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\Desktop\"/>
    </mc:Choice>
  </mc:AlternateContent>
  <bookViews>
    <workbookView xWindow="480" yWindow="150" windowWidth="18195" windowHeight="799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Z74" i="1" l="1"/>
  <c r="AA72" i="1"/>
  <c r="Z72" i="1"/>
  <c r="X67" i="1"/>
  <c r="X68" i="1"/>
  <c r="X69" i="1"/>
  <c r="X70" i="1"/>
  <c r="X71" i="1"/>
  <c r="X66" i="1"/>
  <c r="Z73" i="1" l="1"/>
  <c r="J35" i="1"/>
</calcChain>
</file>

<file path=xl/sharedStrings.xml><?xml version="1.0" encoding="utf-8"?>
<sst xmlns="http://schemas.openxmlformats.org/spreadsheetml/2006/main" count="94" uniqueCount="64">
  <si>
    <t>bob</t>
  </si>
  <si>
    <t>cas(minuty)</t>
  </si>
  <si>
    <t>čas (min)</t>
  </si>
  <si>
    <t>Gravimetrie - listy</t>
  </si>
  <si>
    <t>Gravimetrie - celé rostliny</t>
  </si>
  <si>
    <t>Potometrie</t>
  </si>
  <si>
    <t>průměr zorného pole při zvětšení 10*20 = 1000µm</t>
  </si>
  <si>
    <t>0 min</t>
  </si>
  <si>
    <t>Plocha zorného pole při 10*20</t>
  </si>
  <si>
    <t>mm2</t>
  </si>
  <si>
    <t>horni</t>
  </si>
  <si>
    <t>spodni</t>
  </si>
  <si>
    <t>Průměrné počty průduchů v zorném poli při zvětšení 10*20</t>
  </si>
  <si>
    <t>celk.průduchy/počet zp</t>
  </si>
  <si>
    <t>muškát</t>
  </si>
  <si>
    <t>rostlina</t>
  </si>
  <si>
    <t>plocha listů [cm2]</t>
  </si>
  <si>
    <t>(změny hmotnosti celého listu v g)</t>
  </si>
  <si>
    <t>kukuřice</t>
  </si>
  <si>
    <t>plocha listu</t>
  </si>
  <si>
    <t>plocha listu (cm2)</t>
  </si>
  <si>
    <t>Hustota průduchů</t>
  </si>
  <si>
    <t>(hmotnost celé rostliny (g)</t>
  </si>
  <si>
    <t>TR</t>
  </si>
  <si>
    <t>Prumer</t>
  </si>
  <si>
    <t>NaCl</t>
  </si>
  <si>
    <t>K</t>
  </si>
  <si>
    <t>60mM</t>
  </si>
  <si>
    <t>% kontroly</t>
  </si>
  <si>
    <t>t-test</t>
  </si>
  <si>
    <t>slunečnice</t>
  </si>
  <si>
    <t>Kukuřice</t>
  </si>
  <si>
    <t>Bob</t>
  </si>
  <si>
    <t>S3</t>
  </si>
  <si>
    <t>S2</t>
  </si>
  <si>
    <t>S1</t>
  </si>
  <si>
    <t>B3</t>
  </si>
  <si>
    <t>B2</t>
  </si>
  <si>
    <t>B1</t>
  </si>
  <si>
    <t>horní</t>
  </si>
  <si>
    <t>spodní</t>
  </si>
  <si>
    <t>3.</t>
  </si>
  <si>
    <t>spatyphylum</t>
  </si>
  <si>
    <t>b1</t>
  </si>
  <si>
    <t>b2</t>
  </si>
  <si>
    <t>b3</t>
  </si>
  <si>
    <t>s1</t>
  </si>
  <si>
    <t>s2</t>
  </si>
  <si>
    <t>s3</t>
  </si>
  <si>
    <t>plocha</t>
  </si>
  <si>
    <t>104/4</t>
  </si>
  <si>
    <t>101/1</t>
  </si>
  <si>
    <t>107/8</t>
  </si>
  <si>
    <t>115/2</t>
  </si>
  <si>
    <t>(sumarni ubytek vody v kalibrované pipetě (ml))</t>
  </si>
  <si>
    <t>107/6</t>
  </si>
  <si>
    <t>152/6</t>
  </si>
  <si>
    <t>Spatyphylum</t>
  </si>
  <si>
    <t>44/6</t>
  </si>
  <si>
    <t xml:space="preserve"> 21/6</t>
  </si>
  <si>
    <t>184/6</t>
  </si>
  <si>
    <t>233/6</t>
  </si>
  <si>
    <t>182/6</t>
  </si>
  <si>
    <t>146/6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</si>
</sst>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5" borderId="0" xfId="0" applyFill="1"/>
    <xf numFmtId="16" fontId="0" fillId="0" borderId="1" xfId="0" applyNumberFormat="1" applyFill="1" applyBorder="1"/>
    <xf numFmtId="16" fontId="0" fillId="0" borderId="1" xfId="0" applyNumberFormat="1" applyBorder="1"/>
    <xf numFmtId="0" fontId="2" fillId="5" borderId="0" xfId="0" applyFont="1" applyFill="1"/>
    <xf numFmtId="0" fontId="0" fillId="5" borderId="1" xfId="0" applyFill="1" applyBorder="1"/>
    <xf numFmtId="164" fontId="0" fillId="0" borderId="6" xfId="0" applyNumberFormat="1" applyBorder="1"/>
    <xf numFmtId="164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6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List1!$D$51:$V$51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15">
                  <c:v>51</c:v>
                </c:pt>
                <c:pt idx="16">
                  <c:v>54</c:v>
                </c:pt>
                <c:pt idx="17">
                  <c:v>57</c:v>
                </c:pt>
                <c:pt idx="18">
                  <c:v>60</c:v>
                </c:pt>
              </c:numCache>
            </c:numRef>
          </c:xVal>
          <c:yVal>
            <c:numRef>
              <c:f>List1!$C$73:$V$73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74-4BB2-92A2-C10223FF2607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List1!$D$51:$V$51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15">
                  <c:v>51</c:v>
                </c:pt>
                <c:pt idx="16">
                  <c:v>54</c:v>
                </c:pt>
                <c:pt idx="17">
                  <c:v>57</c:v>
                </c:pt>
                <c:pt idx="18">
                  <c:v>60</c:v>
                </c:pt>
              </c:numCache>
            </c:numRef>
          </c:xVal>
          <c:yVal>
            <c:numRef>
              <c:f>List1!$C$74:$V$74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74-4BB2-92A2-C10223FF260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List1!$D$51:$V$51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15">
                  <c:v>51</c:v>
                </c:pt>
                <c:pt idx="16">
                  <c:v>54</c:v>
                </c:pt>
                <c:pt idx="17">
                  <c:v>57</c:v>
                </c:pt>
                <c:pt idx="18">
                  <c:v>60</c:v>
                </c:pt>
              </c:numCache>
            </c:numRef>
          </c:xVal>
          <c:yVal>
            <c:numRef>
              <c:f>List1!$C$75:$V$75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74-4BB2-92A2-C10223FF2607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List1!$D$51:$V$51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15">
                  <c:v>51</c:v>
                </c:pt>
                <c:pt idx="16">
                  <c:v>54</c:v>
                </c:pt>
                <c:pt idx="17">
                  <c:v>57</c:v>
                </c:pt>
                <c:pt idx="18">
                  <c:v>60</c:v>
                </c:pt>
              </c:numCache>
            </c:numRef>
          </c:xVal>
          <c:yVal>
            <c:numRef>
              <c:f>List1!$C$76:$V$76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74-4BB2-92A2-C10223FF2607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List1!$D$51:$V$51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15">
                  <c:v>51</c:v>
                </c:pt>
                <c:pt idx="16">
                  <c:v>54</c:v>
                </c:pt>
                <c:pt idx="17">
                  <c:v>57</c:v>
                </c:pt>
                <c:pt idx="18">
                  <c:v>60</c:v>
                </c:pt>
              </c:numCache>
            </c:numRef>
          </c:xVal>
          <c:yVal>
            <c:numRef>
              <c:f>List1!$C$77:$V$77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74-4BB2-92A2-C10223FF2607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List1!$D$51:$V$51</c:f>
              <c:numCache>
                <c:formatCode>General</c:formatCode>
                <c:ptCount val="19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15">
                  <c:v>51</c:v>
                </c:pt>
                <c:pt idx="16">
                  <c:v>54</c:v>
                </c:pt>
                <c:pt idx="17">
                  <c:v>57</c:v>
                </c:pt>
                <c:pt idx="18">
                  <c:v>60</c:v>
                </c:pt>
              </c:numCache>
            </c:numRef>
          </c:xVal>
          <c:yVal>
            <c:numRef>
              <c:f>List1!$C$78:$V$78</c:f>
              <c:numCache>
                <c:formatCode>General</c:formatCode>
                <c:ptCount val="20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C74-4BB2-92A2-C10223FF2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75256"/>
        <c:axId val="403675648"/>
      </c:scatterChart>
      <c:valAx>
        <c:axId val="403675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675648"/>
        <c:crosses val="autoZero"/>
        <c:crossBetween val="midCat"/>
      </c:valAx>
      <c:valAx>
        <c:axId val="40367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675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276225</xdr:colOff>
      <xdr:row>34</xdr:row>
      <xdr:rowOff>147637</xdr:rowOff>
    </xdr:from>
    <xdr:to>
      <xdr:col>29</xdr:col>
      <xdr:colOff>581025</xdr:colOff>
      <xdr:row>49</xdr:row>
      <xdr:rowOff>33337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topLeftCell="A25" workbookViewId="0">
      <selection activeCell="I41" sqref="I41"/>
    </sheetView>
  </sheetViews>
  <sheetFormatPr defaultRowHeight="15" x14ac:dyDescent="0.25"/>
  <cols>
    <col min="1" max="1" width="11.5703125" customWidth="1"/>
    <col min="2" max="2" width="12.42578125" customWidth="1"/>
    <col min="3" max="3" width="12.7109375" customWidth="1"/>
    <col min="4" max="4" width="10.85546875" customWidth="1"/>
    <col min="5" max="5" width="10.42578125" customWidth="1"/>
  </cols>
  <sheetData>
    <row r="1" spans="1:27" x14ac:dyDescent="0.25">
      <c r="A1" t="s">
        <v>3</v>
      </c>
      <c r="C1" t="s">
        <v>17</v>
      </c>
      <c r="I1" s="30" t="s">
        <v>41</v>
      </c>
    </row>
    <row r="2" spans="1:27" x14ac:dyDescent="0.25">
      <c r="B2" s="17" t="s">
        <v>14</v>
      </c>
      <c r="C2" s="18" t="s">
        <v>14</v>
      </c>
      <c r="D2" s="19" t="s">
        <v>30</v>
      </c>
      <c r="E2" s="20" t="s">
        <v>30</v>
      </c>
      <c r="F2" s="21" t="s">
        <v>0</v>
      </c>
      <c r="G2" s="22" t="s">
        <v>0</v>
      </c>
      <c r="H2" s="26"/>
      <c r="J2" s="34" t="s">
        <v>18</v>
      </c>
      <c r="K2" s="34"/>
      <c r="L2" s="35" t="s">
        <v>42</v>
      </c>
      <c r="M2" s="35"/>
      <c r="N2" s="35" t="s">
        <v>0</v>
      </c>
      <c r="O2" s="35"/>
      <c r="P2" s="15"/>
      <c r="Q2" s="15"/>
      <c r="R2" s="15"/>
      <c r="S2" s="15"/>
      <c r="T2" s="15"/>
      <c r="U2" s="15"/>
      <c r="V2" s="15"/>
      <c r="W2" s="15"/>
      <c r="X2" s="15"/>
      <c r="AA2" s="15"/>
    </row>
    <row r="3" spans="1:27" x14ac:dyDescent="0.25">
      <c r="A3" s="14" t="s">
        <v>1</v>
      </c>
      <c r="B3" s="17">
        <v>1</v>
      </c>
      <c r="C3" s="17">
        <v>2</v>
      </c>
      <c r="D3" s="19">
        <v>1</v>
      </c>
      <c r="E3" s="19">
        <v>2</v>
      </c>
      <c r="F3" s="21">
        <v>1</v>
      </c>
      <c r="G3" s="21">
        <v>2</v>
      </c>
      <c r="H3" s="26"/>
      <c r="J3">
        <v>1</v>
      </c>
      <c r="K3">
        <v>2</v>
      </c>
      <c r="L3">
        <v>1</v>
      </c>
      <c r="M3">
        <v>2</v>
      </c>
      <c r="N3">
        <v>1</v>
      </c>
      <c r="O3">
        <v>2</v>
      </c>
    </row>
    <row r="4" spans="1:27" x14ac:dyDescent="0.25">
      <c r="A4">
        <v>0</v>
      </c>
      <c r="B4" s="6">
        <v>2.0350000000000001</v>
      </c>
      <c r="C4" s="9">
        <v>2.73</v>
      </c>
      <c r="D4" s="7">
        <v>0.54400000000000004</v>
      </c>
      <c r="E4" s="15">
        <v>0.35599999999999998</v>
      </c>
      <c r="F4" s="15">
        <v>0.52</v>
      </c>
      <c r="G4" s="15">
        <v>0.36899999999999999</v>
      </c>
      <c r="I4" s="15">
        <v>0</v>
      </c>
      <c r="J4" s="15">
        <v>0.622</v>
      </c>
      <c r="K4" s="15">
        <v>0.40300000000000002</v>
      </c>
      <c r="L4" s="15">
        <v>0.83499999999999996</v>
      </c>
      <c r="M4" s="15">
        <v>1.0229999999999999</v>
      </c>
      <c r="N4" s="15">
        <v>0.63500000000000001</v>
      </c>
      <c r="O4" s="15">
        <v>0.38300000000000001</v>
      </c>
    </row>
    <row r="5" spans="1:27" x14ac:dyDescent="0.25">
      <c r="A5" s="8">
        <v>5</v>
      </c>
      <c r="B5" s="8">
        <v>2.0310000000000001</v>
      </c>
      <c r="C5" s="10">
        <v>2.7080000000000002</v>
      </c>
      <c r="D5" s="7">
        <v>0.50800000000000001</v>
      </c>
      <c r="E5" s="23">
        <v>0.34</v>
      </c>
      <c r="F5" s="15">
        <v>0.50800000000000001</v>
      </c>
      <c r="G5" s="15">
        <v>0.34899999999999998</v>
      </c>
      <c r="I5" s="15">
        <v>5</v>
      </c>
      <c r="J5" s="15">
        <v>0.622</v>
      </c>
      <c r="K5" s="15">
        <v>0.40200000000000002</v>
      </c>
      <c r="L5" s="15">
        <v>0.83499999999999996</v>
      </c>
      <c r="M5" s="15">
        <v>1.014</v>
      </c>
      <c r="N5" s="15">
        <v>0.63</v>
      </c>
      <c r="O5" s="15">
        <v>0.38</v>
      </c>
    </row>
    <row r="6" spans="1:27" x14ac:dyDescent="0.25">
      <c r="A6" s="8">
        <v>10</v>
      </c>
      <c r="B6" s="8">
        <v>2.0249999999999999</v>
      </c>
      <c r="C6" s="10">
        <v>2.6640000000000001</v>
      </c>
      <c r="D6" s="7">
        <v>0.48</v>
      </c>
      <c r="E6" s="23">
        <v>0.33</v>
      </c>
      <c r="F6" s="15">
        <v>0.503</v>
      </c>
      <c r="G6" s="15">
        <v>0.34</v>
      </c>
      <c r="I6" s="15">
        <v>10</v>
      </c>
      <c r="J6" s="15">
        <v>0.621</v>
      </c>
      <c r="K6" s="15">
        <v>0.39900000000000002</v>
      </c>
      <c r="L6" s="15">
        <v>0.81799999999999995</v>
      </c>
      <c r="M6" s="15">
        <v>1.002</v>
      </c>
      <c r="N6" s="15">
        <v>0.63</v>
      </c>
      <c r="O6" s="15">
        <v>0.377</v>
      </c>
    </row>
    <row r="7" spans="1:27" x14ac:dyDescent="0.25">
      <c r="A7" s="8">
        <v>15</v>
      </c>
      <c r="B7" s="8">
        <v>2.0169999999999999</v>
      </c>
      <c r="C7" s="10">
        <v>2.66</v>
      </c>
      <c r="D7" s="7">
        <v>0.47</v>
      </c>
      <c r="E7" s="23">
        <v>0.32</v>
      </c>
      <c r="F7" s="15">
        <v>0.49099999999999999</v>
      </c>
      <c r="G7" s="15">
        <v>0.33900000000000002</v>
      </c>
      <c r="I7" s="15">
        <v>15</v>
      </c>
      <c r="J7" s="15">
        <v>0.61899999999999999</v>
      </c>
      <c r="K7" s="15">
        <v>0.39900000000000002</v>
      </c>
      <c r="L7" s="15">
        <v>0.80400000000000005</v>
      </c>
      <c r="M7" s="15">
        <v>0.99</v>
      </c>
      <c r="N7" s="15">
        <v>0.63</v>
      </c>
      <c r="O7" s="15">
        <v>0.36899999999999999</v>
      </c>
    </row>
    <row r="8" spans="1:27" x14ac:dyDescent="0.25">
      <c r="A8" s="8">
        <v>25</v>
      </c>
      <c r="B8" s="8">
        <v>2.0019999999999998</v>
      </c>
      <c r="C8" s="10">
        <v>2.64</v>
      </c>
      <c r="D8" s="7">
        <v>0.46500000000000002</v>
      </c>
      <c r="E8" s="15">
        <v>0.318</v>
      </c>
      <c r="F8" s="15">
        <v>0.48599999999999999</v>
      </c>
      <c r="G8" s="15">
        <v>0.33600000000000002</v>
      </c>
      <c r="I8" s="15">
        <v>20</v>
      </c>
      <c r="J8" s="15">
        <v>0.60299999999999998</v>
      </c>
      <c r="K8" s="15">
        <v>0.39200000000000002</v>
      </c>
      <c r="L8" s="15">
        <v>0.79200000000000004</v>
      </c>
      <c r="M8" s="15">
        <v>0.98</v>
      </c>
      <c r="N8" s="15">
        <v>0.627</v>
      </c>
      <c r="O8" s="15">
        <v>0.35899999999999999</v>
      </c>
    </row>
    <row r="9" spans="1:27" x14ac:dyDescent="0.25">
      <c r="A9" s="8">
        <v>30</v>
      </c>
      <c r="B9" s="8">
        <v>1.9950000000000001</v>
      </c>
      <c r="C9" s="10">
        <v>2.63</v>
      </c>
      <c r="D9" s="7">
        <v>0.46100000000000002</v>
      </c>
      <c r="E9" s="15">
        <v>0.315</v>
      </c>
      <c r="F9" s="15">
        <v>0.47199999999999998</v>
      </c>
      <c r="G9" s="15">
        <v>0.33500000000000002</v>
      </c>
      <c r="I9" s="15">
        <v>25</v>
      </c>
      <c r="J9" s="15">
        <v>0.59599999999999997</v>
      </c>
      <c r="K9" s="15">
        <v>0.38</v>
      </c>
      <c r="L9" s="15">
        <v>0.78600000000000003</v>
      </c>
      <c r="M9" s="15">
        <v>0.97099999999999997</v>
      </c>
      <c r="N9" s="15">
        <v>0.61399999999999999</v>
      </c>
      <c r="O9" s="15">
        <v>0.34499999999999997</v>
      </c>
    </row>
    <row r="10" spans="1:27" x14ac:dyDescent="0.25">
      <c r="A10" s="8">
        <v>35</v>
      </c>
      <c r="B10" s="8">
        <v>1.99</v>
      </c>
      <c r="C10" s="10">
        <v>2.6259999999999999</v>
      </c>
      <c r="D10" s="7">
        <v>0.45800000000000002</v>
      </c>
      <c r="E10" s="15">
        <v>0.311</v>
      </c>
      <c r="F10" s="15">
        <v>0.46899999999999997</v>
      </c>
      <c r="G10" s="15">
        <v>0.33200000000000002</v>
      </c>
      <c r="I10" s="15"/>
      <c r="J10" s="15"/>
      <c r="K10" s="15"/>
      <c r="L10" s="15"/>
      <c r="M10" s="15"/>
      <c r="N10" s="15"/>
      <c r="O10" s="15"/>
    </row>
    <row r="11" spans="1:27" x14ac:dyDescent="0.25">
      <c r="A11" s="8"/>
      <c r="B11" s="8"/>
      <c r="C11" s="10"/>
      <c r="D11" s="7"/>
      <c r="E11" s="15"/>
      <c r="F11" s="15"/>
      <c r="G11" s="15"/>
      <c r="I11" s="15"/>
      <c r="J11" s="15"/>
      <c r="K11" s="15"/>
      <c r="L11" s="15"/>
      <c r="M11" s="15"/>
      <c r="N11" s="15"/>
      <c r="O11" s="15"/>
    </row>
    <row r="12" spans="1:27" x14ac:dyDescent="0.25">
      <c r="A12" s="8"/>
      <c r="B12" s="8"/>
      <c r="C12" s="10"/>
      <c r="D12" s="7"/>
      <c r="E12" s="15"/>
      <c r="G12" s="15"/>
    </row>
    <row r="13" spans="1:27" x14ac:dyDescent="0.25">
      <c r="A13" s="8"/>
      <c r="B13" s="8"/>
      <c r="C13" s="10"/>
      <c r="D13" s="7"/>
      <c r="E13" s="15"/>
      <c r="G13" s="15"/>
    </row>
    <row r="14" spans="1:27" x14ac:dyDescent="0.25">
      <c r="A14" s="8"/>
      <c r="B14" s="8"/>
      <c r="C14" s="10"/>
      <c r="D14" s="7"/>
      <c r="E14" s="15"/>
      <c r="G14" s="15"/>
    </row>
    <row r="15" spans="1:27" x14ac:dyDescent="0.25">
      <c r="A15" s="8"/>
      <c r="B15" s="8"/>
      <c r="C15" s="10"/>
      <c r="D15" s="7"/>
    </row>
    <row r="16" spans="1:27" x14ac:dyDescent="0.25">
      <c r="A16" s="5" t="s">
        <v>19</v>
      </c>
      <c r="B16" s="12">
        <v>71.8</v>
      </c>
      <c r="C16" s="12">
        <v>100.6</v>
      </c>
      <c r="D16" s="13">
        <v>16.7</v>
      </c>
      <c r="E16" s="15">
        <v>11.4</v>
      </c>
      <c r="F16" s="24">
        <v>20.399999999999999</v>
      </c>
      <c r="G16" s="15">
        <v>15.2</v>
      </c>
      <c r="J16">
        <v>33.700000000000003</v>
      </c>
      <c r="K16">
        <v>20.7</v>
      </c>
      <c r="L16">
        <v>35.6</v>
      </c>
      <c r="M16">
        <v>43.3</v>
      </c>
      <c r="N16">
        <v>27</v>
      </c>
      <c r="O16">
        <v>15.8</v>
      </c>
    </row>
    <row r="19" spans="1:9" x14ac:dyDescent="0.25">
      <c r="A19" t="s">
        <v>5</v>
      </c>
      <c r="B19" t="s">
        <v>54</v>
      </c>
    </row>
    <row r="20" spans="1:9" x14ac:dyDescent="0.25">
      <c r="A20" s="3" t="s">
        <v>2</v>
      </c>
      <c r="B20" s="3" t="s">
        <v>14</v>
      </c>
      <c r="C20" s="3" t="s">
        <v>30</v>
      </c>
      <c r="D20" s="3" t="s">
        <v>14</v>
      </c>
      <c r="E20" s="11" t="s">
        <v>30</v>
      </c>
    </row>
    <row r="21" spans="1:9" x14ac:dyDescent="0.25">
      <c r="A21" s="4">
        <v>5</v>
      </c>
      <c r="B21" s="32">
        <v>0.02</v>
      </c>
      <c r="C21" s="32">
        <v>2.5000000000000001E-2</v>
      </c>
      <c r="D21" s="32">
        <v>0.03</v>
      </c>
      <c r="E21" s="33">
        <v>0</v>
      </c>
    </row>
    <row r="22" spans="1:9" x14ac:dyDescent="0.25">
      <c r="A22" s="4">
        <v>10</v>
      </c>
      <c r="B22" s="32">
        <v>3.9E-2</v>
      </c>
      <c r="C22" s="32">
        <v>5.8000000000000003E-2</v>
      </c>
      <c r="D22" s="32">
        <v>0.05</v>
      </c>
      <c r="E22" s="33">
        <v>0</v>
      </c>
    </row>
    <row r="23" spans="1:9" x14ac:dyDescent="0.25">
      <c r="A23" s="4">
        <v>15</v>
      </c>
      <c r="B23" s="32">
        <v>4.4999999999999998E-2</v>
      </c>
      <c r="C23" s="32">
        <v>8.3000000000000004E-2</v>
      </c>
      <c r="D23" s="32">
        <v>0.06</v>
      </c>
      <c r="E23" s="33">
        <v>0</v>
      </c>
    </row>
    <row r="24" spans="1:9" x14ac:dyDescent="0.25">
      <c r="A24" s="4">
        <v>20</v>
      </c>
      <c r="B24" s="32">
        <v>6.2E-2</v>
      </c>
      <c r="C24" s="32">
        <v>0.11799999999999999</v>
      </c>
      <c r="D24" s="32">
        <v>0.06</v>
      </c>
      <c r="E24" s="33">
        <v>0.02</v>
      </c>
    </row>
    <row r="25" spans="1:9" x14ac:dyDescent="0.25">
      <c r="A25" s="4">
        <v>25</v>
      </c>
      <c r="B25" s="32">
        <v>0.08</v>
      </c>
      <c r="C25" s="32">
        <v>0.13800000000000001</v>
      </c>
      <c r="D25" s="32">
        <v>7.0000000000000007E-2</v>
      </c>
      <c r="E25" s="33">
        <v>0.03</v>
      </c>
    </row>
    <row r="26" spans="1:9" x14ac:dyDescent="0.25">
      <c r="A26" s="4"/>
      <c r="B26" s="4"/>
      <c r="C26" s="4"/>
      <c r="D26" s="4">
        <v>0.09</v>
      </c>
      <c r="E26" s="2">
        <v>0.04</v>
      </c>
    </row>
    <row r="27" spans="1:9" x14ac:dyDescent="0.25">
      <c r="A27" s="4"/>
      <c r="B27" s="4"/>
      <c r="C27" s="4"/>
      <c r="D27" s="4">
        <v>0.1</v>
      </c>
      <c r="E27" s="2">
        <v>0.04</v>
      </c>
    </row>
    <row r="28" spans="1:9" x14ac:dyDescent="0.25">
      <c r="A28" s="4"/>
      <c r="B28" s="4"/>
      <c r="C28" s="4"/>
      <c r="D28" s="4">
        <v>0.11</v>
      </c>
      <c r="E28" s="2">
        <v>0.05</v>
      </c>
    </row>
    <row r="29" spans="1:9" x14ac:dyDescent="0.25">
      <c r="A29" s="4"/>
      <c r="B29" s="4"/>
      <c r="C29" s="4"/>
      <c r="D29" s="4">
        <v>0.12</v>
      </c>
      <c r="E29" s="2">
        <v>0.06</v>
      </c>
    </row>
    <row r="30" spans="1:9" x14ac:dyDescent="0.25">
      <c r="A30" s="4"/>
      <c r="B30" s="4"/>
      <c r="C30" s="4"/>
      <c r="D30" s="4"/>
      <c r="E30" s="2"/>
    </row>
    <row r="31" spans="1:9" x14ac:dyDescent="0.25">
      <c r="A31" s="1" t="s">
        <v>20</v>
      </c>
      <c r="B31" s="25" t="s">
        <v>14</v>
      </c>
      <c r="C31" s="25" t="s">
        <v>30</v>
      </c>
      <c r="D31" s="25"/>
      <c r="E31" s="25"/>
      <c r="F31" s="1"/>
      <c r="G31" s="1"/>
      <c r="H31" s="1"/>
      <c r="I31" s="1"/>
    </row>
    <row r="32" spans="1:9" x14ac:dyDescent="0.25">
      <c r="A32" s="1"/>
      <c r="B32" s="1">
        <v>34.700000000000003</v>
      </c>
      <c r="C32" s="1">
        <v>41</v>
      </c>
      <c r="D32" s="1">
        <v>95.543999999999997</v>
      </c>
      <c r="E32" s="25">
        <v>18.66</v>
      </c>
      <c r="F32" s="1"/>
      <c r="G32" s="1"/>
      <c r="H32" s="1"/>
      <c r="I32" s="1"/>
    </row>
    <row r="33" spans="1:16" x14ac:dyDescent="0.25">
      <c r="A33" s="1"/>
      <c r="B33" s="1"/>
      <c r="C33" s="1"/>
      <c r="D33" s="1"/>
      <c r="E33" s="1"/>
    </row>
    <row r="34" spans="1:16" x14ac:dyDescent="0.25">
      <c r="A34" s="1" t="s">
        <v>21</v>
      </c>
      <c r="B34" s="1"/>
      <c r="C34" s="1"/>
      <c r="D34" s="1"/>
      <c r="E34" s="1"/>
    </row>
    <row r="35" spans="1:16" x14ac:dyDescent="0.25">
      <c r="A35" s="1" t="s">
        <v>6</v>
      </c>
      <c r="B35" s="1"/>
      <c r="C35" s="1"/>
      <c r="F35" s="36" t="s">
        <v>8</v>
      </c>
      <c r="G35" s="36"/>
      <c r="H35" s="36"/>
      <c r="I35" s="36"/>
      <c r="J35" s="36">
        <f>PI()*1/4</f>
        <v>0.78539816339744828</v>
      </c>
      <c r="P35" t="s">
        <v>9</v>
      </c>
    </row>
    <row r="36" spans="1:16" x14ac:dyDescent="0.25">
      <c r="A36" s="1" t="s">
        <v>12</v>
      </c>
      <c r="B36" s="1"/>
      <c r="C36" s="1"/>
      <c r="D36" s="1"/>
      <c r="E36" s="1"/>
    </row>
    <row r="37" spans="1:16" x14ac:dyDescent="0.25">
      <c r="A37" s="31" t="s">
        <v>41</v>
      </c>
      <c r="B37" s="3" t="s">
        <v>10</v>
      </c>
      <c r="C37" s="3" t="s">
        <v>11</v>
      </c>
      <c r="D37" s="1" t="s">
        <v>39</v>
      </c>
      <c r="E37" s="25" t="s">
        <v>40</v>
      </c>
      <c r="F37" s="1"/>
      <c r="G37" s="1"/>
      <c r="H37" s="1"/>
      <c r="I37" s="1"/>
      <c r="J37" s="1"/>
    </row>
    <row r="38" spans="1:16" x14ac:dyDescent="0.25">
      <c r="A38" s="3"/>
      <c r="B38" s="3" t="s">
        <v>13</v>
      </c>
      <c r="C38" s="3"/>
      <c r="D38" s="1"/>
      <c r="E38" s="1"/>
    </row>
    <row r="39" spans="1:16" x14ac:dyDescent="0.25">
      <c r="A39" s="3" t="s">
        <v>31</v>
      </c>
      <c r="B39" s="3" t="s">
        <v>50</v>
      </c>
      <c r="C39" s="3" t="s">
        <v>51</v>
      </c>
      <c r="D39" s="1"/>
      <c r="E39" s="1"/>
    </row>
    <row r="40" spans="1:16" x14ac:dyDescent="0.25">
      <c r="A40" s="16" t="s">
        <v>32</v>
      </c>
      <c r="B40" s="3" t="s">
        <v>55</v>
      </c>
      <c r="C40" s="3" t="s">
        <v>56</v>
      </c>
      <c r="D40" s="1"/>
      <c r="E40" s="1"/>
    </row>
    <row r="41" spans="1:16" x14ac:dyDescent="0.25">
      <c r="A41" s="16" t="s">
        <v>57</v>
      </c>
      <c r="B41" s="28" t="s">
        <v>52</v>
      </c>
      <c r="C41" s="16" t="s">
        <v>53</v>
      </c>
      <c r="D41" s="1"/>
      <c r="E41" s="1"/>
    </row>
    <row r="42" spans="1:16" x14ac:dyDescent="0.25">
      <c r="A42" s="1"/>
      <c r="B42" s="1"/>
      <c r="C42" s="1"/>
      <c r="D42" s="1"/>
      <c r="E42" s="1"/>
    </row>
    <row r="43" spans="1:16" x14ac:dyDescent="0.25">
      <c r="A43" s="3"/>
      <c r="B43" s="3" t="s">
        <v>10</v>
      </c>
      <c r="C43" s="3" t="s">
        <v>11</v>
      </c>
      <c r="D43" s="1"/>
      <c r="E43" s="1"/>
    </row>
    <row r="44" spans="1:16" x14ac:dyDescent="0.25">
      <c r="A44" s="3"/>
      <c r="B44" s="3" t="s">
        <v>13</v>
      </c>
      <c r="C44" s="3"/>
    </row>
    <row r="45" spans="1:16" x14ac:dyDescent="0.25">
      <c r="A45" s="3" t="s">
        <v>14</v>
      </c>
      <c r="B45" s="3" t="s">
        <v>58</v>
      </c>
      <c r="C45" s="29" t="s">
        <v>59</v>
      </c>
    </row>
    <row r="46" spans="1:16" x14ac:dyDescent="0.25">
      <c r="A46" s="16" t="s">
        <v>30</v>
      </c>
      <c r="B46" s="3" t="s">
        <v>60</v>
      </c>
      <c r="C46" s="3" t="s">
        <v>61</v>
      </c>
    </row>
    <row r="47" spans="1:16" x14ac:dyDescent="0.25">
      <c r="A47" s="16" t="s">
        <v>0</v>
      </c>
      <c r="B47" s="16" t="s">
        <v>62</v>
      </c>
      <c r="C47" s="16" t="s">
        <v>63</v>
      </c>
    </row>
    <row r="48" spans="1:16" x14ac:dyDescent="0.25">
      <c r="A48" s="25"/>
      <c r="B48" s="25"/>
      <c r="C48" s="25"/>
    </row>
    <row r="49" spans="1:26" x14ac:dyDescent="0.25">
      <c r="A49" s="25"/>
      <c r="B49" s="25"/>
      <c r="C49" s="25"/>
    </row>
    <row r="50" spans="1:26" x14ac:dyDescent="0.25">
      <c r="A50" t="s">
        <v>4</v>
      </c>
      <c r="D50" t="s">
        <v>22</v>
      </c>
    </row>
    <row r="51" spans="1:26" x14ac:dyDescent="0.25">
      <c r="A51" t="s">
        <v>15</v>
      </c>
      <c r="B51" t="s">
        <v>49</v>
      </c>
      <c r="C51" t="s">
        <v>7</v>
      </c>
      <c r="D51">
        <v>5</v>
      </c>
      <c r="E51">
        <v>10</v>
      </c>
      <c r="F51">
        <v>15</v>
      </c>
      <c r="G51">
        <v>20</v>
      </c>
      <c r="H51">
        <v>25</v>
      </c>
      <c r="I51">
        <v>30</v>
      </c>
      <c r="S51">
        <v>51</v>
      </c>
      <c r="T51">
        <v>54</v>
      </c>
      <c r="U51">
        <v>57</v>
      </c>
      <c r="V51">
        <v>60</v>
      </c>
    </row>
    <row r="52" spans="1:26" x14ac:dyDescent="0.25">
      <c r="A52" t="s">
        <v>33</v>
      </c>
      <c r="B52">
        <v>40.4</v>
      </c>
      <c r="C52">
        <v>166.22</v>
      </c>
      <c r="D52">
        <v>166.13</v>
      </c>
      <c r="E52">
        <v>166.08</v>
      </c>
      <c r="F52">
        <v>166.01</v>
      </c>
      <c r="G52">
        <v>165.97</v>
      </c>
      <c r="H52">
        <v>165.93</v>
      </c>
    </row>
    <row r="53" spans="1:26" x14ac:dyDescent="0.25">
      <c r="A53" t="s">
        <v>34</v>
      </c>
      <c r="B53">
        <v>53.7</v>
      </c>
      <c r="C53">
        <v>161.63</v>
      </c>
      <c r="D53">
        <v>161.53</v>
      </c>
      <c r="E53">
        <v>161.44</v>
      </c>
      <c r="F53">
        <v>161.37</v>
      </c>
      <c r="G53">
        <v>161.27000000000001</v>
      </c>
      <c r="H53">
        <v>161.22</v>
      </c>
    </row>
    <row r="54" spans="1:26" x14ac:dyDescent="0.25">
      <c r="A54" t="s">
        <v>35</v>
      </c>
      <c r="B54">
        <v>38</v>
      </c>
      <c r="C54">
        <v>176.54</v>
      </c>
      <c r="D54">
        <v>176.45</v>
      </c>
      <c r="E54">
        <v>176.35</v>
      </c>
      <c r="F54">
        <v>176.28</v>
      </c>
      <c r="G54">
        <v>176.18</v>
      </c>
      <c r="H54">
        <v>176.11</v>
      </c>
    </row>
    <row r="55" spans="1:26" x14ac:dyDescent="0.25">
      <c r="A55" t="s">
        <v>36</v>
      </c>
      <c r="B55">
        <v>126.2</v>
      </c>
      <c r="C55">
        <v>186.11</v>
      </c>
      <c r="D55">
        <v>185.95</v>
      </c>
      <c r="E55">
        <v>185.74</v>
      </c>
      <c r="F55">
        <v>185.6</v>
      </c>
      <c r="G55">
        <v>185.51</v>
      </c>
      <c r="H55">
        <v>185.32</v>
      </c>
    </row>
    <row r="56" spans="1:26" x14ac:dyDescent="0.25">
      <c r="A56" t="s">
        <v>37</v>
      </c>
      <c r="B56">
        <v>166.7</v>
      </c>
      <c r="C56">
        <v>175.48</v>
      </c>
      <c r="D56">
        <v>175.3</v>
      </c>
      <c r="E56">
        <v>175.14</v>
      </c>
      <c r="F56">
        <v>175.01</v>
      </c>
      <c r="G56">
        <v>174.93</v>
      </c>
      <c r="H56">
        <v>174.67</v>
      </c>
    </row>
    <row r="57" spans="1:26" x14ac:dyDescent="0.25">
      <c r="A57" t="s">
        <v>38</v>
      </c>
      <c r="B57">
        <v>116.1</v>
      </c>
      <c r="C57">
        <v>176.6</v>
      </c>
      <c r="D57">
        <v>176.44</v>
      </c>
      <c r="E57">
        <v>176.21</v>
      </c>
      <c r="F57">
        <v>176.14</v>
      </c>
      <c r="G57">
        <v>176</v>
      </c>
      <c r="H57">
        <v>175.85</v>
      </c>
    </row>
    <row r="59" spans="1:26" x14ac:dyDescent="0.25">
      <c r="A59" t="s">
        <v>43</v>
      </c>
      <c r="B59">
        <v>117.02</v>
      </c>
      <c r="C59">
        <v>171.53</v>
      </c>
      <c r="D59">
        <v>171.52</v>
      </c>
      <c r="E59">
        <v>171.41</v>
      </c>
      <c r="F59">
        <v>171.38</v>
      </c>
      <c r="G59">
        <v>171.2</v>
      </c>
    </row>
    <row r="60" spans="1:26" x14ac:dyDescent="0.25">
      <c r="A60" t="s">
        <v>44</v>
      </c>
      <c r="B60">
        <v>139.54</v>
      </c>
      <c r="C60">
        <v>178.1</v>
      </c>
      <c r="D60">
        <v>177.99</v>
      </c>
      <c r="E60">
        <v>177.92</v>
      </c>
      <c r="F60">
        <v>177.82</v>
      </c>
      <c r="G60">
        <v>177.7</v>
      </c>
    </row>
    <row r="61" spans="1:26" x14ac:dyDescent="0.25">
      <c r="A61" t="s">
        <v>45</v>
      </c>
      <c r="B61">
        <v>145.49</v>
      </c>
      <c r="C61">
        <v>166.9</v>
      </c>
      <c r="D61">
        <v>166.8</v>
      </c>
      <c r="E61">
        <v>166.77</v>
      </c>
      <c r="F61">
        <v>166.73</v>
      </c>
      <c r="G61">
        <v>166.6</v>
      </c>
    </row>
    <row r="62" spans="1:26" x14ac:dyDescent="0.25">
      <c r="A62" t="s">
        <v>46</v>
      </c>
      <c r="B62">
        <v>48.22</v>
      </c>
      <c r="C62">
        <v>167.35</v>
      </c>
      <c r="D62">
        <v>167.24</v>
      </c>
      <c r="E62">
        <v>167.23</v>
      </c>
      <c r="F62">
        <v>167.2</v>
      </c>
      <c r="G62">
        <v>167.18</v>
      </c>
    </row>
    <row r="63" spans="1:26" x14ac:dyDescent="0.25">
      <c r="A63" t="s">
        <v>47</v>
      </c>
      <c r="B63">
        <v>46.1</v>
      </c>
      <c r="C63">
        <v>149.13999999999999</v>
      </c>
      <c r="D63">
        <v>149.13</v>
      </c>
      <c r="E63">
        <v>149.12</v>
      </c>
      <c r="F63">
        <v>149.09</v>
      </c>
      <c r="G63">
        <v>149.06</v>
      </c>
    </row>
    <row r="64" spans="1:26" x14ac:dyDescent="0.25">
      <c r="A64" t="s">
        <v>48</v>
      </c>
      <c r="B64">
        <v>54.02</v>
      </c>
      <c r="C64">
        <v>160.57</v>
      </c>
      <c r="D64">
        <v>160.47</v>
      </c>
      <c r="E64">
        <v>160.36000000000001</v>
      </c>
      <c r="F64">
        <v>160.35</v>
      </c>
      <c r="G64">
        <v>160.29</v>
      </c>
      <c r="Z64" t="s">
        <v>27</v>
      </c>
    </row>
    <row r="65" spans="1:27" x14ac:dyDescent="0.25">
      <c r="A65" t="s">
        <v>15</v>
      </c>
      <c r="B65" t="s">
        <v>16</v>
      </c>
      <c r="C65" t="s">
        <v>23</v>
      </c>
      <c r="X65" t="s">
        <v>24</v>
      </c>
      <c r="Z65" t="s">
        <v>25</v>
      </c>
      <c r="AA65" t="s">
        <v>26</v>
      </c>
    </row>
    <row r="66" spans="1:27" x14ac:dyDescent="0.25">
      <c r="A66" s="27" t="s">
        <v>33</v>
      </c>
      <c r="X66">
        <f>(C52-V52)/((1)*($B52/10000))</f>
        <v>41143.564356435643</v>
      </c>
      <c r="Y66" t="s">
        <v>25</v>
      </c>
      <c r="Z66">
        <v>127.29211820965513</v>
      </c>
      <c r="AA66">
        <v>152.31029074677576</v>
      </c>
    </row>
    <row r="67" spans="1:27" x14ac:dyDescent="0.25">
      <c r="X67" t="e">
        <f>(C53-V53)/((1)*($B67/10000))</f>
        <v>#DIV/0!</v>
      </c>
      <c r="Y67" t="s">
        <v>26</v>
      </c>
      <c r="Z67">
        <v>124.55212421088378</v>
      </c>
      <c r="AA67">
        <v>168.0887508604516</v>
      </c>
    </row>
    <row r="68" spans="1:27" x14ac:dyDescent="0.25">
      <c r="A68" s="27" t="s">
        <v>34</v>
      </c>
      <c r="X68">
        <f>(C54-V54)/((1)*($B53/10000))</f>
        <v>32875.232774674107</v>
      </c>
      <c r="Y68" t="s">
        <v>25</v>
      </c>
      <c r="Z68">
        <v>117.04283418349303</v>
      </c>
      <c r="AA68">
        <v>156.64676977871864</v>
      </c>
    </row>
    <row r="69" spans="1:27" x14ac:dyDescent="0.25">
      <c r="X69" t="e">
        <f>(C55-V55)/((1)*($B69/10000))</f>
        <v>#DIV/0!</v>
      </c>
      <c r="Y69" t="s">
        <v>26</v>
      </c>
    </row>
    <row r="70" spans="1:27" x14ac:dyDescent="0.25">
      <c r="A70" s="27" t="s">
        <v>35</v>
      </c>
      <c r="X70">
        <f>(C56-V56)/((1)*($B54/10000))</f>
        <v>46178.947368421053</v>
      </c>
      <c r="Y70" t="s">
        <v>25</v>
      </c>
    </row>
    <row r="71" spans="1:27" x14ac:dyDescent="0.25">
      <c r="X71" t="e">
        <f>(C57-V57)/((1)*($B71/10000))</f>
        <v>#DIV/0!</v>
      </c>
      <c r="Y71" t="s">
        <v>26</v>
      </c>
    </row>
    <row r="72" spans="1:27" x14ac:dyDescent="0.25">
      <c r="Z72">
        <f>AVERAGE(Z66:Z68)</f>
        <v>122.96235886801064</v>
      </c>
      <c r="AA72">
        <f>AVERAGE(AA66:AA68)</f>
        <v>159.015270461982</v>
      </c>
    </row>
    <row r="73" spans="1:27" x14ac:dyDescent="0.25">
      <c r="A73" s="27" t="s">
        <v>36</v>
      </c>
      <c r="Y73" t="s">
        <v>28</v>
      </c>
      <c r="Z73">
        <f>Z72/AA72</f>
        <v>0.77327390325955503</v>
      </c>
    </row>
    <row r="74" spans="1:27" x14ac:dyDescent="0.25">
      <c r="Y74" t="s">
        <v>29</v>
      </c>
      <c r="Z74">
        <f>_xlfn.T.TEST(Z66:Z68,AA66:AA68,2,2)</f>
        <v>3.0255415068316249E-3</v>
      </c>
    </row>
    <row r="75" spans="1:27" x14ac:dyDescent="0.25">
      <c r="A75" s="27" t="s">
        <v>37</v>
      </c>
    </row>
    <row r="77" spans="1:27" x14ac:dyDescent="0.25">
      <c r="A77" s="27" t="s">
        <v>38</v>
      </c>
    </row>
  </sheetData>
  <mergeCells count="3">
    <mergeCell ref="J2:K2"/>
    <mergeCell ref="L2:M2"/>
    <mergeCell ref="N2:O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VG</cp:lastModifiedBy>
  <dcterms:created xsi:type="dcterms:W3CDTF">2015-03-03T11:51:12Z</dcterms:created>
  <dcterms:modified xsi:type="dcterms:W3CDTF">2017-03-08T11:51:58Z</dcterms:modified>
</cp:coreProperties>
</file>