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3795" windowHeight="11310" activeTab="1"/>
  </bookViews>
  <sheets>
    <sheet name="distribuce" sheetId="1" r:id="rId1"/>
    <sheet name="Volna draha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7" i="2" l="1"/>
  <c r="C17" i="2"/>
  <c r="D17" i="2" s="1"/>
  <c r="E17" i="2" s="1"/>
  <c r="G17" i="2" s="1"/>
  <c r="H17" i="2" s="1"/>
  <c r="B18" i="2"/>
  <c r="C18" i="2"/>
  <c r="D18" i="2" s="1"/>
  <c r="E18" i="2" s="1"/>
  <c r="G18" i="2" s="1"/>
  <c r="H18" i="2" s="1"/>
  <c r="B19" i="2"/>
  <c r="C19" i="2"/>
  <c r="D19" i="2" s="1"/>
  <c r="E19" i="2" s="1"/>
  <c r="G19" i="2" s="1"/>
  <c r="H19" i="2" s="1"/>
  <c r="B20" i="2"/>
  <c r="C20" i="2"/>
  <c r="D20" i="2" s="1"/>
  <c r="E20" i="2" s="1"/>
  <c r="G20" i="2" s="1"/>
  <c r="H20" i="2" s="1"/>
  <c r="B21" i="2"/>
  <c r="C21" i="2"/>
  <c r="D21" i="2" s="1"/>
  <c r="E21" i="2" s="1"/>
  <c r="G21" i="2" s="1"/>
  <c r="H21" i="2" s="1"/>
  <c r="B22" i="2"/>
  <c r="C22" i="2"/>
  <c r="D22" i="2" s="1"/>
  <c r="E22" i="2" s="1"/>
  <c r="G22" i="2" s="1"/>
  <c r="H22" i="2" s="1"/>
  <c r="B23" i="2"/>
  <c r="C23" i="2"/>
  <c r="D23" i="2" s="1"/>
  <c r="E23" i="2" s="1"/>
  <c r="G23" i="2" s="1"/>
  <c r="H23" i="2" s="1"/>
  <c r="B24" i="2"/>
  <c r="C24" i="2"/>
  <c r="D24" i="2" s="1"/>
  <c r="E24" i="2" s="1"/>
  <c r="G24" i="2" s="1"/>
  <c r="H24" i="2" s="1"/>
  <c r="B25" i="2"/>
  <c r="C25" i="2"/>
  <c r="D25" i="2" s="1"/>
  <c r="E25" i="2" s="1"/>
  <c r="G25" i="2" s="1"/>
  <c r="H25" i="2" s="1"/>
  <c r="B26" i="2"/>
  <c r="C26" i="2"/>
  <c r="D26" i="2" s="1"/>
  <c r="E26" i="2" s="1"/>
  <c r="G26" i="2" s="1"/>
  <c r="H26" i="2" s="1"/>
  <c r="B27" i="2"/>
  <c r="C27" i="2"/>
  <c r="D27" i="2" s="1"/>
  <c r="E27" i="2" s="1"/>
  <c r="G27" i="2" s="1"/>
  <c r="H27" i="2" s="1"/>
  <c r="B28" i="2"/>
  <c r="C28" i="2"/>
  <c r="D28" i="2" s="1"/>
  <c r="E28" i="2" s="1"/>
  <c r="G28" i="2" s="1"/>
  <c r="H28" i="2" s="1"/>
  <c r="B29" i="2"/>
  <c r="C29" i="2"/>
  <c r="D29" i="2" s="1"/>
  <c r="E29" i="2" s="1"/>
  <c r="G29" i="2" s="1"/>
  <c r="H29" i="2" s="1"/>
  <c r="B30" i="2"/>
  <c r="C30" i="2"/>
  <c r="D30" i="2" s="1"/>
  <c r="E30" i="2" s="1"/>
  <c r="G30" i="2" s="1"/>
  <c r="H30" i="2" s="1"/>
  <c r="B31" i="2"/>
  <c r="C31" i="2"/>
  <c r="D31" i="2" s="1"/>
  <c r="E31" i="2" s="1"/>
  <c r="G31" i="2" s="1"/>
  <c r="H31" i="2" s="1"/>
  <c r="B32" i="2"/>
  <c r="C32" i="2"/>
  <c r="D32" i="2" s="1"/>
  <c r="E32" i="2" s="1"/>
  <c r="G32" i="2" s="1"/>
  <c r="H32" i="2" s="1"/>
  <c r="B33" i="2"/>
  <c r="C33" i="2"/>
  <c r="D33" i="2" s="1"/>
  <c r="E33" i="2" s="1"/>
  <c r="G33" i="2" s="1"/>
  <c r="H33" i="2" s="1"/>
  <c r="B34" i="2"/>
  <c r="C34" i="2"/>
  <c r="D34" i="2" s="1"/>
  <c r="E34" i="2" s="1"/>
  <c r="G34" i="2" s="1"/>
  <c r="H34" i="2" s="1"/>
  <c r="B16" i="2"/>
  <c r="C16" i="2"/>
  <c r="D16" i="2" s="1"/>
  <c r="E16" i="2" s="1"/>
  <c r="G16" i="2" s="1"/>
  <c r="H16" i="2" s="1"/>
  <c r="D15" i="2"/>
  <c r="E15" i="2" s="1"/>
  <c r="G15" i="2" s="1"/>
  <c r="H15" i="2" s="1"/>
  <c r="C15" i="2"/>
  <c r="E7" i="2"/>
  <c r="C14" i="2"/>
  <c r="D14" i="2" s="1"/>
  <c r="E14" i="2" s="1"/>
  <c r="E5" i="2"/>
  <c r="E4" i="2"/>
  <c r="E3" i="2"/>
  <c r="C2" i="2"/>
  <c r="G117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0" i="1"/>
  <c r="A31" i="1"/>
  <c r="B31" i="1"/>
  <c r="C31" i="1"/>
  <c r="D31" i="1"/>
  <c r="E31" i="1"/>
  <c r="F31" i="1"/>
  <c r="A32" i="1"/>
  <c r="B32" i="1"/>
  <c r="C32" i="1"/>
  <c r="D32" i="1"/>
  <c r="E32" i="1"/>
  <c r="F32" i="1"/>
  <c r="A33" i="1"/>
  <c r="B33" i="1"/>
  <c r="C33" i="1"/>
  <c r="D33" i="1"/>
  <c r="E33" i="1"/>
  <c r="F33" i="1"/>
  <c r="A34" i="1"/>
  <c r="B34" i="1"/>
  <c r="C34" i="1"/>
  <c r="D34" i="1"/>
  <c r="E34" i="1"/>
  <c r="F34" i="1"/>
  <c r="A35" i="1"/>
  <c r="B35" i="1"/>
  <c r="C35" i="1"/>
  <c r="D35" i="1"/>
  <c r="E35" i="1"/>
  <c r="F35" i="1"/>
  <c r="A36" i="1"/>
  <c r="B36" i="1"/>
  <c r="C36" i="1"/>
  <c r="D36" i="1"/>
  <c r="E36" i="1"/>
  <c r="F36" i="1"/>
  <c r="A37" i="1"/>
  <c r="B37" i="1"/>
  <c r="C37" i="1"/>
  <c r="D37" i="1"/>
  <c r="E37" i="1"/>
  <c r="F37" i="1"/>
  <c r="A38" i="1"/>
  <c r="B38" i="1"/>
  <c r="C38" i="1"/>
  <c r="D38" i="1"/>
  <c r="E38" i="1"/>
  <c r="F38" i="1"/>
  <c r="A39" i="1"/>
  <c r="B39" i="1"/>
  <c r="C39" i="1"/>
  <c r="D39" i="1"/>
  <c r="E39" i="1"/>
  <c r="F39" i="1"/>
  <c r="A40" i="1"/>
  <c r="B40" i="1"/>
  <c r="C40" i="1"/>
  <c r="D40" i="1"/>
  <c r="E40" i="1"/>
  <c r="F40" i="1"/>
  <c r="A41" i="1"/>
  <c r="B41" i="1"/>
  <c r="C41" i="1"/>
  <c r="D41" i="1"/>
  <c r="E41" i="1"/>
  <c r="F41" i="1"/>
  <c r="A42" i="1"/>
  <c r="B42" i="1"/>
  <c r="C42" i="1"/>
  <c r="D42" i="1"/>
  <c r="E42" i="1"/>
  <c r="F42" i="1"/>
  <c r="A43" i="1"/>
  <c r="B43" i="1"/>
  <c r="C43" i="1"/>
  <c r="D43" i="1"/>
  <c r="E43" i="1"/>
  <c r="F43" i="1"/>
  <c r="A44" i="1"/>
  <c r="B44" i="1"/>
  <c r="C44" i="1"/>
  <c r="D44" i="1"/>
  <c r="E44" i="1"/>
  <c r="F44" i="1"/>
  <c r="A45" i="1"/>
  <c r="B45" i="1"/>
  <c r="C45" i="1"/>
  <c r="D45" i="1"/>
  <c r="E45" i="1"/>
  <c r="F45" i="1"/>
  <c r="A46" i="1"/>
  <c r="B46" i="1"/>
  <c r="C46" i="1"/>
  <c r="D46" i="1"/>
  <c r="E46" i="1"/>
  <c r="F46" i="1"/>
  <c r="A47" i="1"/>
  <c r="B47" i="1"/>
  <c r="C47" i="1"/>
  <c r="D47" i="1"/>
  <c r="E47" i="1"/>
  <c r="F47" i="1"/>
  <c r="A48" i="1"/>
  <c r="B48" i="1"/>
  <c r="C48" i="1"/>
  <c r="D48" i="1"/>
  <c r="E48" i="1"/>
  <c r="F48" i="1"/>
  <c r="A49" i="1"/>
  <c r="B49" i="1"/>
  <c r="C49" i="1"/>
  <c r="D49" i="1"/>
  <c r="E49" i="1"/>
  <c r="F49" i="1"/>
  <c r="A50" i="1"/>
  <c r="B50" i="1"/>
  <c r="C50" i="1"/>
  <c r="D50" i="1"/>
  <c r="E50" i="1"/>
  <c r="F50" i="1"/>
  <c r="A51" i="1"/>
  <c r="B51" i="1"/>
  <c r="C51" i="1"/>
  <c r="D51" i="1"/>
  <c r="E51" i="1"/>
  <c r="F51" i="1"/>
  <c r="A52" i="1"/>
  <c r="B52" i="1"/>
  <c r="C52" i="1"/>
  <c r="D52" i="1"/>
  <c r="E52" i="1"/>
  <c r="F52" i="1"/>
  <c r="A53" i="1"/>
  <c r="B53" i="1"/>
  <c r="C53" i="1"/>
  <c r="D53" i="1"/>
  <c r="E53" i="1"/>
  <c r="F53" i="1"/>
  <c r="A54" i="1"/>
  <c r="B54" i="1"/>
  <c r="C54" i="1"/>
  <c r="D54" i="1"/>
  <c r="E54" i="1"/>
  <c r="F54" i="1"/>
  <c r="A55" i="1"/>
  <c r="B55" i="1"/>
  <c r="C55" i="1"/>
  <c r="D55" i="1"/>
  <c r="E55" i="1"/>
  <c r="F55" i="1"/>
  <c r="A56" i="1"/>
  <c r="B56" i="1"/>
  <c r="C56" i="1"/>
  <c r="D56" i="1"/>
  <c r="E56" i="1"/>
  <c r="F56" i="1"/>
  <c r="A57" i="1"/>
  <c r="B57" i="1"/>
  <c r="C57" i="1"/>
  <c r="D57" i="1"/>
  <c r="E57" i="1"/>
  <c r="F57" i="1"/>
  <c r="A58" i="1"/>
  <c r="B58" i="1"/>
  <c r="C58" i="1"/>
  <c r="D58" i="1"/>
  <c r="E58" i="1"/>
  <c r="F58" i="1"/>
  <c r="A59" i="1"/>
  <c r="B59" i="1"/>
  <c r="C59" i="1"/>
  <c r="D59" i="1"/>
  <c r="E59" i="1"/>
  <c r="F59" i="1"/>
  <c r="A60" i="1"/>
  <c r="B60" i="1"/>
  <c r="C60" i="1"/>
  <c r="D60" i="1"/>
  <c r="E60" i="1"/>
  <c r="F60" i="1"/>
  <c r="A61" i="1"/>
  <c r="B61" i="1"/>
  <c r="C61" i="1"/>
  <c r="D61" i="1"/>
  <c r="E61" i="1"/>
  <c r="F61" i="1"/>
  <c r="A62" i="1"/>
  <c r="B62" i="1"/>
  <c r="C62" i="1"/>
  <c r="D62" i="1"/>
  <c r="E62" i="1"/>
  <c r="F62" i="1"/>
  <c r="A63" i="1"/>
  <c r="B63" i="1"/>
  <c r="C63" i="1"/>
  <c r="D63" i="1"/>
  <c r="E63" i="1"/>
  <c r="F63" i="1"/>
  <c r="A64" i="1"/>
  <c r="B64" i="1"/>
  <c r="C64" i="1"/>
  <c r="D64" i="1"/>
  <c r="E64" i="1"/>
  <c r="F64" i="1"/>
  <c r="A65" i="1"/>
  <c r="B65" i="1"/>
  <c r="C65" i="1"/>
  <c r="D65" i="1"/>
  <c r="E65" i="1"/>
  <c r="F65" i="1"/>
  <c r="A66" i="1"/>
  <c r="B66" i="1"/>
  <c r="C66" i="1"/>
  <c r="D66" i="1"/>
  <c r="E66" i="1"/>
  <c r="F66" i="1"/>
  <c r="A67" i="1"/>
  <c r="B67" i="1"/>
  <c r="C67" i="1"/>
  <c r="D67" i="1"/>
  <c r="E67" i="1"/>
  <c r="F67" i="1"/>
  <c r="A68" i="1"/>
  <c r="B68" i="1"/>
  <c r="C68" i="1"/>
  <c r="D68" i="1"/>
  <c r="E68" i="1"/>
  <c r="F68" i="1"/>
  <c r="A69" i="1"/>
  <c r="B69" i="1"/>
  <c r="C69" i="1"/>
  <c r="D69" i="1"/>
  <c r="E69" i="1"/>
  <c r="F69" i="1"/>
  <c r="A70" i="1"/>
  <c r="B70" i="1"/>
  <c r="C70" i="1"/>
  <c r="D70" i="1"/>
  <c r="E70" i="1"/>
  <c r="F70" i="1"/>
  <c r="A71" i="1"/>
  <c r="B71" i="1"/>
  <c r="C71" i="1"/>
  <c r="D71" i="1"/>
  <c r="E71" i="1"/>
  <c r="F71" i="1"/>
  <c r="A72" i="1"/>
  <c r="B72" i="1"/>
  <c r="C72" i="1"/>
  <c r="D72" i="1"/>
  <c r="E72" i="1"/>
  <c r="F72" i="1"/>
  <c r="A73" i="1"/>
  <c r="B73" i="1"/>
  <c r="C73" i="1"/>
  <c r="D73" i="1"/>
  <c r="E73" i="1"/>
  <c r="F73" i="1"/>
  <c r="A74" i="1"/>
  <c r="B74" i="1"/>
  <c r="C74" i="1"/>
  <c r="D74" i="1"/>
  <c r="E74" i="1"/>
  <c r="F74" i="1"/>
  <c r="A75" i="1"/>
  <c r="B75" i="1"/>
  <c r="C75" i="1"/>
  <c r="D75" i="1"/>
  <c r="E75" i="1"/>
  <c r="F75" i="1"/>
  <c r="A76" i="1"/>
  <c r="B76" i="1"/>
  <c r="C76" i="1"/>
  <c r="D76" i="1"/>
  <c r="E76" i="1"/>
  <c r="F76" i="1"/>
  <c r="A77" i="1"/>
  <c r="B77" i="1"/>
  <c r="C77" i="1"/>
  <c r="D77" i="1"/>
  <c r="E77" i="1"/>
  <c r="F77" i="1"/>
  <c r="A78" i="1"/>
  <c r="B78" i="1"/>
  <c r="C78" i="1"/>
  <c r="D78" i="1"/>
  <c r="E78" i="1"/>
  <c r="F78" i="1"/>
  <c r="A79" i="1"/>
  <c r="B79" i="1"/>
  <c r="C79" i="1"/>
  <c r="D79" i="1"/>
  <c r="E79" i="1"/>
  <c r="F79" i="1"/>
  <c r="A80" i="1"/>
  <c r="B80" i="1"/>
  <c r="C80" i="1"/>
  <c r="D80" i="1"/>
  <c r="E80" i="1"/>
  <c r="F80" i="1"/>
  <c r="A81" i="1"/>
  <c r="B81" i="1"/>
  <c r="C81" i="1"/>
  <c r="D81" i="1"/>
  <c r="E81" i="1"/>
  <c r="F81" i="1"/>
  <c r="A82" i="1"/>
  <c r="B82" i="1"/>
  <c r="C82" i="1"/>
  <c r="D82" i="1"/>
  <c r="E82" i="1"/>
  <c r="F82" i="1"/>
  <c r="A83" i="1"/>
  <c r="B83" i="1"/>
  <c r="C83" i="1"/>
  <c r="D83" i="1"/>
  <c r="E83" i="1"/>
  <c r="F83" i="1"/>
  <c r="A84" i="1"/>
  <c r="B84" i="1"/>
  <c r="C84" i="1"/>
  <c r="D84" i="1"/>
  <c r="E84" i="1"/>
  <c r="F84" i="1"/>
  <c r="A85" i="1"/>
  <c r="B85" i="1"/>
  <c r="C85" i="1"/>
  <c r="D85" i="1"/>
  <c r="E85" i="1"/>
  <c r="F85" i="1"/>
  <c r="A86" i="1"/>
  <c r="B86" i="1"/>
  <c r="C86" i="1"/>
  <c r="D86" i="1"/>
  <c r="E86" i="1"/>
  <c r="F86" i="1"/>
  <c r="A87" i="1"/>
  <c r="B87" i="1"/>
  <c r="C87" i="1"/>
  <c r="D87" i="1"/>
  <c r="E87" i="1"/>
  <c r="F87" i="1"/>
  <c r="A88" i="1"/>
  <c r="B88" i="1"/>
  <c r="C88" i="1"/>
  <c r="D88" i="1"/>
  <c r="E88" i="1"/>
  <c r="F88" i="1"/>
  <c r="A89" i="1"/>
  <c r="B89" i="1"/>
  <c r="C89" i="1"/>
  <c r="D89" i="1"/>
  <c r="E89" i="1"/>
  <c r="F89" i="1"/>
  <c r="A90" i="1"/>
  <c r="B90" i="1"/>
  <c r="C90" i="1"/>
  <c r="D90" i="1"/>
  <c r="E90" i="1"/>
  <c r="F90" i="1"/>
  <c r="A91" i="1"/>
  <c r="B91" i="1"/>
  <c r="C91" i="1"/>
  <c r="D91" i="1"/>
  <c r="E91" i="1"/>
  <c r="F91" i="1"/>
  <c r="A92" i="1"/>
  <c r="B92" i="1"/>
  <c r="C92" i="1"/>
  <c r="D92" i="1"/>
  <c r="E92" i="1"/>
  <c r="F92" i="1"/>
  <c r="A93" i="1"/>
  <c r="B93" i="1"/>
  <c r="C93" i="1"/>
  <c r="D93" i="1"/>
  <c r="E93" i="1"/>
  <c r="F93" i="1"/>
  <c r="A94" i="1"/>
  <c r="B94" i="1"/>
  <c r="C94" i="1"/>
  <c r="D94" i="1"/>
  <c r="E94" i="1"/>
  <c r="F94" i="1"/>
  <c r="A95" i="1"/>
  <c r="B95" i="1"/>
  <c r="C95" i="1"/>
  <c r="D95" i="1"/>
  <c r="E95" i="1"/>
  <c r="F95" i="1"/>
  <c r="A96" i="1"/>
  <c r="B96" i="1"/>
  <c r="C96" i="1"/>
  <c r="D96" i="1"/>
  <c r="E96" i="1"/>
  <c r="F96" i="1"/>
  <c r="A97" i="1"/>
  <c r="B97" i="1"/>
  <c r="C97" i="1"/>
  <c r="D97" i="1"/>
  <c r="E97" i="1"/>
  <c r="F97" i="1"/>
  <c r="A98" i="1"/>
  <c r="B98" i="1"/>
  <c r="C98" i="1"/>
  <c r="D98" i="1"/>
  <c r="E98" i="1"/>
  <c r="F98" i="1"/>
  <c r="A99" i="1"/>
  <c r="B99" i="1"/>
  <c r="C99" i="1"/>
  <c r="D99" i="1"/>
  <c r="E99" i="1"/>
  <c r="F99" i="1"/>
  <c r="A100" i="1"/>
  <c r="B100" i="1"/>
  <c r="C100" i="1"/>
  <c r="D100" i="1"/>
  <c r="E100" i="1"/>
  <c r="F100" i="1"/>
  <c r="A101" i="1"/>
  <c r="B101" i="1"/>
  <c r="C101" i="1"/>
  <c r="D101" i="1"/>
  <c r="E101" i="1"/>
  <c r="F101" i="1"/>
  <c r="A102" i="1"/>
  <c r="B102" i="1"/>
  <c r="C102" i="1"/>
  <c r="D102" i="1"/>
  <c r="E102" i="1"/>
  <c r="F102" i="1"/>
  <c r="A103" i="1"/>
  <c r="B103" i="1"/>
  <c r="C103" i="1"/>
  <c r="D103" i="1"/>
  <c r="E103" i="1"/>
  <c r="F103" i="1"/>
  <c r="A104" i="1"/>
  <c r="B104" i="1"/>
  <c r="C104" i="1"/>
  <c r="D104" i="1"/>
  <c r="E104" i="1"/>
  <c r="F104" i="1"/>
  <c r="A105" i="1"/>
  <c r="B105" i="1"/>
  <c r="C105" i="1"/>
  <c r="D105" i="1"/>
  <c r="E105" i="1"/>
  <c r="F105" i="1"/>
  <c r="A106" i="1"/>
  <c r="B106" i="1"/>
  <c r="C106" i="1"/>
  <c r="D106" i="1"/>
  <c r="E106" i="1"/>
  <c r="F106" i="1"/>
  <c r="A107" i="1"/>
  <c r="B107" i="1"/>
  <c r="C107" i="1"/>
  <c r="D107" i="1"/>
  <c r="E107" i="1"/>
  <c r="F107" i="1"/>
  <c r="A108" i="1"/>
  <c r="B108" i="1"/>
  <c r="C108" i="1"/>
  <c r="D108" i="1"/>
  <c r="E108" i="1"/>
  <c r="F108" i="1"/>
  <c r="A109" i="1"/>
  <c r="B109" i="1"/>
  <c r="C109" i="1"/>
  <c r="D109" i="1"/>
  <c r="E109" i="1"/>
  <c r="F109" i="1"/>
  <c r="A110" i="1"/>
  <c r="B110" i="1"/>
  <c r="C110" i="1"/>
  <c r="D110" i="1"/>
  <c r="E110" i="1"/>
  <c r="F110" i="1"/>
  <c r="A111" i="1"/>
  <c r="B111" i="1"/>
  <c r="C111" i="1"/>
  <c r="D111" i="1"/>
  <c r="E111" i="1"/>
  <c r="F111" i="1"/>
  <c r="A112" i="1"/>
  <c r="B112" i="1"/>
  <c r="C112" i="1"/>
  <c r="D112" i="1"/>
  <c r="E112" i="1"/>
  <c r="F112" i="1"/>
  <c r="A113" i="1"/>
  <c r="B113" i="1"/>
  <c r="C113" i="1"/>
  <c r="D113" i="1"/>
  <c r="E113" i="1"/>
  <c r="F113" i="1"/>
  <c r="A114" i="1"/>
  <c r="B114" i="1"/>
  <c r="C114" i="1"/>
  <c r="D114" i="1"/>
  <c r="F114" i="1" s="1"/>
  <c r="E114" i="1"/>
  <c r="A115" i="1"/>
  <c r="B115" i="1"/>
  <c r="C115" i="1"/>
  <c r="D115" i="1"/>
  <c r="F115" i="1" s="1"/>
  <c r="E115" i="1"/>
  <c r="A12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11" i="1"/>
  <c r="C15" i="1"/>
  <c r="D15" i="1" s="1"/>
  <c r="C16" i="1"/>
  <c r="D16" i="1"/>
  <c r="C17" i="1"/>
  <c r="D17" i="1" s="1"/>
  <c r="C18" i="1"/>
  <c r="D18" i="1"/>
  <c r="C19" i="1"/>
  <c r="D19" i="1" s="1"/>
  <c r="C20" i="1"/>
  <c r="D20" i="1"/>
  <c r="C21" i="1"/>
  <c r="D21" i="1" s="1"/>
  <c r="C22" i="1"/>
  <c r="D22" i="1"/>
  <c r="C23" i="1"/>
  <c r="D23" i="1" s="1"/>
  <c r="C24" i="1"/>
  <c r="D24" i="1"/>
  <c r="C25" i="1"/>
  <c r="D25" i="1" s="1"/>
  <c r="C26" i="1"/>
  <c r="D26" i="1"/>
  <c r="C27" i="1"/>
  <c r="D27" i="1" s="1"/>
  <c r="C28" i="1"/>
  <c r="D28" i="1"/>
  <c r="C29" i="1"/>
  <c r="D29" i="1" s="1"/>
  <c r="C30" i="1"/>
  <c r="D30" i="1"/>
  <c r="D13" i="1"/>
  <c r="C13" i="1"/>
  <c r="C12" i="1"/>
  <c r="D12" i="1" s="1"/>
  <c r="E11" i="1"/>
  <c r="D11" i="1"/>
  <c r="C11" i="1"/>
  <c r="B11" i="1"/>
  <c r="F11" i="1" s="1"/>
  <c r="D14" i="1"/>
  <c r="C14" i="1"/>
  <c r="E10" i="1"/>
  <c r="D10" i="1"/>
  <c r="C10" i="1"/>
  <c r="D3" i="1"/>
  <c r="B10" i="1"/>
  <c r="F10" i="1" s="1"/>
  <c r="D5" i="1"/>
  <c r="D4" i="1"/>
  <c r="B2" i="1"/>
  <c r="G14" i="2" l="1"/>
  <c r="H14" i="2" s="1"/>
  <c r="B13" i="1"/>
  <c r="E13" i="1"/>
  <c r="B12" i="1"/>
  <c r="E12" i="1"/>
  <c r="B14" i="1"/>
  <c r="E14" i="1"/>
  <c r="F12" i="1" l="1"/>
  <c r="F13" i="1"/>
  <c r="B15" i="1"/>
  <c r="E15" i="1"/>
  <c r="F14" i="1"/>
  <c r="B16" i="1" l="1"/>
  <c r="E16" i="1"/>
  <c r="F15" i="1"/>
  <c r="B17" i="1" l="1"/>
  <c r="E17" i="1"/>
  <c r="F16" i="1"/>
  <c r="B18" i="1" l="1"/>
  <c r="E18" i="1"/>
  <c r="F17" i="1"/>
  <c r="B19" i="1" l="1"/>
  <c r="E19" i="1"/>
  <c r="F18" i="1"/>
  <c r="B20" i="1" l="1"/>
  <c r="E20" i="1"/>
  <c r="F19" i="1"/>
  <c r="F20" i="1" l="1"/>
  <c r="B21" i="1"/>
  <c r="F21" i="1" s="1"/>
  <c r="E21" i="1"/>
  <c r="B22" i="1" l="1"/>
  <c r="E22" i="1"/>
  <c r="F22" i="1" l="1"/>
  <c r="B23" i="1"/>
  <c r="F23" i="1" s="1"/>
  <c r="E23" i="1"/>
  <c r="B24" i="1" l="1"/>
  <c r="E24" i="1"/>
  <c r="F24" i="1" l="1"/>
  <c r="B25" i="1"/>
  <c r="F25" i="1" s="1"/>
  <c r="E25" i="1"/>
  <c r="B26" i="1" l="1"/>
  <c r="E26" i="1"/>
  <c r="F26" i="1" l="1"/>
  <c r="B27" i="1"/>
  <c r="F27" i="1" s="1"/>
  <c r="E27" i="1"/>
  <c r="B28" i="1" l="1"/>
  <c r="E28" i="1"/>
  <c r="F28" i="1" l="1"/>
  <c r="B29" i="1"/>
  <c r="F29" i="1" s="1"/>
  <c r="E29" i="1"/>
  <c r="B30" i="1" l="1"/>
  <c r="E30" i="1"/>
  <c r="F30" i="1" l="1"/>
</calcChain>
</file>

<file path=xl/comments1.xml><?xml version="1.0" encoding="utf-8"?>
<comments xmlns="http://schemas.openxmlformats.org/spreadsheetml/2006/main">
  <authors>
    <author>ucitel</author>
  </authors>
  <commentList>
    <comment ref="B4" authorId="0">
      <text>
        <r>
          <rPr>
            <b/>
            <sz val="9"/>
            <color indexed="81"/>
            <rFont val="Tahoma"/>
            <charset val="1"/>
          </rPr>
          <t>ucitel:</t>
        </r>
        <r>
          <rPr>
            <sz val="9"/>
            <color indexed="81"/>
            <rFont val="Tahoma"/>
            <charset val="1"/>
          </rPr>
          <t xml:space="preserve">
J mol-1 K-1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ucitel:</t>
        </r>
        <r>
          <rPr>
            <sz val="9"/>
            <color indexed="81"/>
            <rFont val="Tahoma"/>
            <charset val="1"/>
          </rPr>
          <t xml:space="preserve">
stC
</t>
        </r>
      </text>
    </comment>
  </commentList>
</comments>
</file>

<file path=xl/comments2.xml><?xml version="1.0" encoding="utf-8"?>
<comments xmlns="http://schemas.openxmlformats.org/spreadsheetml/2006/main">
  <authors>
    <author>ucitel</author>
  </authors>
  <commentList>
    <comment ref="C4" authorId="0">
      <text>
        <r>
          <rPr>
            <b/>
            <sz val="9"/>
            <color indexed="81"/>
            <rFont val="Tahoma"/>
            <charset val="1"/>
          </rPr>
          <t>ucitel:</t>
        </r>
        <r>
          <rPr>
            <sz val="9"/>
            <color indexed="81"/>
            <rFont val="Tahoma"/>
            <charset val="1"/>
          </rPr>
          <t xml:space="preserve">
J mol-1 K-1</t>
        </r>
      </text>
    </comment>
    <comment ref="C5" authorId="0">
      <text>
        <r>
          <rPr>
            <b/>
            <sz val="9"/>
            <color indexed="81"/>
            <rFont val="Tahoma"/>
            <charset val="1"/>
          </rPr>
          <t>ucitel:</t>
        </r>
        <r>
          <rPr>
            <sz val="9"/>
            <color indexed="81"/>
            <rFont val="Tahoma"/>
            <charset val="1"/>
          </rPr>
          <t xml:space="preserve">
stC
</t>
        </r>
      </text>
    </comment>
  </commentList>
</comments>
</file>

<file path=xl/sharedStrings.xml><?xml version="1.0" encoding="utf-8"?>
<sst xmlns="http://schemas.openxmlformats.org/spreadsheetml/2006/main" count="40" uniqueCount="30">
  <si>
    <t>pi=</t>
  </si>
  <si>
    <t>M=</t>
  </si>
  <si>
    <t>NA=</t>
  </si>
  <si>
    <t>m=M/NA=</t>
  </si>
  <si>
    <t>R=</t>
  </si>
  <si>
    <t>k=R/NA=</t>
  </si>
  <si>
    <t>T=</t>
  </si>
  <si>
    <t xml:space="preserve"> =</t>
  </si>
  <si>
    <t>K</t>
  </si>
  <si>
    <t>u / m s-1</t>
  </si>
  <si>
    <t>kg</t>
  </si>
  <si>
    <t>A2=(m/(2 Pí k T))</t>
  </si>
  <si>
    <t>A1=4Pí u^2</t>
  </si>
  <si>
    <t>A2^(3/2)</t>
  </si>
  <si>
    <t>EXP(…)</t>
  </si>
  <si>
    <t>f(u)</t>
  </si>
  <si>
    <t>f(u)*du</t>
  </si>
  <si>
    <t>pV=nRT</t>
  </si>
  <si>
    <t>c=n/V=p/(RT)</t>
  </si>
  <si>
    <t>cA=c*NA</t>
  </si>
  <si>
    <t>p=</t>
  </si>
  <si>
    <t>p /Pa</t>
  </si>
  <si>
    <t>c (mol m-3)</t>
  </si>
  <si>
    <t>cA</t>
  </si>
  <si>
    <t>dA=</t>
  </si>
  <si>
    <t>pm=</t>
  </si>
  <si>
    <t>m</t>
  </si>
  <si>
    <t>jmenovatel</t>
  </si>
  <si>
    <t>lambda A /m</t>
  </si>
  <si>
    <t>l /mm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</si>
</sst>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distribuce!$F$9</c:f>
              <c:strCache>
                <c:ptCount val="1"/>
                <c:pt idx="0">
                  <c:v>f(u)</c:v>
                </c:pt>
              </c:strCache>
            </c:strRef>
          </c:tx>
          <c:xVal>
            <c:numRef>
              <c:f>distribuce!$A$10:$A$130</c:f>
              <c:numCache>
                <c:formatCode>General</c:formatCode>
                <c:ptCount val="1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</c:numCache>
            </c:numRef>
          </c:xVal>
          <c:yVal>
            <c:numRef>
              <c:f>distribuce!$F$10:$F$130</c:f>
              <c:numCache>
                <c:formatCode>General</c:formatCode>
                <c:ptCount val="121"/>
                <c:pt idx="0">
                  <c:v>0</c:v>
                </c:pt>
                <c:pt idx="1">
                  <c:v>5.1573645969301115E-6</c:v>
                </c:pt>
                <c:pt idx="2">
                  <c:v>2.057965264366917E-5</c:v>
                </c:pt>
                <c:pt idx="3">
                  <c:v>4.6118047815985608E-5</c:v>
                </c:pt>
                <c:pt idx="4">
                  <c:v>8.1526516915884911E-5</c:v>
                </c:pt>
                <c:pt idx="5">
                  <c:v>1.264647694874904E-4</c:v>
                </c:pt>
                <c:pt idx="6">
                  <c:v>1.805023390672687E-4</c:v>
                </c:pt>
                <c:pt idx="7">
                  <c:v>2.4312372520528239E-4</c:v>
                </c:pt>
                <c:pt idx="8">
                  <c:v>3.1373451989927378E-4</c:v>
                </c:pt>
                <c:pt idx="9">
                  <c:v>3.9166842795423126E-4</c:v>
                </c:pt>
                <c:pt idx="10">
                  <c:v>4.7619507826041362E-4</c:v>
                </c:pt>
                <c:pt idx="11">
                  <c:v>5.6652851228282202E-4</c:v>
                </c:pt>
                <c:pt idx="12">
                  <c:v>6.6183622734730489E-4</c:v>
                </c:pt>
                <c:pt idx="13">
                  <c:v>7.6124864572450106E-4</c:v>
                </c:pt>
                <c:pt idx="14">
                  <c:v>8.6386887614107631E-4</c:v>
                </c:pt>
                <c:pt idx="15">
                  <c:v>9.6878263223227506E-4</c:v>
                </c:pt>
                <c:pt idx="16">
                  <c:v>1.0750681725900304E-3</c:v>
                </c:pt>
                <c:pt idx="17">
                  <c:v>1.181806129412311E-3</c:v>
                </c:pt>
                <c:pt idx="18">
                  <c:v>1.2880890972354465E-3</c:v>
                </c:pt>
                <c:pt idx="19">
                  <c:v>1.3930308597058497E-3</c:v>
                </c:pt>
                <c:pt idx="20">
                  <c:v>1.4957751406588929E-3</c:v>
                </c:pt>
                <c:pt idx="21">
                  <c:v>1.5955037757270959E-3</c:v>
                </c:pt>
                <c:pt idx="22">
                  <c:v>1.6914442120766898E-3</c:v>
                </c:pt>
                <c:pt idx="23">
                  <c:v>1.7828762564290699E-3</c:v>
                </c:pt>
                <c:pt idx="24">
                  <c:v>1.8691380050037062E-3</c:v>
                </c:pt>
                <c:pt idx="25">
                  <c:v>1.9496309031537976E-3</c:v>
                </c:pt>
                <c:pt idx="26">
                  <c:v>2.0238238969833393E-3</c:v>
                </c:pt>
                <c:pt idx="27">
                  <c:v>2.0912566538638776E-3</c:v>
                </c:pt>
                <c:pt idx="28">
                  <c:v>2.1515418432479652E-3</c:v>
                </c:pt>
                <c:pt idx="29">
                  <c:v>2.2043664832535025E-3</c:v>
                </c:pt>
                <c:pt idx="30">
                  <c:v>2.2494923719352951E-3</c:v>
                </c:pt>
                <c:pt idx="31">
                  <c:v>2.2867556347551696E-3</c:v>
                </c:pt>
                <c:pt idx="32">
                  <c:v>2.3160654313227019E-3</c:v>
                </c:pt>
                <c:pt idx="33">
                  <c:v>2.3374018748456129E-3</c:v>
                </c:pt>
                <c:pt idx="34">
                  <c:v>2.3508132267725801E-3</c:v>
                </c:pt>
                <c:pt idx="35">
                  <c:v>2.3564124367332954E-3</c:v>
                </c:pt>
                <c:pt idx="36">
                  <c:v>2.3543731040144107E-3</c:v>
                </c:pt>
                <c:pt idx="37">
                  <c:v>2.3449249414206588E-3</c:v>
                </c:pt>
                <c:pt idx="38">
                  <c:v>2.3283488254537857E-3</c:v>
                </c:pt>
                <c:pt idx="39">
                  <c:v>2.3049715183231251E-3</c:v>
                </c:pt>
                <c:pt idx="40">
                  <c:v>2.275160147433117E-3</c:v>
                </c:pt>
                <c:pt idx="41">
                  <c:v>2.2393165267520763E-3</c:v>
                </c:pt>
                <c:pt idx="42">
                  <c:v>2.1978714019518946E-3</c:v>
                </c:pt>
                <c:pt idx="43">
                  <c:v>2.1512786975376066E-3</c:v>
                </c:pt>
                <c:pt idx="44">
                  <c:v>2.1000098394912772E-3</c:v>
                </c:pt>
                <c:pt idx="45">
                  <c:v>2.0445482213804441E-3</c:v>
                </c:pt>
                <c:pt idx="46">
                  <c:v>1.9853838755788692E-3</c:v>
                </c:pt>
                <c:pt idx="47">
                  <c:v>1.92300840437242E-3</c:v>
                </c:pt>
                <c:pt idx="48">
                  <c:v>1.8579102184322724E-3</c:v>
                </c:pt>
                <c:pt idx="49">
                  <c:v>1.7905701225849062E-3</c:v>
                </c:pt>
                <c:pt idx="50">
                  <c:v>1.7214572811424609E-3</c:v>
                </c:pt>
                <c:pt idx="51">
                  <c:v>1.6510255874180543E-3</c:v>
                </c:pt>
                <c:pt idx="52">
                  <c:v>1.5797104545687726E-3</c:v>
                </c:pt>
                <c:pt idx="53">
                  <c:v>1.5079260377017141E-3</c:v>
                </c:pt>
                <c:pt idx="54">
                  <c:v>1.4360628903496632E-3</c:v>
                </c:pt>
                <c:pt idx="55">
                  <c:v>1.364486052061638E-3</c:v>
                </c:pt>
                <c:pt idx="56">
                  <c:v>1.293533558032998E-3</c:v>
                </c:pt>
                <c:pt idx="57">
                  <c:v>1.2235153564776943E-3</c:v>
                </c:pt>
                <c:pt idx="58">
                  <c:v>1.1547126148633905E-3</c:v>
                </c:pt>
                <c:pt idx="59">
                  <c:v>1.0873773922149886E-3</c:v>
                </c:pt>
                <c:pt idx="60">
                  <c:v>1.0217326514555469E-3</c:v>
                </c:pt>
                <c:pt idx="61">
                  <c:v>9.579725831938763E-4</c:v>
                </c:pt>
                <c:pt idx="62">
                  <c:v>8.9626321047101042E-4</c:v>
                </c:pt>
                <c:pt idx="63">
                  <c:v>8.367432427180782E-4</c:v>
                </c:pt>
                <c:pt idx="64">
                  <c:v>7.7952514652091323E-4</c:v>
                </c:pt>
                <c:pt idx="65">
                  <c:v>7.2469640068909295E-4</c:v>
                </c:pt>
                <c:pt idx="66">
                  <c:v>6.7232090353965077E-4</c:v>
                </c:pt>
                <c:pt idx="67">
                  <c:v>6.2244050117415039E-4</c:v>
                </c:pt>
                <c:pt idx="68">
                  <c:v>5.7507660679457747E-4</c:v>
                </c:pt>
                <c:pt idx="69">
                  <c:v>5.3023188270908328E-4</c:v>
                </c:pt>
                <c:pt idx="70">
                  <c:v>4.8789195856312548E-4</c:v>
                </c:pt>
                <c:pt idx="71">
                  <c:v>4.4802716143565861E-4</c:v>
                </c:pt>
                <c:pt idx="72">
                  <c:v>4.105942357064747E-4</c:v>
                </c:pt>
                <c:pt idx="73">
                  <c:v>3.755380329749623E-4</c:v>
                </c:pt>
                <c:pt idx="74">
                  <c:v>3.4279315474149261E-4</c:v>
                </c:pt>
                <c:pt idx="75">
                  <c:v>3.1228553300368869E-4</c:v>
                </c:pt>
                <c:pt idx="76">
                  <c:v>2.8393393632896179E-4</c:v>
                </c:pt>
                <c:pt idx="77">
                  <c:v>2.5765139130501147E-4</c:v>
                </c:pt>
                <c:pt idx="78">
                  <c:v>2.3334651150984861E-4</c:v>
                </c:pt>
                <c:pt idx="79">
                  <c:v>2.1092472825583211E-4</c:v>
                </c:pt>
                <c:pt idx="80">
                  <c:v>1.9028941932720277E-4</c:v>
                </c:pt>
                <c:pt idx="81">
                  <c:v>1.7134293373147297E-4</c:v>
                </c:pt>
                <c:pt idx="82">
                  <c:v>1.5398751211057759E-4</c:v>
                </c:pt>
                <c:pt idx="83">
                  <c:v>1.381261039011037E-4</c:v>
                </c:pt>
                <c:pt idx="84">
                  <c:v>1.236630835915258E-4</c:v>
                </c:pt>
                <c:pt idx="85">
                  <c:v>1.105048694991061E-4</c:v>
                </c:pt>
                <c:pt idx="86">
                  <c:v>9.8560449384220054E-5</c:v>
                </c:pt>
                <c:pt idx="87">
                  <c:v>8.7741817942209134E-5</c:v>
                </c:pt>
                <c:pt idx="88">
                  <c:v>7.7964331771665209E-5</c:v>
                </c:pt>
                <c:pt idx="89">
                  <c:v>6.9146987824331073E-5</c:v>
                </c:pt>
                <c:pt idx="90">
                  <c:v>6.1212631607925909E-5</c:v>
                </c:pt>
                <c:pt idx="91">
                  <c:v>5.4088101552517644E-5</c:v>
                </c:pt>
                <c:pt idx="92">
                  <c:v>4.7704315977494816E-5</c:v>
                </c:pt>
                <c:pt idx="93">
                  <c:v>4.1996309023866537E-5</c:v>
                </c:pt>
                <c:pt idx="94">
                  <c:v>3.6903221759622854E-5</c:v>
                </c:pt>
                <c:pt idx="95">
                  <c:v>3.2368254437955194E-5</c:v>
                </c:pt>
                <c:pt idx="96">
                  <c:v>2.8338585602432667E-5</c:v>
                </c:pt>
                <c:pt idx="97">
                  <c:v>2.4765263402195526E-5</c:v>
                </c:pt>
                <c:pt idx="98">
                  <c:v>2.1603074115415183E-5</c:v>
                </c:pt>
                <c:pt idx="99">
                  <c:v>1.8810392491241979E-5</c:v>
                </c:pt>
                <c:pt idx="100">
                  <c:v>1.6349018118747244E-5</c:v>
                </c:pt>
                <c:pt idx="101">
                  <c:v>1.4184001624384521E-5</c:v>
                </c:pt>
                <c:pt idx="102">
                  <c:v>1.2283464094579306E-5</c:v>
                </c:pt>
                <c:pt idx="103">
                  <c:v>1.0618412723461097E-5</c:v>
                </c:pt>
                <c:pt idx="104">
                  <c:v>9.1625553026705994E-6</c:v>
                </c:pt>
                <c:pt idx="105">
                  <c:v>7.892115804818922E-6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70912"/>
        <c:axId val="34069120"/>
      </c:scatterChart>
      <c:valAx>
        <c:axId val="3407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069120"/>
        <c:crosses val="autoZero"/>
        <c:crossBetween val="midCat"/>
      </c:valAx>
      <c:valAx>
        <c:axId val="3406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07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'Volna draha'!$G$13</c:f>
              <c:strCache>
                <c:ptCount val="1"/>
                <c:pt idx="0">
                  <c:v>lambda A /m</c:v>
                </c:pt>
              </c:strCache>
            </c:strRef>
          </c:tx>
          <c:xVal>
            <c:numRef>
              <c:f>'Volna draha'!$B$14:$B$58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2.2000000000000002</c:v>
                </c:pt>
                <c:pt idx="3">
                  <c:v>3.6400000000000006</c:v>
                </c:pt>
                <c:pt idx="4">
                  <c:v>5.3680000000000012</c:v>
                </c:pt>
                <c:pt idx="5">
                  <c:v>7.441600000000002</c:v>
                </c:pt>
                <c:pt idx="6">
                  <c:v>9.9299200000000027</c:v>
                </c:pt>
                <c:pt idx="7">
                  <c:v>12.915904000000003</c:v>
                </c:pt>
                <c:pt idx="8">
                  <c:v>16.499084800000002</c:v>
                </c:pt>
                <c:pt idx="9">
                  <c:v>20.79890176</c:v>
                </c:pt>
                <c:pt idx="10">
                  <c:v>25.958682111999998</c:v>
                </c:pt>
                <c:pt idx="11">
                  <c:v>32.150418534399996</c:v>
                </c:pt>
                <c:pt idx="12">
                  <c:v>39.580502241279994</c:v>
                </c:pt>
                <c:pt idx="13">
                  <c:v>48.49660268953599</c:v>
                </c:pt>
                <c:pt idx="14">
                  <c:v>59.195923227443188</c:v>
                </c:pt>
                <c:pt idx="15">
                  <c:v>72.035107872931832</c:v>
                </c:pt>
                <c:pt idx="16">
                  <c:v>87.442129447518198</c:v>
                </c:pt>
                <c:pt idx="17">
                  <c:v>105.93055533702184</c:v>
                </c:pt>
                <c:pt idx="18">
                  <c:v>128.11666640442621</c:v>
                </c:pt>
                <c:pt idx="19">
                  <c:v>154.73999968531146</c:v>
                </c:pt>
                <c:pt idx="20">
                  <c:v>186.68799962237375</c:v>
                </c:pt>
              </c:numCache>
            </c:numRef>
          </c:xVal>
          <c:yVal>
            <c:numRef>
              <c:f>'Volna draha'!$G$14:$G$58</c:f>
              <c:numCache>
                <c:formatCode>0.00E+00</c:formatCode>
                <c:ptCount val="45"/>
                <c:pt idx="0">
                  <c:v>0</c:v>
                </c:pt>
                <c:pt idx="1">
                  <c:v>5.7564937469386452E-3</c:v>
                </c:pt>
                <c:pt idx="2">
                  <c:v>2.6165880667902933E-3</c:v>
                </c:pt>
                <c:pt idx="3">
                  <c:v>1.5814543260820452E-3</c:v>
                </c:pt>
                <c:pt idx="4">
                  <c:v>1.0723721585206118E-3</c:v>
                </c:pt>
                <c:pt idx="5">
                  <c:v>7.7355592170213984E-4</c:v>
                </c:pt>
                <c:pt idx="6">
                  <c:v>5.7971199636438597E-4</c:v>
                </c:pt>
                <c:pt idx="7">
                  <c:v>4.4569034787953241E-4</c:v>
                </c:pt>
                <c:pt idx="8">
                  <c:v>3.4889776110118818E-4</c:v>
                </c:pt>
                <c:pt idx="9">
                  <c:v>2.7676912047391904E-4</c:v>
                </c:pt>
                <c:pt idx="10">
                  <c:v>2.2175600911101623E-4</c:v>
                </c:pt>
                <c:pt idx="11">
                  <c:v>1.7904879654301756E-4</c:v>
                </c:pt>
                <c:pt idx="12">
                  <c:v>1.4543761248524486E-4</c:v>
                </c:pt>
                <c:pt idx="13">
                  <c:v>1.1869890729852531E-4</c:v>
                </c:pt>
                <c:pt idx="14">
                  <c:v>9.7244766752281004E-5</c:v>
                </c:pt>
                <c:pt idx="15">
                  <c:v>7.9912336038879262E-5</c:v>
                </c:pt>
                <c:pt idx="16">
                  <c:v>6.5832039810897217E-5</c:v>
                </c:pt>
                <c:pt idx="17">
                  <c:v>5.4342146405483801E-5</c:v>
                </c:pt>
                <c:pt idx="18">
                  <c:v>4.4931654159398017E-5</c:v>
                </c:pt>
                <c:pt idx="19">
                  <c:v>3.7201071207479622E-5</c:v>
                </c:pt>
                <c:pt idx="20">
                  <c:v>3.0834835439785565E-5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13792"/>
        <c:axId val="110912256"/>
      </c:scatterChart>
      <c:valAx>
        <c:axId val="11091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12256"/>
        <c:crosses val="autoZero"/>
        <c:crossBetween val="midCat"/>
      </c:valAx>
      <c:valAx>
        <c:axId val="1109122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10913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0</xdr:row>
      <xdr:rowOff>0</xdr:rowOff>
    </xdr:from>
    <xdr:to>
      <xdr:col>21</xdr:col>
      <xdr:colOff>257175</xdr:colOff>
      <xdr:row>32</xdr:row>
      <xdr:rowOff>30163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0"/>
          <a:ext cx="8305800" cy="612616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409575</xdr:colOff>
      <xdr:row>5</xdr:row>
      <xdr:rowOff>80962</xdr:rowOff>
    </xdr:from>
    <xdr:to>
      <xdr:col>15</xdr:col>
      <xdr:colOff>104775</xdr:colOff>
      <xdr:row>19</xdr:row>
      <xdr:rowOff>157162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342899</xdr:colOff>
      <xdr:row>0</xdr:row>
      <xdr:rowOff>1</xdr:rowOff>
    </xdr:from>
    <xdr:to>
      <xdr:col>20</xdr:col>
      <xdr:colOff>276224</xdr:colOff>
      <xdr:row>27</xdr:row>
      <xdr:rowOff>150693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699" y="1"/>
          <a:ext cx="7248525" cy="529419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9</xdr:col>
      <xdr:colOff>142875</xdr:colOff>
      <xdr:row>28</xdr:row>
      <xdr:rowOff>42862</xdr:rowOff>
    </xdr:from>
    <xdr:to>
      <xdr:col>16</xdr:col>
      <xdr:colOff>447675</xdr:colOff>
      <xdr:row>42</xdr:row>
      <xdr:rowOff>119062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7"/>
  <sheetViews>
    <sheetView workbookViewId="0">
      <selection activeCell="A2" sqref="A2:F5"/>
    </sheetView>
  </sheetViews>
  <sheetFormatPr defaultRowHeight="15" x14ac:dyDescent="0.25"/>
  <cols>
    <col min="2" max="2" width="15.28515625" customWidth="1"/>
    <col min="3" max="3" width="16.140625" customWidth="1"/>
    <col min="4" max="4" width="13.28515625" customWidth="1"/>
    <col min="6" max="6" width="11.85546875" customWidth="1"/>
  </cols>
  <sheetData>
    <row r="2" spans="1:7" x14ac:dyDescent="0.25">
      <c r="A2" t="s">
        <v>0</v>
      </c>
      <c r="B2">
        <f>PI()</f>
        <v>3.1415926535897931</v>
      </c>
      <c r="E2" t="s">
        <v>2</v>
      </c>
      <c r="F2" s="1">
        <v>6.0221413000000002E+23</v>
      </c>
    </row>
    <row r="3" spans="1:7" x14ac:dyDescent="0.25">
      <c r="A3" t="s">
        <v>1</v>
      </c>
      <c r="B3">
        <v>39.948</v>
      </c>
      <c r="C3" t="s">
        <v>3</v>
      </c>
      <c r="D3" s="1">
        <f>(B3/F2)/1000</f>
        <v>6.6335208707241723E-26</v>
      </c>
      <c r="E3" t="s">
        <v>10</v>
      </c>
    </row>
    <row r="4" spans="1:7" x14ac:dyDescent="0.25">
      <c r="A4" t="s">
        <v>4</v>
      </c>
      <c r="B4">
        <v>8.3144799999999996</v>
      </c>
      <c r="C4" t="s">
        <v>5</v>
      </c>
      <c r="D4" s="1">
        <f>B4/F2</f>
        <v>1.3806517625217461E-23</v>
      </c>
    </row>
    <row r="5" spans="1:7" x14ac:dyDescent="0.25">
      <c r="A5" t="s">
        <v>6</v>
      </c>
      <c r="B5">
        <v>25</v>
      </c>
      <c r="C5" t="s">
        <v>7</v>
      </c>
      <c r="D5">
        <f>273.15+B5</f>
        <v>298.14999999999998</v>
      </c>
      <c r="E5" t="s">
        <v>8</v>
      </c>
    </row>
    <row r="9" spans="1:7" x14ac:dyDescent="0.25">
      <c r="A9" t="s">
        <v>9</v>
      </c>
      <c r="B9" t="s">
        <v>12</v>
      </c>
      <c r="C9" t="s">
        <v>11</v>
      </c>
      <c r="D9" t="s">
        <v>13</v>
      </c>
      <c r="E9" t="s">
        <v>14</v>
      </c>
      <c r="F9" t="s">
        <v>15</v>
      </c>
      <c r="G9" t="s">
        <v>16</v>
      </c>
    </row>
    <row r="10" spans="1:7" x14ac:dyDescent="0.25">
      <c r="A10">
        <v>0</v>
      </c>
      <c r="B10">
        <f>4*$B$2*POWER(A10,2)</f>
        <v>0</v>
      </c>
      <c r="C10" s="1">
        <f>$D$3/(2*$B$2*$D$4*$D$5)</f>
        <v>2.5647513446788419E-6</v>
      </c>
      <c r="D10">
        <f>POWER(C10,3/2)</f>
        <v>4.10740851667403E-9</v>
      </c>
      <c r="E10">
        <f>EXP(-$D$3*A10*A10/(2*$D$4*$D$5))</f>
        <v>1</v>
      </c>
      <c r="F10">
        <f>B10*D10*E10</f>
        <v>0</v>
      </c>
      <c r="G10">
        <f>F10*10</f>
        <v>0</v>
      </c>
    </row>
    <row r="11" spans="1:7" x14ac:dyDescent="0.25">
      <c r="A11">
        <f>A10+10</f>
        <v>10</v>
      </c>
      <c r="B11">
        <f t="shared" ref="B11:B13" si="0">4*$B$2*POWER(A11,2)</f>
        <v>1256.6370614359173</v>
      </c>
      <c r="C11" s="1">
        <f t="shared" ref="C11:C13" si="1">$D$3/(2*$B$2*$D$4*$D$5)</f>
        <v>2.5647513446788419E-6</v>
      </c>
      <c r="D11">
        <f t="shared" ref="D11:D13" si="2">POWER(C11,3/2)</f>
        <v>4.10740851667403E-9</v>
      </c>
      <c r="E11">
        <f t="shared" ref="E11:E13" si="3">EXP(-$D$3*A11*A11/(2*$D$4*$D$5))</f>
        <v>0.99919458412335604</v>
      </c>
      <c r="F11">
        <f t="shared" ref="F11:F13" si="4">B11*D11*E11</f>
        <v>5.1573645969301115E-6</v>
      </c>
      <c r="G11">
        <f t="shared" ref="G11:G74" si="5">F11*10</f>
        <v>5.1573645969301117E-5</v>
      </c>
    </row>
    <row r="12" spans="1:7" x14ac:dyDescent="0.25">
      <c r="A12">
        <f t="shared" ref="A12:A30" si="6">A11+10</f>
        <v>20</v>
      </c>
      <c r="B12">
        <f t="shared" si="0"/>
        <v>5026.5482457436692</v>
      </c>
      <c r="C12" s="1">
        <f t="shared" si="1"/>
        <v>2.5647513446788419E-6</v>
      </c>
      <c r="D12">
        <f t="shared" si="2"/>
        <v>4.10740851667403E-9</v>
      </c>
      <c r="E12">
        <f t="shared" si="3"/>
        <v>0.99678222657237492</v>
      </c>
      <c r="F12">
        <f t="shared" si="4"/>
        <v>2.057965264366917E-5</v>
      </c>
      <c r="G12">
        <f t="shared" si="5"/>
        <v>2.0579652643669172E-4</v>
      </c>
    </row>
    <row r="13" spans="1:7" x14ac:dyDescent="0.25">
      <c r="A13">
        <f t="shared" si="6"/>
        <v>30</v>
      </c>
      <c r="B13">
        <f t="shared" si="0"/>
        <v>11309.733552923255</v>
      </c>
      <c r="C13" s="1">
        <f t="shared" si="1"/>
        <v>2.5647513446788419E-6</v>
      </c>
      <c r="D13">
        <f t="shared" si="2"/>
        <v>4.10740851667403E-9</v>
      </c>
      <c r="E13">
        <f t="shared" si="3"/>
        <v>0.99277456628622041</v>
      </c>
      <c r="F13">
        <f t="shared" si="4"/>
        <v>4.6118047815985608E-5</v>
      </c>
      <c r="G13">
        <f t="shared" si="5"/>
        <v>4.6118047815985606E-4</v>
      </c>
    </row>
    <row r="14" spans="1:7" x14ac:dyDescent="0.25">
      <c r="A14">
        <f t="shared" si="6"/>
        <v>40</v>
      </c>
      <c r="B14">
        <f>4*$B$2*POWER(A14,2)</f>
        <v>20106.192982974677</v>
      </c>
      <c r="C14" s="1">
        <f>$D$3/(2*$B$2*$D$4*$D$5)</f>
        <v>2.5647513446788419E-6</v>
      </c>
      <c r="D14">
        <f>POWER(C14,3/2)</f>
        <v>4.10740851667403E-9</v>
      </c>
      <c r="E14">
        <f>EXP(-$D$3*A14*A14/(2*$D$4*$D$5))</f>
        <v>0.98719089752354372</v>
      </c>
      <c r="F14">
        <f>B14*D14*E14</f>
        <v>8.1526516915884911E-5</v>
      </c>
      <c r="G14">
        <f t="shared" si="5"/>
        <v>8.1526516915884917E-4</v>
      </c>
    </row>
    <row r="15" spans="1:7" x14ac:dyDescent="0.25">
      <c r="A15">
        <f t="shared" si="6"/>
        <v>50</v>
      </c>
      <c r="B15">
        <f t="shared" ref="B15:B78" si="7">4*$B$2*POWER(A15,2)</f>
        <v>31415.926535897932</v>
      </c>
      <c r="C15" s="1">
        <f t="shared" ref="C15:C78" si="8">$D$3/(2*$B$2*$D$4*$D$5)</f>
        <v>2.5647513446788419E-6</v>
      </c>
      <c r="D15">
        <f t="shared" ref="D15:D78" si="9">POWER(C15,3/2)</f>
        <v>4.10740851667403E-9</v>
      </c>
      <c r="E15">
        <f t="shared" ref="E15:E30" si="10">EXP(-$D$3*A15*A15/(2*$D$4*$D$5))</f>
        <v>0.98005801513064084</v>
      </c>
      <c r="F15">
        <f t="shared" ref="F15:F30" si="11">B15*D15*E15</f>
        <v>1.264647694874904E-4</v>
      </c>
      <c r="G15">
        <f t="shared" si="5"/>
        <v>1.264647694874904E-3</v>
      </c>
    </row>
    <row r="16" spans="1:7" x14ac:dyDescent="0.25">
      <c r="A16">
        <f t="shared" si="6"/>
        <v>60</v>
      </c>
      <c r="B16">
        <f t="shared" si="7"/>
        <v>45238.93421169302</v>
      </c>
      <c r="C16" s="1">
        <f t="shared" si="8"/>
        <v>2.5647513446788419E-6</v>
      </c>
      <c r="D16">
        <f t="shared" si="9"/>
        <v>4.10740851667403E-9</v>
      </c>
      <c r="E16">
        <f t="shared" si="10"/>
        <v>0.97141000035479419</v>
      </c>
      <c r="F16">
        <f t="shared" si="11"/>
        <v>1.805023390672687E-4</v>
      </c>
      <c r="G16">
        <f t="shared" si="5"/>
        <v>1.8050233906726871E-3</v>
      </c>
    </row>
    <row r="17" spans="1:7" x14ac:dyDescent="0.25">
      <c r="A17">
        <f t="shared" si="6"/>
        <v>70</v>
      </c>
      <c r="B17">
        <f t="shared" si="7"/>
        <v>61575.216010359945</v>
      </c>
      <c r="C17" s="1">
        <f t="shared" si="8"/>
        <v>2.5647513446788419E-6</v>
      </c>
      <c r="D17">
        <f t="shared" si="9"/>
        <v>4.10740851667403E-9</v>
      </c>
      <c r="E17">
        <f t="shared" si="10"/>
        <v>0.96128794959844455</v>
      </c>
      <c r="F17">
        <f t="shared" si="11"/>
        <v>2.4312372520528239E-4</v>
      </c>
      <c r="G17">
        <f t="shared" si="5"/>
        <v>2.4312372520528241E-3</v>
      </c>
    </row>
    <row r="18" spans="1:7" x14ac:dyDescent="0.25">
      <c r="A18">
        <f t="shared" si="6"/>
        <v>80</v>
      </c>
      <c r="B18">
        <f t="shared" si="7"/>
        <v>80424.771931898707</v>
      </c>
      <c r="C18" s="1">
        <f t="shared" si="8"/>
        <v>2.5647513446788419E-6</v>
      </c>
      <c r="D18">
        <f t="shared" si="9"/>
        <v>4.10740851667403E-9</v>
      </c>
      <c r="E18">
        <f t="shared" si="10"/>
        <v>0.94973964913474695</v>
      </c>
      <c r="F18">
        <f t="shared" si="11"/>
        <v>3.1373451989927378E-4</v>
      </c>
      <c r="G18">
        <f t="shared" si="5"/>
        <v>3.1373451989927378E-3</v>
      </c>
    </row>
    <row r="19" spans="1:7" x14ac:dyDescent="0.25">
      <c r="A19">
        <f t="shared" si="6"/>
        <v>90</v>
      </c>
      <c r="B19">
        <f t="shared" si="7"/>
        <v>101787.60197630929</v>
      </c>
      <c r="C19" s="1">
        <f t="shared" si="8"/>
        <v>2.5647513446788419E-6</v>
      </c>
      <c r="D19">
        <f t="shared" si="9"/>
        <v>4.10740851667403E-9</v>
      </c>
      <c r="E19">
        <f t="shared" si="10"/>
        <v>0.93681919938676017</v>
      </c>
      <c r="F19">
        <f t="shared" si="11"/>
        <v>3.9166842795423126E-4</v>
      </c>
      <c r="G19">
        <f t="shared" si="5"/>
        <v>3.916684279542313E-3</v>
      </c>
    </row>
    <row r="20" spans="1:7" x14ac:dyDescent="0.25">
      <c r="A20">
        <f t="shared" si="6"/>
        <v>100</v>
      </c>
      <c r="B20">
        <f t="shared" si="7"/>
        <v>125663.70614359173</v>
      </c>
      <c r="C20" s="1">
        <f t="shared" si="8"/>
        <v>2.5647513446788419E-6</v>
      </c>
      <c r="D20">
        <f t="shared" si="9"/>
        <v>4.10740851667403E-9</v>
      </c>
      <c r="E20">
        <f t="shared" si="10"/>
        <v>0.92258659290294665</v>
      </c>
      <c r="F20">
        <f t="shared" si="11"/>
        <v>4.7619507826041362E-4</v>
      </c>
      <c r="G20">
        <f t="shared" si="5"/>
        <v>4.761950782604136E-3</v>
      </c>
    </row>
    <row r="21" spans="1:7" x14ac:dyDescent="0.25">
      <c r="A21">
        <f t="shared" si="6"/>
        <v>110</v>
      </c>
      <c r="B21">
        <f t="shared" si="7"/>
        <v>152053.084433746</v>
      </c>
      <c r="C21" s="1">
        <f t="shared" si="8"/>
        <v>2.5647513446788419E-6</v>
      </c>
      <c r="D21">
        <f t="shared" si="9"/>
        <v>4.10740851667403E-9</v>
      </c>
      <c r="E21">
        <f t="shared" si="10"/>
        <v>0.90710725063369768</v>
      </c>
      <c r="F21">
        <f t="shared" si="11"/>
        <v>5.6652851228282202E-4</v>
      </c>
      <c r="G21">
        <f t="shared" si="5"/>
        <v>5.6652851228282206E-3</v>
      </c>
    </row>
    <row r="22" spans="1:7" x14ac:dyDescent="0.25">
      <c r="A22">
        <f t="shared" si="6"/>
        <v>120</v>
      </c>
      <c r="B22">
        <f t="shared" si="7"/>
        <v>180955.73684677208</v>
      </c>
      <c r="C22" s="1">
        <f t="shared" si="8"/>
        <v>2.5647513446788419E-6</v>
      </c>
      <c r="D22">
        <f t="shared" si="9"/>
        <v>4.10740851667403E-9</v>
      </c>
      <c r="E22">
        <f t="shared" si="10"/>
        <v>0.89045152152109097</v>
      </c>
      <c r="F22">
        <f t="shared" si="11"/>
        <v>6.6183622734730489E-4</v>
      </c>
      <c r="G22">
        <f t="shared" si="5"/>
        <v>6.6183622734730489E-3</v>
      </c>
    </row>
    <row r="23" spans="1:7" x14ac:dyDescent="0.25">
      <c r="A23">
        <f t="shared" si="6"/>
        <v>130</v>
      </c>
      <c r="B23">
        <f t="shared" si="7"/>
        <v>212371.66338267003</v>
      </c>
      <c r="C23" s="1">
        <f t="shared" si="8"/>
        <v>2.5647513446788419E-6</v>
      </c>
      <c r="D23">
        <f t="shared" si="9"/>
        <v>4.10740851667403E-9</v>
      </c>
      <c r="E23">
        <f t="shared" si="10"/>
        <v>0.8726941507520195</v>
      </c>
      <c r="F23">
        <f t="shared" si="11"/>
        <v>7.6124864572450106E-4</v>
      </c>
      <c r="G23">
        <f t="shared" si="5"/>
        <v>7.6124864572450109E-3</v>
      </c>
    </row>
    <row r="24" spans="1:7" x14ac:dyDescent="0.25">
      <c r="A24">
        <f t="shared" si="6"/>
        <v>140</v>
      </c>
      <c r="B24">
        <f t="shared" si="7"/>
        <v>246300.86404143978</v>
      </c>
      <c r="C24" s="1">
        <f t="shared" si="8"/>
        <v>2.5647513446788419E-6</v>
      </c>
      <c r="D24">
        <f t="shared" si="9"/>
        <v>4.10740851667403E-9</v>
      </c>
      <c r="E24">
        <f t="shared" si="10"/>
        <v>0.85391372228933449</v>
      </c>
      <c r="F24">
        <f t="shared" si="11"/>
        <v>8.6386887614107631E-4</v>
      </c>
      <c r="G24">
        <f t="shared" si="5"/>
        <v>8.6386887614107628E-3</v>
      </c>
    </row>
    <row r="25" spans="1:7" x14ac:dyDescent="0.25">
      <c r="A25">
        <f t="shared" si="6"/>
        <v>150</v>
      </c>
      <c r="B25">
        <f t="shared" si="7"/>
        <v>282743.3388230814</v>
      </c>
      <c r="C25" s="1">
        <f t="shared" si="8"/>
        <v>2.5647513446788419E-6</v>
      </c>
      <c r="D25">
        <f t="shared" si="9"/>
        <v>4.10740851667403E-9</v>
      </c>
      <c r="E25">
        <f t="shared" si="10"/>
        <v>0.83419208148411084</v>
      </c>
      <c r="F25">
        <f t="shared" si="11"/>
        <v>9.6878263223227506E-4</v>
      </c>
      <c r="G25">
        <f t="shared" si="5"/>
        <v>9.6878263223227502E-3</v>
      </c>
    </row>
    <row r="26" spans="1:7" x14ac:dyDescent="0.25">
      <c r="A26">
        <f t="shared" si="6"/>
        <v>160</v>
      </c>
      <c r="B26">
        <f t="shared" si="7"/>
        <v>321699.08772759483</v>
      </c>
      <c r="C26" s="1">
        <f t="shared" si="8"/>
        <v>2.5647513446788419E-6</v>
      </c>
      <c r="D26">
        <f t="shared" si="9"/>
        <v>4.10740851667403E-9</v>
      </c>
      <c r="E26">
        <f t="shared" si="10"/>
        <v>0.81361374368319261</v>
      </c>
      <c r="F26">
        <f t="shared" si="11"/>
        <v>1.0750681725900304E-3</v>
      </c>
      <c r="G26">
        <f t="shared" si="5"/>
        <v>1.0750681725900303E-2</v>
      </c>
    </row>
    <row r="27" spans="1:7" x14ac:dyDescent="0.25">
      <c r="A27">
        <f t="shared" si="6"/>
        <v>170</v>
      </c>
      <c r="B27">
        <f t="shared" si="7"/>
        <v>363168.11075498007</v>
      </c>
      <c r="C27" s="1">
        <f t="shared" si="8"/>
        <v>2.5647513446788419E-6</v>
      </c>
      <c r="D27">
        <f t="shared" si="9"/>
        <v>4.10740851667403E-9</v>
      </c>
      <c r="E27">
        <f t="shared" si="10"/>
        <v>0.79226529477970375</v>
      </c>
      <c r="F27">
        <f t="shared" si="11"/>
        <v>1.181806129412311E-3</v>
      </c>
      <c r="G27">
        <f t="shared" si="5"/>
        <v>1.1818061294123111E-2</v>
      </c>
    </row>
    <row r="28" spans="1:7" x14ac:dyDescent="0.25">
      <c r="A28">
        <f t="shared" si="6"/>
        <v>180</v>
      </c>
      <c r="B28">
        <f t="shared" si="7"/>
        <v>407150.40790523717</v>
      </c>
      <c r="C28" s="1">
        <f t="shared" si="8"/>
        <v>2.5647513446788419E-6</v>
      </c>
      <c r="D28">
        <f t="shared" si="9"/>
        <v>4.10740851667403E-9</v>
      </c>
      <c r="E28">
        <f t="shared" si="10"/>
        <v>0.77023478961133962</v>
      </c>
      <c r="F28">
        <f t="shared" si="11"/>
        <v>1.2880890972354465E-3</v>
      </c>
      <c r="G28">
        <f t="shared" si="5"/>
        <v>1.2880890972354465E-2</v>
      </c>
    </row>
    <row r="29" spans="1:7" x14ac:dyDescent="0.25">
      <c r="A29">
        <f t="shared" si="6"/>
        <v>190</v>
      </c>
      <c r="B29">
        <f t="shared" si="7"/>
        <v>453645.97917836613</v>
      </c>
      <c r="C29" s="1">
        <f t="shared" si="8"/>
        <v>2.5647513446788419E-6</v>
      </c>
      <c r="D29">
        <f t="shared" si="9"/>
        <v>4.10740851667403E-9</v>
      </c>
      <c r="E29">
        <f t="shared" si="10"/>
        <v>0.74761115399430567</v>
      </c>
      <c r="F29">
        <f t="shared" si="11"/>
        <v>1.3930308597058497E-3</v>
      </c>
      <c r="G29">
        <f t="shared" si="5"/>
        <v>1.3930308597058497E-2</v>
      </c>
    </row>
    <row r="30" spans="1:7" x14ac:dyDescent="0.25">
      <c r="A30">
        <f t="shared" si="6"/>
        <v>200</v>
      </c>
      <c r="B30">
        <f t="shared" si="7"/>
        <v>502654.82457436691</v>
      </c>
      <c r="C30" s="1">
        <f t="shared" si="8"/>
        <v>2.5647513446788419E-6</v>
      </c>
      <c r="D30">
        <f t="shared" si="9"/>
        <v>4.10740851667403E-9</v>
      </c>
      <c r="E30">
        <f t="shared" si="10"/>
        <v>0.72448359599316992</v>
      </c>
      <c r="F30">
        <f t="shared" si="11"/>
        <v>1.4957751406588929E-3</v>
      </c>
      <c r="G30">
        <f t="shared" si="5"/>
        <v>1.4957751406588929E-2</v>
      </c>
    </row>
    <row r="31" spans="1:7" x14ac:dyDescent="0.25">
      <c r="A31">
        <f t="shared" ref="A31:A94" si="12">A30+10</f>
        <v>210</v>
      </c>
      <c r="B31">
        <f t="shared" si="7"/>
        <v>554176.94409323949</v>
      </c>
      <c r="C31" s="1">
        <f t="shared" si="8"/>
        <v>2.5647513446788419E-6</v>
      </c>
      <c r="D31">
        <f t="shared" si="9"/>
        <v>4.10740851667403E-9</v>
      </c>
      <c r="E31">
        <f t="shared" ref="E31:E94" si="13">EXP(-$D$3*A31*A31/(2*$D$4*$D$5))</f>
        <v>0.7009410317731386</v>
      </c>
      <c r="F31">
        <f t="shared" ref="F31:F94" si="14">B31*D31*E31</f>
        <v>1.5955037757270959E-3</v>
      </c>
      <c r="G31">
        <f t="shared" si="5"/>
        <v>1.595503775727096E-2</v>
      </c>
    </row>
    <row r="32" spans="1:7" x14ac:dyDescent="0.25">
      <c r="A32">
        <f t="shared" si="12"/>
        <v>220</v>
      </c>
      <c r="B32">
        <f t="shared" si="7"/>
        <v>608212.337734984</v>
      </c>
      <c r="C32" s="1">
        <f t="shared" si="8"/>
        <v>2.5647513446788419E-6</v>
      </c>
      <c r="D32">
        <f t="shared" si="9"/>
        <v>4.10740851667403E-9</v>
      </c>
      <c r="E32">
        <f t="shared" si="13"/>
        <v>0.67707153106673845</v>
      </c>
      <c r="F32">
        <f t="shared" si="14"/>
        <v>1.6914442120766898E-3</v>
      </c>
      <c r="G32">
        <f t="shared" si="5"/>
        <v>1.6914442120766898E-2</v>
      </c>
    </row>
    <row r="33" spans="1:7" x14ac:dyDescent="0.25">
      <c r="A33">
        <f t="shared" si="12"/>
        <v>230</v>
      </c>
      <c r="B33">
        <f t="shared" si="7"/>
        <v>664761.0054996002</v>
      </c>
      <c r="C33" s="1">
        <f t="shared" si="8"/>
        <v>2.5647513446788419E-6</v>
      </c>
      <c r="D33">
        <f t="shared" si="9"/>
        <v>4.10740851667403E-9</v>
      </c>
      <c r="E33">
        <f t="shared" si="13"/>
        <v>0.65296178691782325</v>
      </c>
      <c r="F33">
        <f t="shared" si="14"/>
        <v>1.7828762564290699E-3</v>
      </c>
      <c r="G33">
        <f t="shared" si="5"/>
        <v>1.7828762564290699E-2</v>
      </c>
    </row>
    <row r="34" spans="1:7" x14ac:dyDescent="0.25">
      <c r="A34">
        <f t="shared" si="12"/>
        <v>240</v>
      </c>
      <c r="B34">
        <f t="shared" si="7"/>
        <v>723822.94738708832</v>
      </c>
      <c r="C34" s="1">
        <f t="shared" si="8"/>
        <v>2.5647513446788419E-6</v>
      </c>
      <c r="D34">
        <f t="shared" si="9"/>
        <v>4.10740851667403E-9</v>
      </c>
      <c r="E34">
        <f t="shared" si="13"/>
        <v>0.62869661394912169</v>
      </c>
      <c r="F34">
        <f t="shared" si="14"/>
        <v>1.8691380050037062E-3</v>
      </c>
      <c r="G34">
        <f t="shared" si="5"/>
        <v>1.8691380050037062E-2</v>
      </c>
    </row>
    <row r="35" spans="1:7" x14ac:dyDescent="0.25">
      <c r="A35">
        <f t="shared" si="12"/>
        <v>250</v>
      </c>
      <c r="B35">
        <f t="shared" si="7"/>
        <v>785398.16339744825</v>
      </c>
      <c r="C35" s="1">
        <f t="shared" si="8"/>
        <v>2.5647513446788419E-6</v>
      </c>
      <c r="D35">
        <f t="shared" si="9"/>
        <v>4.10740851667403E-9</v>
      </c>
      <c r="E35">
        <f t="shared" si="13"/>
        <v>0.60435847894263595</v>
      </c>
      <c r="F35">
        <f t="shared" si="14"/>
        <v>1.9496309031537976E-3</v>
      </c>
      <c r="G35">
        <f t="shared" si="5"/>
        <v>1.9496309031537977E-2</v>
      </c>
    </row>
    <row r="36" spans="1:7" x14ac:dyDescent="0.25">
      <c r="A36">
        <f t="shared" si="12"/>
        <v>260</v>
      </c>
      <c r="B36">
        <f t="shared" si="7"/>
        <v>849486.65353068011</v>
      </c>
      <c r="C36" s="1">
        <f t="shared" si="8"/>
        <v>2.5647513446788419E-6</v>
      </c>
      <c r="D36">
        <f t="shared" si="9"/>
        <v>4.10740851667403E-9</v>
      </c>
      <c r="E36">
        <f t="shared" si="13"/>
        <v>0.58002706703293927</v>
      </c>
      <c r="F36">
        <f t="shared" si="14"/>
        <v>2.0238238969833393E-3</v>
      </c>
      <c r="G36">
        <f t="shared" si="5"/>
        <v>2.0238238969833393E-2</v>
      </c>
    </row>
    <row r="37" spans="1:7" x14ac:dyDescent="0.25">
      <c r="A37">
        <f t="shared" si="12"/>
        <v>270</v>
      </c>
      <c r="B37">
        <f t="shared" si="7"/>
        <v>916088.41778678366</v>
      </c>
      <c r="C37" s="1">
        <f t="shared" si="8"/>
        <v>2.5647513446788419E-6</v>
      </c>
      <c r="D37">
        <f t="shared" si="9"/>
        <v>4.10740851667403E-9</v>
      </c>
      <c r="E37">
        <f t="shared" si="13"/>
        <v>0.55577888629986472</v>
      </c>
      <c r="F37">
        <f t="shared" si="14"/>
        <v>2.0912566538638776E-3</v>
      </c>
      <c r="G37">
        <f t="shared" si="5"/>
        <v>2.0912566538638776E-2</v>
      </c>
    </row>
    <row r="38" spans="1:7" x14ac:dyDescent="0.25">
      <c r="A38">
        <f t="shared" si="12"/>
        <v>280</v>
      </c>
      <c r="B38">
        <f t="shared" si="7"/>
        <v>985203.45616575913</v>
      </c>
      <c r="C38" s="1">
        <f t="shared" si="8"/>
        <v>2.5647513446788419E-6</v>
      </c>
      <c r="D38">
        <f t="shared" si="9"/>
        <v>4.10740851667403E-9</v>
      </c>
      <c r="E38">
        <f t="shared" si="13"/>
        <v>0.53168691301742543</v>
      </c>
      <c r="F38">
        <f t="shared" si="14"/>
        <v>2.1515418432479652E-3</v>
      </c>
      <c r="G38">
        <f t="shared" si="5"/>
        <v>2.1515418432479651E-2</v>
      </c>
    </row>
    <row r="39" spans="1:7" x14ac:dyDescent="0.25">
      <c r="A39">
        <f t="shared" si="12"/>
        <v>290</v>
      </c>
      <c r="B39">
        <f t="shared" si="7"/>
        <v>1056831.7686676064</v>
      </c>
      <c r="C39" s="1">
        <f t="shared" si="8"/>
        <v>2.5647513446788419E-6</v>
      </c>
      <c r="D39">
        <f t="shared" si="9"/>
        <v>4.10740851667403E-9</v>
      </c>
      <c r="E39">
        <f t="shared" si="13"/>
        <v>0.5078202792781662</v>
      </c>
      <c r="F39">
        <f t="shared" si="14"/>
        <v>2.2043664832535025E-3</v>
      </c>
      <c r="G39">
        <f t="shared" si="5"/>
        <v>2.2043664832535025E-2</v>
      </c>
    </row>
    <row r="40" spans="1:7" x14ac:dyDescent="0.25">
      <c r="A40">
        <f t="shared" si="12"/>
        <v>300</v>
      </c>
      <c r="B40">
        <f t="shared" si="7"/>
        <v>1130973.3552923256</v>
      </c>
      <c r="C40" s="1">
        <f t="shared" si="8"/>
        <v>2.5647513446788419E-6</v>
      </c>
      <c r="D40">
        <f t="shared" si="9"/>
        <v>4.10740851667403E-9</v>
      </c>
      <c r="E40">
        <f t="shared" si="13"/>
        <v>0.48424400417446334</v>
      </c>
      <c r="F40">
        <f t="shared" si="14"/>
        <v>2.2494923719352951E-3</v>
      </c>
      <c r="G40">
        <f t="shared" si="5"/>
        <v>2.2494923719352952E-2</v>
      </c>
    </row>
    <row r="41" spans="1:7" x14ac:dyDescent="0.25">
      <c r="A41">
        <f t="shared" si="12"/>
        <v>310</v>
      </c>
      <c r="B41">
        <f t="shared" si="7"/>
        <v>1207628.2160399165</v>
      </c>
      <c r="C41" s="1">
        <f t="shared" si="8"/>
        <v>2.5647513446788419E-6</v>
      </c>
      <c r="D41">
        <f t="shared" si="9"/>
        <v>4.10740851667403E-9</v>
      </c>
      <c r="E41">
        <f t="shared" si="13"/>
        <v>0.46101876918818885</v>
      </c>
      <c r="F41">
        <f t="shared" si="14"/>
        <v>2.2867556347551696E-3</v>
      </c>
      <c r="G41">
        <f t="shared" si="5"/>
        <v>2.2867556347551696E-2</v>
      </c>
    </row>
    <row r="42" spans="1:7" x14ac:dyDescent="0.25">
      <c r="A42">
        <f t="shared" si="12"/>
        <v>320</v>
      </c>
      <c r="B42">
        <f t="shared" si="7"/>
        <v>1286796.3509103793</v>
      </c>
      <c r="C42" s="1">
        <f t="shared" si="8"/>
        <v>2.5647513446788419E-6</v>
      </c>
      <c r="D42">
        <f t="shared" si="9"/>
        <v>4.10740851667403E-9</v>
      </c>
      <c r="E42">
        <f t="shared" si="13"/>
        <v>0.43820073792480507</v>
      </c>
      <c r="F42">
        <f t="shared" si="14"/>
        <v>2.3160654313227019E-3</v>
      </c>
      <c r="G42">
        <f t="shared" si="5"/>
        <v>2.316065431322702E-2</v>
      </c>
    </row>
    <row r="43" spans="1:7" x14ac:dyDescent="0.25">
      <c r="A43">
        <f t="shared" si="12"/>
        <v>330</v>
      </c>
      <c r="B43">
        <f t="shared" si="7"/>
        <v>1368477.7599037138</v>
      </c>
      <c r="C43" s="1">
        <f t="shared" si="8"/>
        <v>2.5647513446788419E-6</v>
      </c>
      <c r="D43">
        <f t="shared" si="9"/>
        <v>4.10740851667403E-9</v>
      </c>
      <c r="E43">
        <f t="shared" si="13"/>
        <v>0.41584141983401235</v>
      </c>
      <c r="F43">
        <f t="shared" si="14"/>
        <v>2.3374018748456129E-3</v>
      </c>
      <c r="G43">
        <f t="shared" si="5"/>
        <v>2.3374018748456127E-2</v>
      </c>
    </row>
    <row r="44" spans="1:7" x14ac:dyDescent="0.25">
      <c r="A44">
        <f t="shared" si="12"/>
        <v>340</v>
      </c>
      <c r="B44">
        <f t="shared" si="7"/>
        <v>1452672.4430199203</v>
      </c>
      <c r="C44" s="1">
        <f t="shared" si="8"/>
        <v>2.5647513446788419E-6</v>
      </c>
      <c r="D44">
        <f t="shared" si="9"/>
        <v>4.10740851667403E-9</v>
      </c>
      <c r="E44">
        <f t="shared" si="13"/>
        <v>0.39398757709252474</v>
      </c>
      <c r="F44">
        <f t="shared" si="14"/>
        <v>2.3508132267725801E-3</v>
      </c>
      <c r="G44">
        <f t="shared" si="5"/>
        <v>2.3508132267725801E-2</v>
      </c>
    </row>
    <row r="45" spans="1:7" x14ac:dyDescent="0.25">
      <c r="A45">
        <f t="shared" si="12"/>
        <v>350</v>
      </c>
      <c r="B45">
        <f t="shared" si="7"/>
        <v>1539380.4002589986</v>
      </c>
      <c r="C45" s="1">
        <f t="shared" si="8"/>
        <v>2.5647513446788419E-6</v>
      </c>
      <c r="D45">
        <f t="shared" si="9"/>
        <v>4.10740851667403E-9</v>
      </c>
      <c r="E45">
        <f t="shared" si="13"/>
        <v>0.37268117339070916</v>
      </c>
      <c r="F45">
        <f t="shared" si="14"/>
        <v>2.3564124367332954E-3</v>
      </c>
      <c r="G45">
        <f t="shared" si="5"/>
        <v>2.3564124367332955E-2</v>
      </c>
    </row>
    <row r="46" spans="1:7" x14ac:dyDescent="0.25">
      <c r="A46">
        <f t="shared" si="12"/>
        <v>360</v>
      </c>
      <c r="B46">
        <f t="shared" si="7"/>
        <v>1628601.6316209487</v>
      </c>
      <c r="C46" s="1">
        <f t="shared" si="8"/>
        <v>2.5647513446788419E-6</v>
      </c>
      <c r="D46">
        <f t="shared" si="9"/>
        <v>4.10740851667403E-9</v>
      </c>
      <c r="E46">
        <f t="shared" si="13"/>
        <v>0.35195936296820968</v>
      </c>
      <c r="F46">
        <f t="shared" si="14"/>
        <v>2.3543731040144107E-3</v>
      </c>
      <c r="G46">
        <f t="shared" si="5"/>
        <v>2.3543731040144109E-2</v>
      </c>
    </row>
    <row r="47" spans="1:7" x14ac:dyDescent="0.25">
      <c r="A47">
        <f t="shared" si="12"/>
        <v>370</v>
      </c>
      <c r="B47">
        <f t="shared" si="7"/>
        <v>1720336.1371057706</v>
      </c>
      <c r="C47" s="1">
        <f t="shared" si="8"/>
        <v>2.5647513446788419E-6</v>
      </c>
      <c r="D47">
        <f t="shared" si="9"/>
        <v>4.10740851667403E-9</v>
      </c>
      <c r="E47">
        <f t="shared" si="13"/>
        <v>0.33185451788802256</v>
      </c>
      <c r="F47">
        <f t="shared" si="14"/>
        <v>2.3449249414206588E-3</v>
      </c>
      <c r="G47">
        <f t="shared" si="5"/>
        <v>2.3449249414206588E-2</v>
      </c>
    </row>
    <row r="48" spans="1:7" x14ac:dyDescent="0.25">
      <c r="A48">
        <f t="shared" si="12"/>
        <v>380</v>
      </c>
      <c r="B48">
        <f t="shared" si="7"/>
        <v>1814583.9167134645</v>
      </c>
      <c r="C48" s="1">
        <f t="shared" si="8"/>
        <v>2.5647513446788419E-6</v>
      </c>
      <c r="D48">
        <f t="shared" si="9"/>
        <v>4.10740851667403E-9</v>
      </c>
      <c r="E48">
        <f t="shared" si="13"/>
        <v>0.31239429122667722</v>
      </c>
      <c r="F48">
        <f t="shared" si="14"/>
        <v>2.3283488254537857E-3</v>
      </c>
      <c r="G48">
        <f t="shared" si="5"/>
        <v>2.3283488254537858E-2</v>
      </c>
    </row>
    <row r="49" spans="1:7" x14ac:dyDescent="0.25">
      <c r="A49">
        <f t="shared" si="12"/>
        <v>390</v>
      </c>
      <c r="B49">
        <f t="shared" si="7"/>
        <v>1911344.9704440301</v>
      </c>
      <c r="C49" s="1">
        <f t="shared" si="8"/>
        <v>2.5647513446788419E-6</v>
      </c>
      <c r="D49">
        <f t="shared" si="9"/>
        <v>4.10740851667403E-9</v>
      </c>
      <c r="E49">
        <f t="shared" si="13"/>
        <v>0.29360171359227255</v>
      </c>
      <c r="F49">
        <f t="shared" si="14"/>
        <v>2.3049715183231251E-3</v>
      </c>
      <c r="G49">
        <f t="shared" si="5"/>
        <v>2.3049715183231251E-2</v>
      </c>
    </row>
    <row r="50" spans="1:7" x14ac:dyDescent="0.25">
      <c r="A50">
        <f t="shared" si="12"/>
        <v>400</v>
      </c>
      <c r="B50">
        <f t="shared" si="7"/>
        <v>2010619.2982974676</v>
      </c>
      <c r="C50" s="1">
        <f t="shared" si="8"/>
        <v>2.5647513446788419E-6</v>
      </c>
      <c r="D50">
        <f t="shared" si="9"/>
        <v>4.10740851667403E-9</v>
      </c>
      <c r="E50">
        <f t="shared" si="13"/>
        <v>0.27549532016333145</v>
      </c>
      <c r="F50">
        <f t="shared" si="14"/>
        <v>2.275160147433117E-3</v>
      </c>
      <c r="G50">
        <f t="shared" si="5"/>
        <v>2.2751601474331168E-2</v>
      </c>
    </row>
    <row r="51" spans="1:7" x14ac:dyDescent="0.25">
      <c r="A51">
        <f t="shared" si="12"/>
        <v>410</v>
      </c>
      <c r="B51">
        <f t="shared" si="7"/>
        <v>2112406.9002737771</v>
      </c>
      <c r="C51" s="1">
        <f t="shared" si="8"/>
        <v>2.5647513446788419E-6</v>
      </c>
      <c r="D51">
        <f t="shared" si="9"/>
        <v>4.10740851667403E-9</v>
      </c>
      <c r="E51">
        <f t="shared" si="13"/>
        <v>0.25808930527021134</v>
      </c>
      <c r="F51">
        <f t="shared" si="14"/>
        <v>2.2393165267520763E-3</v>
      </c>
      <c r="G51">
        <f t="shared" si="5"/>
        <v>2.2393165267520762E-2</v>
      </c>
    </row>
    <row r="52" spans="1:7" x14ac:dyDescent="0.25">
      <c r="A52">
        <f t="shared" si="12"/>
        <v>420</v>
      </c>
      <c r="B52">
        <f t="shared" si="7"/>
        <v>2216707.776372958</v>
      </c>
      <c r="C52" s="1">
        <f t="shared" si="8"/>
        <v>2.5647513446788419E-6</v>
      </c>
      <c r="D52">
        <f t="shared" si="9"/>
        <v>4.10740851667403E-9</v>
      </c>
      <c r="E52">
        <f t="shared" si="13"/>
        <v>0.24139370141677824</v>
      </c>
      <c r="F52">
        <f t="shared" si="14"/>
        <v>2.1978714019518946E-3</v>
      </c>
      <c r="G52">
        <f t="shared" si="5"/>
        <v>2.1978714019518945E-2</v>
      </c>
    </row>
    <row r="53" spans="1:7" x14ac:dyDescent="0.25">
      <c r="A53">
        <f t="shared" si="12"/>
        <v>430</v>
      </c>
      <c r="B53">
        <f t="shared" si="7"/>
        <v>2323521.9265950108</v>
      </c>
      <c r="C53" s="1">
        <f t="shared" si="8"/>
        <v>2.5647513446788419E-6</v>
      </c>
      <c r="D53">
        <f t="shared" si="9"/>
        <v>4.10740851667403E-9</v>
      </c>
      <c r="E53">
        <f t="shared" si="13"/>
        <v>0.22541457956217215</v>
      </c>
      <c r="F53">
        <f t="shared" si="14"/>
        <v>2.1512786975376066E-3</v>
      </c>
      <c r="G53">
        <f t="shared" si="5"/>
        <v>2.1512786975376067E-2</v>
      </c>
    </row>
    <row r="54" spans="1:7" x14ac:dyDescent="0.25">
      <c r="A54">
        <f t="shared" si="12"/>
        <v>440</v>
      </c>
      <c r="B54">
        <f t="shared" si="7"/>
        <v>2432849.350939936</v>
      </c>
      <c r="C54" s="1">
        <f t="shared" si="8"/>
        <v>2.5647513446788419E-6</v>
      </c>
      <c r="D54">
        <f t="shared" si="9"/>
        <v>4.10740851667403E-9</v>
      </c>
      <c r="E54">
        <f t="shared" si="13"/>
        <v>0.21015426744903895</v>
      </c>
      <c r="F54">
        <f t="shared" si="14"/>
        <v>2.1000098394912772E-3</v>
      </c>
      <c r="G54">
        <f t="shared" si="5"/>
        <v>2.1000098394912771E-2</v>
      </c>
    </row>
    <row r="55" spans="1:7" x14ac:dyDescent="0.25">
      <c r="A55">
        <f t="shared" si="12"/>
        <v>450</v>
      </c>
      <c r="B55">
        <f t="shared" si="7"/>
        <v>2544690.0494077322</v>
      </c>
      <c r="C55" s="1">
        <f t="shared" si="8"/>
        <v>2.5647513446788419E-6</v>
      </c>
      <c r="D55">
        <f t="shared" si="9"/>
        <v>4.10740851667403E-9</v>
      </c>
      <c r="E55">
        <f t="shared" si="13"/>
        <v>0.19561158277328139</v>
      </c>
      <c r="F55">
        <f t="shared" si="14"/>
        <v>2.0445482213804441E-3</v>
      </c>
      <c r="G55">
        <f t="shared" si="5"/>
        <v>2.044548221380444E-2</v>
      </c>
    </row>
    <row r="56" spans="1:7" x14ac:dyDescent="0.25">
      <c r="A56">
        <f t="shared" si="12"/>
        <v>460</v>
      </c>
      <c r="B56">
        <f t="shared" si="7"/>
        <v>2659044.0219984008</v>
      </c>
      <c r="C56" s="1">
        <f t="shared" si="8"/>
        <v>2.5647513446788419E-6</v>
      </c>
      <c r="D56">
        <f t="shared" si="9"/>
        <v>4.10740851667403E-9</v>
      </c>
      <c r="E56">
        <f t="shared" si="13"/>
        <v>0.18178207803837382</v>
      </c>
      <c r="F56">
        <f t="shared" si="14"/>
        <v>1.9853838755788692E-3</v>
      </c>
      <c r="G56">
        <f t="shared" si="5"/>
        <v>1.9853838755788694E-2</v>
      </c>
    </row>
    <row r="57" spans="1:7" x14ac:dyDescent="0.25">
      <c r="A57">
        <f t="shared" si="12"/>
        <v>470</v>
      </c>
      <c r="B57">
        <f t="shared" si="7"/>
        <v>2775911.2687119413</v>
      </c>
      <c r="C57" s="1">
        <f t="shared" si="8"/>
        <v>2.5647513446788419E-6</v>
      </c>
      <c r="D57">
        <f t="shared" si="9"/>
        <v>4.10740851667403E-9</v>
      </c>
      <c r="E57">
        <f t="shared" si="13"/>
        <v>0.16865829402134927</v>
      </c>
      <c r="F57">
        <f t="shared" si="14"/>
        <v>1.92300840437242E-3</v>
      </c>
      <c r="G57">
        <f t="shared" si="5"/>
        <v>1.9230084043724199E-2</v>
      </c>
    </row>
    <row r="58" spans="1:7" x14ac:dyDescent="0.25">
      <c r="A58">
        <f t="shared" si="12"/>
        <v>480</v>
      </c>
      <c r="B58">
        <f t="shared" si="7"/>
        <v>2895291.7895483533</v>
      </c>
      <c r="C58" s="1">
        <f t="shared" si="8"/>
        <v>2.5647513446788419E-6</v>
      </c>
      <c r="D58">
        <f t="shared" si="9"/>
        <v>4.10740851667403E-9</v>
      </c>
      <c r="E58">
        <f t="shared" si="13"/>
        <v>0.15623001889412744</v>
      </c>
      <c r="F58">
        <f t="shared" si="14"/>
        <v>1.8579102184322724E-3</v>
      </c>
      <c r="G58">
        <f t="shared" si="5"/>
        <v>1.8579102184322724E-2</v>
      </c>
    </row>
    <row r="59" spans="1:7" x14ac:dyDescent="0.25">
      <c r="A59">
        <f t="shared" si="12"/>
        <v>490</v>
      </c>
      <c r="B59">
        <f t="shared" si="7"/>
        <v>3017185.5845076372</v>
      </c>
      <c r="C59" s="1">
        <f t="shared" si="8"/>
        <v>2.5647513446788419E-6</v>
      </c>
      <c r="D59">
        <f t="shared" si="9"/>
        <v>4.10740851667403E-9</v>
      </c>
      <c r="E59">
        <f t="shared" si="13"/>
        <v>0.14448455018903997</v>
      </c>
      <c r="F59">
        <f t="shared" si="14"/>
        <v>1.7905701225849062E-3</v>
      </c>
      <c r="G59">
        <f t="shared" si="5"/>
        <v>1.7905701225849061E-2</v>
      </c>
    </row>
    <row r="60" spans="1:7" x14ac:dyDescent="0.25">
      <c r="A60">
        <f t="shared" si="12"/>
        <v>500</v>
      </c>
      <c r="B60">
        <f t="shared" si="7"/>
        <v>3141592.653589793</v>
      </c>
      <c r="C60" s="1">
        <f t="shared" si="8"/>
        <v>2.5647513446788419E-6</v>
      </c>
      <c r="D60">
        <f t="shared" si="9"/>
        <v>4.10740851667403E-9</v>
      </c>
      <c r="E60">
        <f t="shared" si="13"/>
        <v>0.13340695696721738</v>
      </c>
      <c r="F60">
        <f t="shared" si="14"/>
        <v>1.7214572811424609E-3</v>
      </c>
      <c r="G60">
        <f t="shared" si="5"/>
        <v>1.7214572811424609E-2</v>
      </c>
    </row>
    <row r="61" spans="1:7" x14ac:dyDescent="0.25">
      <c r="A61">
        <f t="shared" si="12"/>
        <v>510</v>
      </c>
      <c r="B61">
        <f t="shared" si="7"/>
        <v>3268512.9967948208</v>
      </c>
      <c r="C61" s="1">
        <f t="shared" si="8"/>
        <v>2.5647513446788419E-6</v>
      </c>
      <c r="D61">
        <f t="shared" si="9"/>
        <v>4.10740851667403E-9</v>
      </c>
      <c r="E61">
        <f t="shared" si="13"/>
        <v>0.12298033973879043</v>
      </c>
      <c r="F61">
        <f t="shared" si="14"/>
        <v>1.6510255874180543E-3</v>
      </c>
      <c r="G61">
        <f t="shared" si="5"/>
        <v>1.6510255874180542E-2</v>
      </c>
    </row>
    <row r="62" spans="1:7" x14ac:dyDescent="0.25">
      <c r="A62">
        <f t="shared" si="12"/>
        <v>520</v>
      </c>
      <c r="B62">
        <f t="shared" si="7"/>
        <v>3397946.6141227204</v>
      </c>
      <c r="C62" s="1">
        <f t="shared" si="8"/>
        <v>2.5647513446788419E-6</v>
      </c>
      <c r="D62">
        <f t="shared" si="9"/>
        <v>4.10740851667403E-9</v>
      </c>
      <c r="E62">
        <f t="shared" si="13"/>
        <v>0.11318608589049825</v>
      </c>
      <c r="F62">
        <f t="shared" si="14"/>
        <v>1.5797104545687726E-3</v>
      </c>
      <c r="G62">
        <f t="shared" si="5"/>
        <v>1.5797104545687727E-2</v>
      </c>
    </row>
    <row r="63" spans="1:7" x14ac:dyDescent="0.25">
      <c r="A63">
        <f t="shared" si="12"/>
        <v>530</v>
      </c>
      <c r="B63">
        <f t="shared" si="7"/>
        <v>3529893.5055734916</v>
      </c>
      <c r="C63" s="1">
        <f t="shared" si="8"/>
        <v>2.5647513446788419E-6</v>
      </c>
      <c r="D63">
        <f t="shared" si="9"/>
        <v>4.10740851667403E-9</v>
      </c>
      <c r="E63">
        <f t="shared" si="13"/>
        <v>0.10400411859517858</v>
      </c>
      <c r="F63">
        <f t="shared" si="14"/>
        <v>1.5079260377017141E-3</v>
      </c>
      <c r="G63">
        <f t="shared" si="5"/>
        <v>1.507926037701714E-2</v>
      </c>
    </row>
    <row r="64" spans="1:7" x14ac:dyDescent="0.25">
      <c r="A64">
        <f t="shared" si="12"/>
        <v>540</v>
      </c>
      <c r="B64">
        <f t="shared" si="7"/>
        <v>3664353.6711471346</v>
      </c>
      <c r="C64" s="1">
        <f t="shared" si="8"/>
        <v>2.5647513446788419E-6</v>
      </c>
      <c r="D64">
        <f t="shared" si="9"/>
        <v>4.10740851667403E-9</v>
      </c>
      <c r="E64">
        <f t="shared" si="13"/>
        <v>9.541313740478026E-2</v>
      </c>
      <c r="F64">
        <f t="shared" si="14"/>
        <v>1.4360628903496632E-3</v>
      </c>
      <c r="G64">
        <f t="shared" si="5"/>
        <v>1.4360628903496632E-2</v>
      </c>
    </row>
    <row r="65" spans="1:7" x14ac:dyDescent="0.25">
      <c r="A65">
        <f t="shared" si="12"/>
        <v>550</v>
      </c>
      <c r="B65">
        <f t="shared" si="7"/>
        <v>3801327.1108436496</v>
      </c>
      <c r="C65" s="1">
        <f t="shared" si="8"/>
        <v>2.5647513446788419E-6</v>
      </c>
      <c r="D65">
        <f t="shared" si="9"/>
        <v>4.10740851667403E-9</v>
      </c>
      <c r="E65">
        <f t="shared" si="13"/>
        <v>8.7390848960185064E-2</v>
      </c>
      <c r="F65">
        <f t="shared" si="14"/>
        <v>1.364486052061638E-3</v>
      </c>
      <c r="G65">
        <f t="shared" si="5"/>
        <v>1.364486052061638E-2</v>
      </c>
    </row>
    <row r="66" spans="1:7" x14ac:dyDescent="0.25">
      <c r="A66">
        <f t="shared" si="12"/>
        <v>560</v>
      </c>
      <c r="B66">
        <f t="shared" si="7"/>
        <v>3940813.8246630365</v>
      </c>
      <c r="C66" s="1">
        <f t="shared" si="8"/>
        <v>2.5647513446788419E-6</v>
      </c>
      <c r="D66">
        <f t="shared" si="9"/>
        <v>4.10740851667403E-9</v>
      </c>
      <c r="E66">
        <f t="shared" si="13"/>
        <v>7.9914186483677374E-2</v>
      </c>
      <c r="F66">
        <f t="shared" si="14"/>
        <v>1.293533558032998E-3</v>
      </c>
      <c r="G66">
        <f t="shared" si="5"/>
        <v>1.2935335580329979E-2</v>
      </c>
    </row>
    <row r="67" spans="1:7" x14ac:dyDescent="0.25">
      <c r="A67">
        <f t="shared" si="12"/>
        <v>570</v>
      </c>
      <c r="B67">
        <f t="shared" si="7"/>
        <v>4082813.8126052953</v>
      </c>
      <c r="C67" s="1">
        <f t="shared" si="8"/>
        <v>2.5647513446788419E-6</v>
      </c>
      <c r="D67">
        <f t="shared" si="9"/>
        <v>4.10740851667403E-9</v>
      </c>
      <c r="E67">
        <f t="shared" si="13"/>
        <v>7.2959516950064224E-2</v>
      </c>
      <c r="F67">
        <f t="shared" si="14"/>
        <v>1.2235153564776943E-3</v>
      </c>
      <c r="G67">
        <f t="shared" si="5"/>
        <v>1.2235153564776943E-2</v>
      </c>
    </row>
    <row r="68" spans="1:7" x14ac:dyDescent="0.25">
      <c r="A68">
        <f t="shared" si="12"/>
        <v>580</v>
      </c>
      <c r="B68">
        <f t="shared" si="7"/>
        <v>4227327.0746704256</v>
      </c>
      <c r="C68" s="1">
        <f t="shared" si="8"/>
        <v>2.5647513446788419E-6</v>
      </c>
      <c r="D68">
        <f t="shared" si="9"/>
        <v>4.10740851667403E-9</v>
      </c>
      <c r="E68">
        <f t="shared" si="13"/>
        <v>6.6502835057226956E-2</v>
      </c>
      <c r="F68">
        <f t="shared" si="14"/>
        <v>1.1547126148633905E-3</v>
      </c>
      <c r="G68">
        <f t="shared" si="5"/>
        <v>1.1547126148633905E-2</v>
      </c>
    </row>
    <row r="69" spans="1:7" x14ac:dyDescent="0.25">
      <c r="A69">
        <f t="shared" si="12"/>
        <v>590</v>
      </c>
      <c r="B69">
        <f t="shared" si="7"/>
        <v>4374353.6108584283</v>
      </c>
      <c r="C69" s="1">
        <f t="shared" si="8"/>
        <v>2.5647513446788419E-6</v>
      </c>
      <c r="D69">
        <f t="shared" si="9"/>
        <v>4.10740851667403E-9</v>
      </c>
      <c r="E69">
        <f t="shared" si="13"/>
        <v>6.0519943333607704E-2</v>
      </c>
      <c r="F69">
        <f t="shared" si="14"/>
        <v>1.0873773922149886E-3</v>
      </c>
      <c r="G69">
        <f t="shared" si="5"/>
        <v>1.0873773922149886E-2</v>
      </c>
    </row>
    <row r="70" spans="1:7" x14ac:dyDescent="0.25">
      <c r="A70">
        <f t="shared" si="12"/>
        <v>600</v>
      </c>
      <c r="B70">
        <f t="shared" si="7"/>
        <v>4523893.4211693024</v>
      </c>
      <c r="C70" s="1">
        <f t="shared" si="8"/>
        <v>2.5647513446788419E-6</v>
      </c>
      <c r="D70">
        <f t="shared" si="9"/>
        <v>4.10740851667403E-9</v>
      </c>
      <c r="E70">
        <f t="shared" si="13"/>
        <v>5.498661792648845E-2</v>
      </c>
      <c r="F70">
        <f t="shared" si="14"/>
        <v>1.0217326514555469E-3</v>
      </c>
      <c r="G70">
        <f t="shared" si="5"/>
        <v>1.0217326514555468E-2</v>
      </c>
    </row>
    <row r="71" spans="1:7" x14ac:dyDescent="0.25">
      <c r="A71">
        <f t="shared" si="12"/>
        <v>610</v>
      </c>
      <c r="B71">
        <f t="shared" si="7"/>
        <v>4675946.505603048</v>
      </c>
      <c r="C71" s="1">
        <f t="shared" si="8"/>
        <v>2.5647513446788419E-6</v>
      </c>
      <c r="D71">
        <f t="shared" si="9"/>
        <v>4.10740851667403E-9</v>
      </c>
      <c r="E71">
        <f t="shared" si="13"/>
        <v>4.9878759808942519E-2</v>
      </c>
      <c r="F71">
        <f t="shared" si="14"/>
        <v>9.579725831938763E-4</v>
      </c>
      <c r="G71">
        <f t="shared" si="5"/>
        <v>9.5797258319387634E-3</v>
      </c>
    </row>
    <row r="72" spans="1:7" x14ac:dyDescent="0.25">
      <c r="A72">
        <f t="shared" si="12"/>
        <v>620</v>
      </c>
      <c r="B72">
        <f t="shared" si="7"/>
        <v>4830512.864159666</v>
      </c>
      <c r="C72" s="1">
        <f t="shared" si="8"/>
        <v>2.5647513446788419E-6</v>
      </c>
      <c r="D72">
        <f t="shared" si="9"/>
        <v>4.10740851667403E-9</v>
      </c>
      <c r="E72">
        <f t="shared" si="13"/>
        <v>4.517253132342651E-2</v>
      </c>
      <c r="F72">
        <f t="shared" si="14"/>
        <v>8.9626321047101042E-4</v>
      </c>
      <c r="G72">
        <f t="shared" si="5"/>
        <v>8.9626321047101033E-3</v>
      </c>
    </row>
    <row r="73" spans="1:7" x14ac:dyDescent="0.25">
      <c r="A73">
        <f t="shared" si="12"/>
        <v>630</v>
      </c>
      <c r="B73">
        <f t="shared" si="7"/>
        <v>4987592.4968391554</v>
      </c>
      <c r="C73" s="1">
        <f t="shared" si="8"/>
        <v>2.5647513446788419E-6</v>
      </c>
      <c r="D73">
        <f t="shared" si="9"/>
        <v>4.10740851667403E-9</v>
      </c>
      <c r="E73">
        <f t="shared" si="13"/>
        <v>4.0844478144892636E-2</v>
      </c>
      <c r="F73">
        <f t="shared" si="14"/>
        <v>8.367432427180782E-4</v>
      </c>
      <c r="G73">
        <f t="shared" si="5"/>
        <v>8.3674324271807814E-3</v>
      </c>
    </row>
    <row r="74" spans="1:7" x14ac:dyDescent="0.25">
      <c r="A74">
        <f t="shared" si="12"/>
        <v>640</v>
      </c>
      <c r="B74">
        <f t="shared" si="7"/>
        <v>5147185.4036415173</v>
      </c>
      <c r="C74" s="1">
        <f t="shared" si="8"/>
        <v>2.5647513446788419E-6</v>
      </c>
      <c r="D74">
        <f t="shared" si="9"/>
        <v>4.10740851667403E-9</v>
      </c>
      <c r="E74">
        <f t="shared" si="13"/>
        <v>3.6871636895133529E-2</v>
      </c>
      <c r="F74">
        <f t="shared" si="14"/>
        <v>7.7952514652091323E-4</v>
      </c>
      <c r="G74">
        <f t="shared" si="5"/>
        <v>7.7952514652091321E-3</v>
      </c>
    </row>
    <row r="75" spans="1:7" x14ac:dyDescent="0.25">
      <c r="A75">
        <f t="shared" si="12"/>
        <v>650</v>
      </c>
      <c r="B75">
        <f t="shared" si="7"/>
        <v>5309291.5845667506</v>
      </c>
      <c r="C75" s="1">
        <f t="shared" si="8"/>
        <v>2.5647513446788419E-6</v>
      </c>
      <c r="D75">
        <f t="shared" si="9"/>
        <v>4.10740851667403E-9</v>
      </c>
      <c r="E75">
        <f t="shared" si="13"/>
        <v>3.3231628772252428E-2</v>
      </c>
      <c r="F75">
        <f t="shared" si="14"/>
        <v>7.2469640068909295E-4</v>
      </c>
      <c r="G75">
        <f t="shared" ref="G75:G115" si="15">F75*10</f>
        <v>7.2469640068909295E-3</v>
      </c>
    </row>
    <row r="76" spans="1:7" x14ac:dyDescent="0.25">
      <c r="A76">
        <f t="shared" si="12"/>
        <v>660</v>
      </c>
      <c r="B76">
        <f t="shared" si="7"/>
        <v>5473911.0396148553</v>
      </c>
      <c r="C76" s="1">
        <f t="shared" si="8"/>
        <v>2.5647513446788419E-6</v>
      </c>
      <c r="D76">
        <f t="shared" si="9"/>
        <v>4.10740851667403E-9</v>
      </c>
      <c r="E76">
        <f t="shared" si="13"/>
        <v>2.9902739674417433E-2</v>
      </c>
      <c r="F76">
        <f t="shared" si="14"/>
        <v>6.7232090353965077E-4</v>
      </c>
      <c r="G76">
        <f t="shared" si="15"/>
        <v>6.7232090353965077E-3</v>
      </c>
    </row>
    <row r="77" spans="1:7" x14ac:dyDescent="0.25">
      <c r="A77">
        <f t="shared" si="12"/>
        <v>670</v>
      </c>
      <c r="B77">
        <f t="shared" si="7"/>
        <v>5641043.7687858324</v>
      </c>
      <c r="C77" s="1">
        <f t="shared" si="8"/>
        <v>2.5647513446788419E-6</v>
      </c>
      <c r="D77">
        <f t="shared" si="9"/>
        <v>4.10740851667403E-9</v>
      </c>
      <c r="E77">
        <f t="shared" si="13"/>
        <v>2.6863987395428543E-2</v>
      </c>
      <c r="F77">
        <f t="shared" si="14"/>
        <v>6.2244050117415039E-4</v>
      </c>
      <c r="G77">
        <f t="shared" si="15"/>
        <v>6.2244050117415042E-3</v>
      </c>
    </row>
    <row r="78" spans="1:7" x14ac:dyDescent="0.25">
      <c r="A78">
        <f t="shared" si="12"/>
        <v>680</v>
      </c>
      <c r="B78">
        <f t="shared" si="7"/>
        <v>5810689.772079681</v>
      </c>
      <c r="C78" s="1">
        <f t="shared" si="8"/>
        <v>2.5647513446788419E-6</v>
      </c>
      <c r="D78">
        <f t="shared" si="9"/>
        <v>4.10740851667403E-9</v>
      </c>
      <c r="E78">
        <f t="shared" si="13"/>
        <v>2.4095176551376558E-2</v>
      </c>
      <c r="F78">
        <f t="shared" si="14"/>
        <v>5.7507660679457747E-4</v>
      </c>
      <c r="G78">
        <f t="shared" si="15"/>
        <v>5.7507660679457749E-3</v>
      </c>
    </row>
    <row r="79" spans="1:7" x14ac:dyDescent="0.25">
      <c r="A79">
        <f t="shared" si="12"/>
        <v>690</v>
      </c>
      <c r="B79">
        <f t="shared" ref="B79:B115" si="16">4*$B$2*POWER(A79,2)</f>
        <v>5982849.049496402</v>
      </c>
      <c r="C79" s="1">
        <f t="shared" ref="C79:C115" si="17">$D$3/(2*$B$2*$D$4*$D$5)</f>
        <v>2.5647513446788419E-6</v>
      </c>
      <c r="D79">
        <f t="shared" ref="D79:D115" si="18">POWER(C79,3/2)</f>
        <v>4.10740851667403E-9</v>
      </c>
      <c r="E79">
        <f t="shared" si="13"/>
        <v>2.1576941963305247E-2</v>
      </c>
      <c r="F79">
        <f t="shared" si="14"/>
        <v>5.3023188270908328E-4</v>
      </c>
      <c r="G79">
        <f t="shared" si="15"/>
        <v>5.3023188270908328E-3</v>
      </c>
    </row>
    <row r="80" spans="1:7" x14ac:dyDescent="0.25">
      <c r="A80">
        <f t="shared" si="12"/>
        <v>700</v>
      </c>
      <c r="B80">
        <f t="shared" si="16"/>
        <v>6157521.6010359945</v>
      </c>
      <c r="C80" s="1">
        <f t="shared" si="17"/>
        <v>2.5647513446788419E-6</v>
      </c>
      <c r="D80">
        <f t="shared" si="18"/>
        <v>4.10740851667403E-9</v>
      </c>
      <c r="E80">
        <f t="shared" si="13"/>
        <v>1.9290781271005555E-2</v>
      </c>
      <c r="F80">
        <f t="shared" si="14"/>
        <v>4.8789195856312548E-4</v>
      </c>
      <c r="G80">
        <f t="shared" si="15"/>
        <v>4.8789195856312551E-3</v>
      </c>
    </row>
    <row r="81" spans="1:7" x14ac:dyDescent="0.25">
      <c r="A81">
        <f t="shared" si="12"/>
        <v>710</v>
      </c>
      <c r="B81">
        <f t="shared" si="16"/>
        <v>6334707.4266984584</v>
      </c>
      <c r="C81" s="1">
        <f t="shared" si="17"/>
        <v>2.5647513446788419E-6</v>
      </c>
      <c r="D81">
        <f t="shared" si="18"/>
        <v>4.10740851667403E-9</v>
      </c>
      <c r="E81">
        <f t="shared" si="13"/>
        <v>1.7219077588732399E-2</v>
      </c>
      <c r="F81">
        <f t="shared" si="14"/>
        <v>4.4802716143565861E-4</v>
      </c>
      <c r="G81">
        <f t="shared" si="15"/>
        <v>4.4802716143565856E-3</v>
      </c>
    </row>
    <row r="82" spans="1:7" x14ac:dyDescent="0.25">
      <c r="A82">
        <f t="shared" si="12"/>
        <v>720</v>
      </c>
      <c r="B82">
        <f t="shared" si="16"/>
        <v>6514406.5264837947</v>
      </c>
      <c r="C82" s="1">
        <f t="shared" si="17"/>
        <v>2.5647513446788419E-6</v>
      </c>
      <c r="D82">
        <f t="shared" si="18"/>
        <v>4.10740851667403E-9</v>
      </c>
      <c r="E82">
        <f t="shared" si="13"/>
        <v>1.5345113035744358E-2</v>
      </c>
      <c r="F82">
        <f t="shared" si="14"/>
        <v>4.105942357064747E-4</v>
      </c>
      <c r="G82">
        <f t="shared" si="15"/>
        <v>4.1059423570647471E-3</v>
      </c>
    </row>
    <row r="83" spans="1:7" x14ac:dyDescent="0.25">
      <c r="A83">
        <f t="shared" si="12"/>
        <v>730</v>
      </c>
      <c r="B83">
        <f t="shared" si="16"/>
        <v>6696618.9003920034</v>
      </c>
      <c r="C83" s="1">
        <f t="shared" si="17"/>
        <v>2.5647513446788419E-6</v>
      </c>
      <c r="D83">
        <f t="shared" si="18"/>
        <v>4.10740851667403E-9</v>
      </c>
      <c r="E83">
        <f t="shared" si="13"/>
        <v>1.365307398422355E-2</v>
      </c>
      <c r="F83">
        <f t="shared" si="14"/>
        <v>3.755380329749623E-4</v>
      </c>
      <c r="G83">
        <f t="shared" si="15"/>
        <v>3.755380329749623E-3</v>
      </c>
    </row>
    <row r="84" spans="1:7" x14ac:dyDescent="0.25">
      <c r="A84">
        <f t="shared" si="12"/>
        <v>740</v>
      </c>
      <c r="B84">
        <f t="shared" si="16"/>
        <v>6881344.5484230826</v>
      </c>
      <c r="C84" s="1">
        <f t="shared" si="17"/>
        <v>2.5647513446788419E-6</v>
      </c>
      <c r="D84">
        <f t="shared" si="18"/>
        <v>4.10740851667403E-9</v>
      </c>
      <c r="E84">
        <f t="shared" si="13"/>
        <v>1.2128048865514334E-2</v>
      </c>
      <c r="F84">
        <f t="shared" si="14"/>
        <v>3.4279315474149261E-4</v>
      </c>
      <c r="G84">
        <f t="shared" si="15"/>
        <v>3.4279315474149263E-3</v>
      </c>
    </row>
    <row r="85" spans="1:7" x14ac:dyDescent="0.25">
      <c r="A85">
        <f t="shared" si="12"/>
        <v>750</v>
      </c>
      <c r="B85">
        <f t="shared" si="16"/>
        <v>7068583.4705770342</v>
      </c>
      <c r="C85" s="1">
        <f t="shared" si="17"/>
        <v>2.5647513446788419E-6</v>
      </c>
      <c r="D85">
        <f t="shared" si="18"/>
        <v>4.10740851667403E-9</v>
      </c>
      <c r="E85">
        <f t="shared" si="13"/>
        <v>1.0756019363950084E-2</v>
      </c>
      <c r="F85">
        <f t="shared" si="14"/>
        <v>3.1228553300368869E-4</v>
      </c>
      <c r="G85">
        <f t="shared" si="15"/>
        <v>3.122855330036887E-3</v>
      </c>
    </row>
    <row r="86" spans="1:7" x14ac:dyDescent="0.25">
      <c r="A86">
        <f t="shared" si="12"/>
        <v>760</v>
      </c>
      <c r="B86">
        <f t="shared" si="16"/>
        <v>7258335.6668538582</v>
      </c>
      <c r="C86" s="1">
        <f t="shared" si="17"/>
        <v>2.5647513446788419E-6</v>
      </c>
      <c r="D86">
        <f t="shared" si="18"/>
        <v>4.10740851667403E-9</v>
      </c>
      <c r="E86">
        <f t="shared" si="13"/>
        <v>9.523845807060222E-3</v>
      </c>
      <c r="F86">
        <f t="shared" si="14"/>
        <v>2.8393393632896179E-4</v>
      </c>
      <c r="G86">
        <f t="shared" si="15"/>
        <v>2.8393393632896178E-3</v>
      </c>
    </row>
    <row r="87" spans="1:7" x14ac:dyDescent="0.25">
      <c r="A87">
        <f t="shared" si="12"/>
        <v>770</v>
      </c>
      <c r="B87">
        <f t="shared" si="16"/>
        <v>7450601.1372535536</v>
      </c>
      <c r="C87" s="1">
        <f t="shared" si="17"/>
        <v>2.5647513446788419E-6</v>
      </c>
      <c r="D87">
        <f t="shared" si="18"/>
        <v>4.10740851667403E-9</v>
      </c>
      <c r="E87">
        <f t="shared" si="13"/>
        <v>8.4192475329092874E-3</v>
      </c>
      <c r="F87">
        <f t="shared" si="14"/>
        <v>2.5765139130501147E-4</v>
      </c>
      <c r="G87">
        <f t="shared" si="15"/>
        <v>2.5765139130501146E-3</v>
      </c>
    </row>
    <row r="88" spans="1:7" x14ac:dyDescent="0.25">
      <c r="A88">
        <f t="shared" si="12"/>
        <v>780</v>
      </c>
      <c r="B88">
        <f t="shared" si="16"/>
        <v>7645379.8817761205</v>
      </c>
      <c r="C88" s="1">
        <f t="shared" si="17"/>
        <v>2.5647513446788419E-6</v>
      </c>
      <c r="D88">
        <f t="shared" si="18"/>
        <v>4.10740851667403E-9</v>
      </c>
      <c r="E88">
        <f t="shared" si="13"/>
        <v>7.4307789809386062E-3</v>
      </c>
      <c r="F88">
        <f t="shared" si="14"/>
        <v>2.3334651150984861E-4</v>
      </c>
      <c r="G88">
        <f t="shared" si="15"/>
        <v>2.3334651150984861E-3</v>
      </c>
    </row>
    <row r="89" spans="1:7" x14ac:dyDescent="0.25">
      <c r="A89">
        <f t="shared" si="12"/>
        <v>790</v>
      </c>
      <c r="B89">
        <f t="shared" si="16"/>
        <v>7842671.9004215598</v>
      </c>
      <c r="C89" s="1">
        <f t="shared" si="17"/>
        <v>2.5647513446788419E-6</v>
      </c>
      <c r="D89">
        <f t="shared" si="18"/>
        <v>4.10740851667403E-9</v>
      </c>
      <c r="E89">
        <f t="shared" si="13"/>
        <v>6.5478022131363759E-3</v>
      </c>
      <c r="F89">
        <f t="shared" si="14"/>
        <v>2.1092472825583211E-4</v>
      </c>
      <c r="G89">
        <f t="shared" si="15"/>
        <v>2.1092472825583212E-3</v>
      </c>
    </row>
    <row r="90" spans="1:7" x14ac:dyDescent="0.25">
      <c r="A90">
        <f t="shared" si="12"/>
        <v>800</v>
      </c>
      <c r="B90">
        <f t="shared" si="16"/>
        <v>8042477.1931898706</v>
      </c>
      <c r="C90" s="1">
        <f t="shared" si="17"/>
        <v>2.5647513446788419E-6</v>
      </c>
      <c r="D90">
        <f t="shared" si="18"/>
        <v>4.10740851667403E-9</v>
      </c>
      <c r="E90">
        <f t="shared" si="13"/>
        <v>5.7604565287841195E-3</v>
      </c>
      <c r="F90">
        <f t="shared" si="14"/>
        <v>1.9028941932720277E-4</v>
      </c>
      <c r="G90">
        <f t="shared" si="15"/>
        <v>1.9028941932720277E-3</v>
      </c>
    </row>
    <row r="91" spans="1:7" x14ac:dyDescent="0.25">
      <c r="A91">
        <f t="shared" si="12"/>
        <v>810</v>
      </c>
      <c r="B91">
        <f t="shared" si="16"/>
        <v>8244795.7600810528</v>
      </c>
      <c r="C91" s="1">
        <f t="shared" si="17"/>
        <v>2.5647513446788419E-6</v>
      </c>
      <c r="D91">
        <f t="shared" si="18"/>
        <v>4.10740851667403E-9</v>
      </c>
      <c r="E91">
        <f t="shared" si="13"/>
        <v>5.0596257894708428E-3</v>
      </c>
      <c r="F91">
        <f t="shared" si="14"/>
        <v>1.7134293373147297E-4</v>
      </c>
      <c r="G91">
        <f t="shared" si="15"/>
        <v>1.7134293373147298E-3</v>
      </c>
    </row>
    <row r="92" spans="1:7" x14ac:dyDescent="0.25">
      <c r="A92">
        <f t="shared" si="12"/>
        <v>820</v>
      </c>
      <c r="B92">
        <f t="shared" si="16"/>
        <v>8449627.6010951083</v>
      </c>
      <c r="C92" s="1">
        <f t="shared" si="17"/>
        <v>2.5647513446788419E-6</v>
      </c>
      <c r="D92">
        <f t="shared" si="18"/>
        <v>4.10740851667403E-9</v>
      </c>
      <c r="E92">
        <f t="shared" si="13"/>
        <v>4.436904022513303E-3</v>
      </c>
      <c r="F92">
        <f t="shared" si="14"/>
        <v>1.5398751211057759E-4</v>
      </c>
      <c r="G92">
        <f t="shared" si="15"/>
        <v>1.539875121105776E-3</v>
      </c>
    </row>
    <row r="93" spans="1:7" x14ac:dyDescent="0.25">
      <c r="A93">
        <f t="shared" si="12"/>
        <v>830</v>
      </c>
      <c r="B93">
        <f t="shared" si="16"/>
        <v>8656972.7162320334</v>
      </c>
      <c r="C93" s="1">
        <f t="shared" si="17"/>
        <v>2.5647513446788419E-6</v>
      </c>
      <c r="D93">
        <f t="shared" si="18"/>
        <v>4.10740851667403E-9</v>
      </c>
      <c r="E93">
        <f t="shared" si="13"/>
        <v>3.8845598212663554E-3</v>
      </c>
      <c r="F93">
        <f t="shared" si="14"/>
        <v>1.381261039011037E-4</v>
      </c>
      <c r="G93">
        <f t="shared" si="15"/>
        <v>1.381261039011037E-3</v>
      </c>
    </row>
    <row r="94" spans="1:7" x14ac:dyDescent="0.25">
      <c r="A94">
        <f t="shared" si="12"/>
        <v>840</v>
      </c>
      <c r="B94">
        <f t="shared" si="16"/>
        <v>8866831.1054918319</v>
      </c>
      <c r="C94" s="1">
        <f t="shared" si="17"/>
        <v>2.5647513446788419E-6</v>
      </c>
      <c r="D94">
        <f t="shared" si="18"/>
        <v>4.10740851667403E-9</v>
      </c>
      <c r="E94">
        <f t="shared" si="13"/>
        <v>3.3955000108582601E-3</v>
      </c>
      <c r="F94">
        <f t="shared" si="14"/>
        <v>1.236630835915258E-4</v>
      </c>
      <c r="G94">
        <f t="shared" si="15"/>
        <v>1.2366308359152581E-3</v>
      </c>
    </row>
    <row r="95" spans="1:7" x14ac:dyDescent="0.25">
      <c r="A95">
        <f t="shared" ref="A95:A115" si="19">A94+10</f>
        <v>850</v>
      </c>
      <c r="B95">
        <f t="shared" si="16"/>
        <v>9079202.7688745018</v>
      </c>
      <c r="C95" s="1">
        <f t="shared" si="17"/>
        <v>2.5647513446788419E-6</v>
      </c>
      <c r="D95">
        <f t="shared" si="18"/>
        <v>4.10740851667403E-9</v>
      </c>
      <c r="E95">
        <f t="shared" ref="E95:E115" si="20">EXP(-$D$3*A95*A95/(2*$D$4*$D$5))</f>
        <v>2.9632329983544248E-3</v>
      </c>
      <c r="F95">
        <f t="shared" ref="F95:F115" si="21">B95*D95*E95</f>
        <v>1.105048694991061E-4</v>
      </c>
      <c r="G95">
        <f t="shared" si="15"/>
        <v>1.105048694991061E-3</v>
      </c>
    </row>
    <row r="96" spans="1:7" x14ac:dyDescent="0.25">
      <c r="A96">
        <f t="shared" si="19"/>
        <v>860</v>
      </c>
      <c r="B96">
        <f t="shared" si="16"/>
        <v>9294087.7063800432</v>
      </c>
      <c r="C96" s="1">
        <f t="shared" si="17"/>
        <v>2.5647513446788419E-6</v>
      </c>
      <c r="D96">
        <f t="shared" si="18"/>
        <v>4.10740851667403E-9</v>
      </c>
      <c r="E96">
        <f t="shared" si="20"/>
        <v>2.5818321778615502E-3</v>
      </c>
      <c r="F96">
        <f t="shared" si="21"/>
        <v>9.8560449384220054E-5</v>
      </c>
      <c r="G96">
        <f t="shared" si="15"/>
        <v>9.8560449384220059E-4</v>
      </c>
    </row>
    <row r="97" spans="1:7" x14ac:dyDescent="0.25">
      <c r="A97">
        <f t="shared" si="19"/>
        <v>870</v>
      </c>
      <c r="B97">
        <f t="shared" si="16"/>
        <v>9511485.9180084579</v>
      </c>
      <c r="C97" s="1">
        <f t="shared" si="17"/>
        <v>2.5647513446788419E-6</v>
      </c>
      <c r="D97">
        <f t="shared" si="18"/>
        <v>4.10740851667403E-9</v>
      </c>
      <c r="E97">
        <f t="shared" si="20"/>
        <v>2.2458997141600163E-3</v>
      </c>
      <c r="F97">
        <f t="shared" si="21"/>
        <v>8.7741817942209134E-5</v>
      </c>
      <c r="G97">
        <f t="shared" si="15"/>
        <v>8.7741817942209137E-4</v>
      </c>
    </row>
    <row r="98" spans="1:7" x14ac:dyDescent="0.25">
      <c r="A98">
        <f t="shared" si="19"/>
        <v>880</v>
      </c>
      <c r="B98">
        <f t="shared" si="16"/>
        <v>9731397.403759744</v>
      </c>
      <c r="C98" s="1">
        <f t="shared" si="17"/>
        <v>2.5647513446788419E-6</v>
      </c>
      <c r="D98">
        <f t="shared" si="18"/>
        <v>4.10740851667403E-9</v>
      </c>
      <c r="E98">
        <f t="shared" si="20"/>
        <v>1.9505309835354456E-3</v>
      </c>
      <c r="F98">
        <f t="shared" si="21"/>
        <v>7.7964331771665209E-5</v>
      </c>
      <c r="G98">
        <f t="shared" si="15"/>
        <v>7.7964331771665204E-4</v>
      </c>
    </row>
    <row r="99" spans="1:7" x14ac:dyDescent="0.25">
      <c r="A99">
        <f t="shared" si="19"/>
        <v>890</v>
      </c>
      <c r="B99">
        <f t="shared" si="16"/>
        <v>9953822.1636338998</v>
      </c>
      <c r="C99" s="1">
        <f t="shared" si="17"/>
        <v>2.5647513446788419E-6</v>
      </c>
      <c r="D99">
        <f t="shared" si="18"/>
        <v>4.10740851667403E-9</v>
      </c>
      <c r="E99">
        <f t="shared" si="20"/>
        <v>1.6912799079248102E-3</v>
      </c>
      <c r="F99">
        <f t="shared" si="21"/>
        <v>6.9146987824331073E-5</v>
      </c>
      <c r="G99">
        <f t="shared" si="15"/>
        <v>6.9146987824331076E-4</v>
      </c>
    </row>
    <row r="100" spans="1:7" x14ac:dyDescent="0.25">
      <c r="A100">
        <f t="shared" si="19"/>
        <v>900</v>
      </c>
      <c r="B100">
        <f t="shared" si="16"/>
        <v>10178760.197630929</v>
      </c>
      <c r="C100" s="1">
        <f t="shared" si="17"/>
        <v>2.5647513446788419E-6</v>
      </c>
      <c r="D100">
        <f t="shared" si="18"/>
        <v>4.10740851667403E-9</v>
      </c>
      <c r="E100">
        <f t="shared" si="20"/>
        <v>1.4641253785713606E-3</v>
      </c>
      <c r="F100">
        <f t="shared" si="21"/>
        <v>6.1212631607925909E-5</v>
      </c>
      <c r="G100">
        <f t="shared" si="15"/>
        <v>6.1212631607925907E-4</v>
      </c>
    </row>
    <row r="101" spans="1:7" x14ac:dyDescent="0.25">
      <c r="A101">
        <f t="shared" si="19"/>
        <v>910</v>
      </c>
      <c r="B101">
        <f t="shared" si="16"/>
        <v>10406211.505750831</v>
      </c>
      <c r="C101" s="1">
        <f t="shared" si="17"/>
        <v>2.5647513446788419E-6</v>
      </c>
      <c r="D101">
        <f t="shared" si="18"/>
        <v>4.10740851667403E-9</v>
      </c>
      <c r="E101">
        <f t="shared" si="20"/>
        <v>1.2654389282948221E-3</v>
      </c>
      <c r="F101">
        <f t="shared" si="21"/>
        <v>5.4088101552517644E-5</v>
      </c>
      <c r="G101">
        <f t="shared" si="15"/>
        <v>5.4088101552517641E-4</v>
      </c>
    </row>
    <row r="102" spans="1:7" x14ac:dyDescent="0.25">
      <c r="A102">
        <f t="shared" si="19"/>
        <v>920</v>
      </c>
      <c r="B102">
        <f t="shared" si="16"/>
        <v>10636176.087993603</v>
      </c>
      <c r="C102" s="1">
        <f t="shared" si="17"/>
        <v>2.5647513446788419E-6</v>
      </c>
      <c r="D102">
        <f t="shared" si="18"/>
        <v>4.10740851667403E-9</v>
      </c>
      <c r="E102">
        <f t="shared" si="20"/>
        <v>1.091953777359531E-3</v>
      </c>
      <c r="F102">
        <f t="shared" si="21"/>
        <v>4.7704315977494816E-5</v>
      </c>
      <c r="G102">
        <f t="shared" si="15"/>
        <v>4.7704315977494817E-4</v>
      </c>
    </row>
    <row r="103" spans="1:7" x14ac:dyDescent="0.25">
      <c r="A103">
        <f t="shared" si="19"/>
        <v>930</v>
      </c>
      <c r="B103">
        <f t="shared" si="16"/>
        <v>10868653.944359249</v>
      </c>
      <c r="C103" s="1">
        <f t="shared" si="17"/>
        <v>2.5647513446788419E-6</v>
      </c>
      <c r="D103">
        <f t="shared" si="18"/>
        <v>4.10740851667403E-9</v>
      </c>
      <c r="E103">
        <f t="shared" si="20"/>
        <v>9.407353468318478E-4</v>
      </c>
      <c r="F103">
        <f t="shared" si="21"/>
        <v>4.1996309023866537E-5</v>
      </c>
      <c r="G103">
        <f t="shared" si="15"/>
        <v>4.1996309023866537E-4</v>
      </c>
    </row>
    <row r="104" spans="1:7" x14ac:dyDescent="0.25">
      <c r="A104">
        <f t="shared" si="19"/>
        <v>940</v>
      </c>
      <c r="B104">
        <f t="shared" si="16"/>
        <v>11103645.074847765</v>
      </c>
      <c r="C104" s="1">
        <f t="shared" si="17"/>
        <v>2.5647513446788419E-6</v>
      </c>
      <c r="D104">
        <f t="shared" si="18"/>
        <v>4.10740851667403E-9</v>
      </c>
      <c r="E104">
        <f t="shared" si="20"/>
        <v>8.0915330527387363E-4</v>
      </c>
      <c r="F104">
        <f t="shared" si="21"/>
        <v>3.6903221759622854E-5</v>
      </c>
      <c r="G104">
        <f t="shared" si="15"/>
        <v>3.6903221759622851E-4</v>
      </c>
    </row>
    <row r="105" spans="1:7" x14ac:dyDescent="0.25">
      <c r="A105">
        <f t="shared" si="19"/>
        <v>950</v>
      </c>
      <c r="B105">
        <f t="shared" si="16"/>
        <v>11341149.479459153</v>
      </c>
      <c r="C105" s="1">
        <f t="shared" si="17"/>
        <v>2.5647513446788419E-6</v>
      </c>
      <c r="D105">
        <f t="shared" si="18"/>
        <v>4.10740851667403E-9</v>
      </c>
      <c r="E105">
        <f t="shared" si="20"/>
        <v>6.9485518959000773E-4</v>
      </c>
      <c r="F105">
        <f t="shared" si="21"/>
        <v>3.2368254437955194E-5</v>
      </c>
      <c r="G105">
        <f t="shared" si="15"/>
        <v>3.2368254437955196E-4</v>
      </c>
    </row>
    <row r="106" spans="1:7" x14ac:dyDescent="0.25">
      <c r="A106">
        <f t="shared" si="19"/>
        <v>960</v>
      </c>
      <c r="B106">
        <f t="shared" si="16"/>
        <v>11581167.158193413</v>
      </c>
      <c r="C106" s="1">
        <f t="shared" si="17"/>
        <v>2.5647513446788419E-6</v>
      </c>
      <c r="D106">
        <f t="shared" si="18"/>
        <v>4.10740851667403E-9</v>
      </c>
      <c r="E106">
        <f t="shared" si="20"/>
        <v>5.9574161875227012E-4</v>
      </c>
      <c r="F106">
        <f t="shared" si="21"/>
        <v>2.8338585602432667E-5</v>
      </c>
      <c r="G106">
        <f t="shared" si="15"/>
        <v>2.8338585602432666E-4</v>
      </c>
    </row>
    <row r="107" spans="1:7" x14ac:dyDescent="0.25">
      <c r="A107">
        <f t="shared" si="19"/>
        <v>970</v>
      </c>
      <c r="B107">
        <f t="shared" si="16"/>
        <v>11823698.111050546</v>
      </c>
      <c r="C107" s="1">
        <f t="shared" si="17"/>
        <v>2.5647513446788419E-6</v>
      </c>
      <c r="D107">
        <f t="shared" si="18"/>
        <v>4.10740851667403E-9</v>
      </c>
      <c r="E107">
        <f t="shared" si="20"/>
        <v>5.0994309987210864E-4</v>
      </c>
      <c r="F107">
        <f t="shared" si="21"/>
        <v>2.4765263402195526E-5</v>
      </c>
      <c r="G107">
        <f t="shared" si="15"/>
        <v>2.4765263402195528E-4</v>
      </c>
    </row>
    <row r="108" spans="1:7" x14ac:dyDescent="0.25">
      <c r="A108">
        <f t="shared" si="19"/>
        <v>980</v>
      </c>
      <c r="B108">
        <f t="shared" si="16"/>
        <v>12068742.338030549</v>
      </c>
      <c r="C108" s="1">
        <f t="shared" si="17"/>
        <v>2.5647513446788419E-6</v>
      </c>
      <c r="D108">
        <f t="shared" si="18"/>
        <v>4.10740851667403E-9</v>
      </c>
      <c r="E108">
        <f t="shared" si="20"/>
        <v>4.3579840952560173E-4</v>
      </c>
      <c r="F108">
        <f t="shared" si="21"/>
        <v>2.1603074115415183E-5</v>
      </c>
      <c r="G108">
        <f t="shared" si="15"/>
        <v>2.1603074115415183E-4</v>
      </c>
    </row>
    <row r="109" spans="1:7" x14ac:dyDescent="0.25">
      <c r="A109">
        <f t="shared" si="19"/>
        <v>990</v>
      </c>
      <c r="B109">
        <f t="shared" si="16"/>
        <v>12316299.839133425</v>
      </c>
      <c r="C109" s="1">
        <f t="shared" si="17"/>
        <v>2.5647513446788419E-6</v>
      </c>
      <c r="D109">
        <f t="shared" si="18"/>
        <v>4.10740851667403E-9</v>
      </c>
      <c r="E109">
        <f t="shared" si="20"/>
        <v>3.7183451921899238E-4</v>
      </c>
      <c r="F109">
        <f t="shared" si="21"/>
        <v>1.8810392491241979E-5</v>
      </c>
      <c r="G109">
        <f t="shared" si="15"/>
        <v>1.8810392491241978E-4</v>
      </c>
    </row>
    <row r="110" spans="1:7" x14ac:dyDescent="0.25">
      <c r="A110">
        <f t="shared" si="19"/>
        <v>1000</v>
      </c>
      <c r="B110">
        <f t="shared" si="16"/>
        <v>12566370.614359172</v>
      </c>
      <c r="C110" s="1">
        <f t="shared" si="17"/>
        <v>2.5647513446788419E-6</v>
      </c>
      <c r="D110">
        <f t="shared" si="18"/>
        <v>4.10740851667403E-9</v>
      </c>
      <c r="E110">
        <f t="shared" si="20"/>
        <v>3.1674802223039802E-4</v>
      </c>
      <c r="F110">
        <f t="shared" si="21"/>
        <v>1.6349018118747244E-5</v>
      </c>
      <c r="G110">
        <f t="shared" si="15"/>
        <v>1.6349018118747244E-4</v>
      </c>
    </row>
    <row r="111" spans="1:7" x14ac:dyDescent="0.25">
      <c r="A111">
        <f t="shared" si="19"/>
        <v>1010</v>
      </c>
      <c r="B111">
        <f t="shared" si="16"/>
        <v>12818954.663707793</v>
      </c>
      <c r="C111" s="1">
        <f t="shared" si="17"/>
        <v>2.5647513446788419E-6</v>
      </c>
      <c r="D111">
        <f t="shared" si="18"/>
        <v>4.10740851667403E-9</v>
      </c>
      <c r="E111">
        <f t="shared" si="20"/>
        <v>2.6938800959816684E-4</v>
      </c>
      <c r="F111">
        <f t="shared" si="21"/>
        <v>1.4184001624384521E-5</v>
      </c>
      <c r="G111">
        <f t="shared" si="15"/>
        <v>1.418400162438452E-4</v>
      </c>
    </row>
    <row r="112" spans="1:7" x14ac:dyDescent="0.25">
      <c r="A112">
        <f t="shared" si="19"/>
        <v>1020</v>
      </c>
      <c r="B112">
        <f t="shared" si="16"/>
        <v>13074051.987179283</v>
      </c>
      <c r="C112" s="1">
        <f t="shared" si="17"/>
        <v>2.5647513446788419E-6</v>
      </c>
      <c r="D112">
        <f t="shared" si="18"/>
        <v>4.10740851667403E-9</v>
      </c>
      <c r="E112">
        <f t="shared" si="20"/>
        <v>2.2874033555757566E-4</v>
      </c>
      <c r="F112">
        <f t="shared" si="21"/>
        <v>1.2283464094579306E-5</v>
      </c>
      <c r="G112">
        <f t="shared" si="15"/>
        <v>1.2283464094579307E-4</v>
      </c>
    </row>
    <row r="113" spans="1:7" x14ac:dyDescent="0.25">
      <c r="A113">
        <f t="shared" si="19"/>
        <v>1030</v>
      </c>
      <c r="B113">
        <f t="shared" si="16"/>
        <v>13331662.584773647</v>
      </c>
      <c r="C113" s="1">
        <f t="shared" si="17"/>
        <v>2.5647513446788419E-6</v>
      </c>
      <c r="D113">
        <f t="shared" si="18"/>
        <v>4.10740851667403E-9</v>
      </c>
      <c r="E113">
        <f t="shared" si="20"/>
        <v>1.9391320706407339E-4</v>
      </c>
      <c r="F113">
        <f t="shared" si="21"/>
        <v>1.0618412723461097E-5</v>
      </c>
      <c r="G113">
        <f t="shared" si="15"/>
        <v>1.0618412723461097E-4</v>
      </c>
    </row>
    <row r="114" spans="1:7" x14ac:dyDescent="0.25">
      <c r="A114">
        <f t="shared" si="19"/>
        <v>1040</v>
      </c>
      <c r="B114">
        <f t="shared" si="16"/>
        <v>13591786.456490882</v>
      </c>
      <c r="C114" s="1">
        <f t="shared" si="17"/>
        <v>2.5647513446788419E-6</v>
      </c>
      <c r="D114">
        <f t="shared" si="18"/>
        <v>4.10740851667403E-9</v>
      </c>
      <c r="E114">
        <f t="shared" si="20"/>
        <v>1.6412402799277761E-4</v>
      </c>
      <c r="F114">
        <f t="shared" si="21"/>
        <v>9.1625553026705994E-6</v>
      </c>
      <c r="G114">
        <f t="shared" si="15"/>
        <v>9.162555302670599E-5</v>
      </c>
    </row>
    <row r="115" spans="1:7" x14ac:dyDescent="0.25">
      <c r="A115">
        <f t="shared" si="19"/>
        <v>1050</v>
      </c>
      <c r="B115">
        <f t="shared" si="16"/>
        <v>13854423.602330988</v>
      </c>
      <c r="C115" s="1">
        <f t="shared" si="17"/>
        <v>2.5647513446788419E-6</v>
      </c>
      <c r="D115">
        <f t="shared" si="18"/>
        <v>4.10740851667403E-9</v>
      </c>
      <c r="E115">
        <f t="shared" si="20"/>
        <v>1.3868742598448298E-4</v>
      </c>
      <c r="F115">
        <f t="shared" si="21"/>
        <v>7.892115804818922E-6</v>
      </c>
      <c r="G115">
        <f t="shared" si="15"/>
        <v>7.8921158048189227E-5</v>
      </c>
    </row>
    <row r="117" spans="1:7" x14ac:dyDescent="0.25">
      <c r="G117">
        <f>SUM(G10:G115)</f>
        <v>0.99954707810652654</v>
      </c>
    </row>
  </sheetData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8"/>
  <sheetViews>
    <sheetView tabSelected="1" topLeftCell="A12" workbookViewId="0">
      <selection activeCell="C43" sqref="C43"/>
    </sheetView>
  </sheetViews>
  <sheetFormatPr defaultRowHeight="15" x14ac:dyDescent="0.25"/>
  <cols>
    <col min="7" max="7" width="12.7109375" customWidth="1"/>
  </cols>
  <sheetData>
    <row r="2" spans="2:8" x14ac:dyDescent="0.25">
      <c r="B2" t="s">
        <v>0</v>
      </c>
      <c r="C2">
        <f>PI()</f>
        <v>3.1415926535897931</v>
      </c>
      <c r="F2" t="s">
        <v>2</v>
      </c>
      <c r="G2" s="1">
        <v>6.0221413000000002E+23</v>
      </c>
    </row>
    <row r="3" spans="2:8" x14ac:dyDescent="0.25">
      <c r="B3" t="s">
        <v>1</v>
      </c>
      <c r="C3">
        <v>39.948</v>
      </c>
      <c r="D3" t="s">
        <v>3</v>
      </c>
      <c r="E3" s="1">
        <f>(C3/G2)/1000</f>
        <v>6.6335208707241723E-26</v>
      </c>
      <c r="F3" t="s">
        <v>10</v>
      </c>
    </row>
    <row r="4" spans="2:8" x14ac:dyDescent="0.25">
      <c r="B4" t="s">
        <v>4</v>
      </c>
      <c r="C4">
        <v>8.3144799999999996</v>
      </c>
      <c r="D4" t="s">
        <v>5</v>
      </c>
      <c r="E4" s="1">
        <f>C4/G2</f>
        <v>1.3806517625217461E-23</v>
      </c>
    </row>
    <row r="5" spans="2:8" x14ac:dyDescent="0.25">
      <c r="B5" t="s">
        <v>6</v>
      </c>
      <c r="C5">
        <v>0</v>
      </c>
      <c r="D5" t="s">
        <v>7</v>
      </c>
      <c r="E5">
        <f>273.15+C5</f>
        <v>273.14999999999998</v>
      </c>
      <c r="F5" t="s">
        <v>8</v>
      </c>
    </row>
    <row r="6" spans="2:8" x14ac:dyDescent="0.25">
      <c r="B6" t="s">
        <v>20</v>
      </c>
      <c r="C6">
        <v>101325</v>
      </c>
    </row>
    <row r="7" spans="2:8" x14ac:dyDescent="0.25">
      <c r="B7" t="s">
        <v>24</v>
      </c>
      <c r="C7">
        <v>384</v>
      </c>
      <c r="D7" t="s">
        <v>25</v>
      </c>
      <c r="E7">
        <f>C7*0.000000000001</f>
        <v>3.8400000000000002E-10</v>
      </c>
      <c r="F7" t="s">
        <v>26</v>
      </c>
    </row>
    <row r="9" spans="2:8" x14ac:dyDescent="0.25">
      <c r="B9" t="s">
        <v>17</v>
      </c>
    </row>
    <row r="10" spans="2:8" x14ac:dyDescent="0.25">
      <c r="B10" t="s">
        <v>18</v>
      </c>
    </row>
    <row r="11" spans="2:8" x14ac:dyDescent="0.25">
      <c r="B11" t="s">
        <v>19</v>
      </c>
    </row>
    <row r="13" spans="2:8" x14ac:dyDescent="0.25">
      <c r="B13" t="s">
        <v>21</v>
      </c>
      <c r="C13" t="s">
        <v>22</v>
      </c>
      <c r="D13" t="s">
        <v>23</v>
      </c>
      <c r="E13" t="s">
        <v>27</v>
      </c>
      <c r="G13" t="s">
        <v>28</v>
      </c>
      <c r="H13" t="s">
        <v>29</v>
      </c>
    </row>
    <row r="14" spans="2:8" x14ac:dyDescent="0.25">
      <c r="B14">
        <v>0</v>
      </c>
      <c r="C14">
        <f>B14/($C$4*$E$5)</f>
        <v>0</v>
      </c>
      <c r="D14" s="1">
        <f>C14*$G$2</f>
        <v>0</v>
      </c>
      <c r="E14" s="1">
        <f>POWER(2,1/2)*$C$2*$E$7*$E$7*D14</f>
        <v>0</v>
      </c>
      <c r="G14" s="1" t="e">
        <f>1/E14</f>
        <v>#DIV/0!</v>
      </c>
      <c r="H14" s="1" t="e">
        <f>G14*1000</f>
        <v>#DIV/0!</v>
      </c>
    </row>
    <row r="15" spans="2:8" x14ac:dyDescent="0.25">
      <c r="B15">
        <v>1</v>
      </c>
      <c r="C15">
        <f>B15/($C$4*$E$5)</f>
        <v>4.4031522462822969E-4</v>
      </c>
      <c r="D15" s="1">
        <f>C15*$G$2</f>
        <v>2.6516404992524393E+20</v>
      </c>
      <c r="E15" s="1">
        <f>POWER(2,1/2)*$C$2*$E$7*$E$7*D15</f>
        <v>173.7168568161494</v>
      </c>
      <c r="G15" s="1">
        <f>1/E15</f>
        <v>5.7564937469386452E-3</v>
      </c>
      <c r="H15" s="1">
        <f>G15*1000</f>
        <v>5.756493746938645</v>
      </c>
    </row>
    <row r="16" spans="2:8" x14ac:dyDescent="0.25">
      <c r="B16">
        <f>B15+1.2*(B15-B14)</f>
        <v>2.2000000000000002</v>
      </c>
      <c r="C16">
        <f>B16/($C$4*$E$5)</f>
        <v>9.6869349418210536E-4</v>
      </c>
      <c r="D16" s="1">
        <f>C16*$G$2</f>
        <v>5.8336090983553663E+20</v>
      </c>
      <c r="E16" s="1">
        <f>POWER(2,1/2)*$C$2*$E$7*$E$7*D16</f>
        <v>382.17708499552867</v>
      </c>
      <c r="G16" s="1">
        <f>1/E16</f>
        <v>2.6165880667902933E-3</v>
      </c>
      <c r="H16" s="1">
        <f>G16*1000</f>
        <v>2.6165880667902934</v>
      </c>
    </row>
    <row r="17" spans="2:8" x14ac:dyDescent="0.25">
      <c r="B17">
        <f t="shared" ref="B17:B34" si="0">B16+1.2*(B16-B15)</f>
        <v>3.6400000000000006</v>
      </c>
      <c r="C17">
        <f t="shared" ref="C17:C34" si="1">B17/($C$4*$E$5)</f>
        <v>1.6027474176467562E-3</v>
      </c>
      <c r="D17" s="1">
        <f t="shared" ref="D17:D34" si="2">C17*$G$2</f>
        <v>9.6519714172788802E+20</v>
      </c>
      <c r="E17" s="1">
        <f t="shared" ref="E17:E34" si="3">POWER(2,1/2)*$C$2*$E$7*$E$7*D17</f>
        <v>632.3293588107839</v>
      </c>
      <c r="G17" s="1">
        <f t="shared" ref="G17:G34" si="4">1/E17</f>
        <v>1.5814543260820452E-3</v>
      </c>
      <c r="H17" s="1">
        <f t="shared" ref="H17:H34" si="5">G17*1000</f>
        <v>1.5814543260820453</v>
      </c>
    </row>
    <row r="18" spans="2:8" x14ac:dyDescent="0.25">
      <c r="B18">
        <f t="shared" si="0"/>
        <v>5.3680000000000012</v>
      </c>
      <c r="C18">
        <f t="shared" si="1"/>
        <v>2.3636121258043376E-3</v>
      </c>
      <c r="D18" s="1">
        <f t="shared" si="2"/>
        <v>1.4234006199987098E+21</v>
      </c>
      <c r="E18" s="1">
        <f t="shared" si="3"/>
        <v>932.5120873890902</v>
      </c>
      <c r="G18" s="1">
        <f t="shared" si="4"/>
        <v>1.0723721585206118E-3</v>
      </c>
      <c r="H18" s="1">
        <f t="shared" si="5"/>
        <v>1.0723721585206119</v>
      </c>
    </row>
    <row r="19" spans="2:8" x14ac:dyDescent="0.25">
      <c r="B19">
        <f t="shared" si="0"/>
        <v>7.441600000000002</v>
      </c>
      <c r="C19">
        <f t="shared" si="1"/>
        <v>3.2766497755934349E-3</v>
      </c>
      <c r="D19" s="1">
        <f t="shared" si="2"/>
        <v>1.9732447939236958E+21</v>
      </c>
      <c r="E19" s="1">
        <f t="shared" si="3"/>
        <v>1292.7313616830577</v>
      </c>
      <c r="G19" s="1">
        <f t="shared" si="4"/>
        <v>7.7355592170213984E-4</v>
      </c>
      <c r="H19" s="1">
        <f t="shared" si="5"/>
        <v>0.77355592170213983</v>
      </c>
    </row>
    <row r="20" spans="2:8" x14ac:dyDescent="0.25">
      <c r="B20">
        <f t="shared" si="0"/>
        <v>9.9299200000000027</v>
      </c>
      <c r="C20">
        <f t="shared" si="1"/>
        <v>4.3722949553403516E-3</v>
      </c>
      <c r="D20" s="1">
        <f t="shared" si="2"/>
        <v>2.6330578026336789E+21</v>
      </c>
      <c r="E20" s="1">
        <f t="shared" si="3"/>
        <v>1724.9944908358186</v>
      </c>
      <c r="G20" s="1">
        <f t="shared" si="4"/>
        <v>5.7971199636438597E-4</v>
      </c>
      <c r="H20" s="1">
        <f t="shared" si="5"/>
        <v>0.57971199636438597</v>
      </c>
    </row>
    <row r="21" spans="2:8" x14ac:dyDescent="0.25">
      <c r="B21">
        <f t="shared" si="0"/>
        <v>12.915904000000003</v>
      </c>
      <c r="C21">
        <f t="shared" si="1"/>
        <v>5.6870691710366513E-3</v>
      </c>
      <c r="D21" s="1">
        <f t="shared" si="2"/>
        <v>3.4248334130856581E+21</v>
      </c>
      <c r="E21" s="1">
        <f t="shared" si="3"/>
        <v>2243.7102458191316</v>
      </c>
      <c r="G21" s="1">
        <f t="shared" si="4"/>
        <v>4.4569034787953241E-4</v>
      </c>
      <c r="H21" s="1">
        <f t="shared" si="5"/>
        <v>0.44569034787953243</v>
      </c>
    </row>
    <row r="22" spans="2:8" x14ac:dyDescent="0.25">
      <c r="B22">
        <f t="shared" si="0"/>
        <v>16.499084800000002</v>
      </c>
      <c r="C22">
        <f t="shared" si="1"/>
        <v>7.2647982298722109E-3</v>
      </c>
      <c r="D22" s="1">
        <f t="shared" si="2"/>
        <v>4.3749641456280336E+21</v>
      </c>
      <c r="E22" s="1">
        <f t="shared" si="3"/>
        <v>2866.1691517991071</v>
      </c>
      <c r="G22" s="1">
        <f t="shared" si="4"/>
        <v>3.4889776110118818E-4</v>
      </c>
      <c r="H22" s="1">
        <f t="shared" si="5"/>
        <v>0.3488977611011882</v>
      </c>
    </row>
    <row r="23" spans="2:8" x14ac:dyDescent="0.25">
      <c r="B23">
        <f t="shared" si="0"/>
        <v>20.79890176</v>
      </c>
      <c r="C23">
        <f t="shared" si="1"/>
        <v>9.1580731004748811E-3</v>
      </c>
      <c r="D23" s="1">
        <f t="shared" si="2"/>
        <v>5.5151210246788832E+21</v>
      </c>
      <c r="E23" s="1">
        <f t="shared" si="3"/>
        <v>3613.1198389750771</v>
      </c>
      <c r="G23" s="1">
        <f t="shared" si="4"/>
        <v>2.7676912047391904E-4</v>
      </c>
      <c r="H23" s="1">
        <f t="shared" si="5"/>
        <v>0.27676912047391905</v>
      </c>
    </row>
    <row r="24" spans="2:8" x14ac:dyDescent="0.25">
      <c r="B24">
        <f t="shared" si="0"/>
        <v>25.958682111999998</v>
      </c>
      <c r="C24">
        <f t="shared" si="1"/>
        <v>1.1430002945198086E-2</v>
      </c>
      <c r="D24" s="1">
        <f t="shared" si="2"/>
        <v>6.8833092795399039E+21</v>
      </c>
      <c r="E24" s="1">
        <f t="shared" si="3"/>
        <v>4509.4606635862419</v>
      </c>
      <c r="G24" s="1">
        <f t="shared" si="4"/>
        <v>2.2175600911101623E-4</v>
      </c>
      <c r="H24" s="1">
        <f t="shared" si="5"/>
        <v>0.22175600911101623</v>
      </c>
    </row>
    <row r="25" spans="2:8" x14ac:dyDescent="0.25">
      <c r="B25">
        <f t="shared" si="0"/>
        <v>32.150418534399996</v>
      </c>
      <c r="C25">
        <f t="shared" si="1"/>
        <v>1.4156318758865933E-2</v>
      </c>
      <c r="D25" s="1">
        <f t="shared" si="2"/>
        <v>8.5251351853731278E+21</v>
      </c>
      <c r="E25" s="1">
        <f t="shared" si="3"/>
        <v>5585.069653119639</v>
      </c>
      <c r="G25" s="1">
        <f t="shared" si="4"/>
        <v>1.7904879654301756E-4</v>
      </c>
      <c r="H25" s="1">
        <f t="shared" si="5"/>
        <v>0.17904879654301756</v>
      </c>
    </row>
    <row r="26" spans="2:8" x14ac:dyDescent="0.25">
      <c r="B26">
        <f t="shared" si="0"/>
        <v>39.580502241279994</v>
      </c>
      <c r="C26">
        <f t="shared" si="1"/>
        <v>1.7427897735267348E-2</v>
      </c>
      <c r="D26" s="1">
        <f t="shared" si="2"/>
        <v>1.0495326272372997E+22</v>
      </c>
      <c r="E26" s="1">
        <f t="shared" si="3"/>
        <v>6875.8004405597167</v>
      </c>
      <c r="G26" s="1">
        <f t="shared" si="4"/>
        <v>1.4543761248524486E-4</v>
      </c>
      <c r="H26" s="1">
        <f t="shared" si="5"/>
        <v>0.14543761248524487</v>
      </c>
    </row>
    <row r="27" spans="2:8" x14ac:dyDescent="0.25">
      <c r="B27">
        <f t="shared" si="0"/>
        <v>48.49660268953599</v>
      </c>
      <c r="C27">
        <f t="shared" si="1"/>
        <v>2.1353792506949049E-2</v>
      </c>
      <c r="D27" s="1">
        <f t="shared" si="2"/>
        <v>1.285955557677284E+22</v>
      </c>
      <c r="E27" s="1">
        <f t="shared" si="3"/>
        <v>8424.6773854878084</v>
      </c>
      <c r="G27" s="1">
        <f t="shared" si="4"/>
        <v>1.1869890729852531E-4</v>
      </c>
      <c r="H27" s="1">
        <f t="shared" si="5"/>
        <v>0.11869890729852531</v>
      </c>
    </row>
    <row r="28" spans="2:8" x14ac:dyDescent="0.25">
      <c r="B28">
        <f t="shared" si="0"/>
        <v>59.195923227443188</v>
      </c>
      <c r="C28">
        <f t="shared" si="1"/>
        <v>2.6064866232967086E-2</v>
      </c>
      <c r="D28" s="1">
        <f t="shared" si="2"/>
        <v>1.569663074205265E+22</v>
      </c>
      <c r="E28" s="1">
        <f t="shared" si="3"/>
        <v>10283.329719401519</v>
      </c>
      <c r="G28" s="1">
        <f t="shared" si="4"/>
        <v>9.7244766752281004E-5</v>
      </c>
      <c r="H28" s="1">
        <f t="shared" si="5"/>
        <v>9.7244766752280998E-2</v>
      </c>
    </row>
    <row r="29" spans="2:8" x14ac:dyDescent="0.25">
      <c r="B29">
        <f t="shared" si="0"/>
        <v>72.035107872931832</v>
      </c>
      <c r="C29">
        <f t="shared" si="1"/>
        <v>3.1718154704188734E-2</v>
      </c>
      <c r="D29" s="1">
        <f t="shared" si="2"/>
        <v>1.9101120940388427E+22</v>
      </c>
      <c r="E29" s="1">
        <f t="shared" si="3"/>
        <v>12513.712520097974</v>
      </c>
      <c r="G29" s="1">
        <f t="shared" si="4"/>
        <v>7.9912336038879262E-5</v>
      </c>
      <c r="H29" s="1">
        <f t="shared" si="5"/>
        <v>7.9912336038879261E-2</v>
      </c>
    </row>
    <row r="30" spans="2:8" x14ac:dyDescent="0.25">
      <c r="B30">
        <f t="shared" si="0"/>
        <v>87.442129447518198</v>
      </c>
      <c r="C30">
        <f t="shared" si="1"/>
        <v>3.8502100869654714E-2</v>
      </c>
      <c r="D30" s="1">
        <f t="shared" si="2"/>
        <v>2.3186509178391358E+22</v>
      </c>
      <c r="E30" s="1">
        <f t="shared" si="3"/>
        <v>15190.17188093372</v>
      </c>
      <c r="G30" s="1">
        <f t="shared" si="4"/>
        <v>6.5832039810897217E-5</v>
      </c>
      <c r="H30" s="1">
        <f t="shared" si="5"/>
        <v>6.5832039810897219E-2</v>
      </c>
    </row>
    <row r="31" spans="2:8" x14ac:dyDescent="0.25">
      <c r="B31">
        <f t="shared" si="0"/>
        <v>105.93055533702184</v>
      </c>
      <c r="C31">
        <f t="shared" si="1"/>
        <v>4.6642836268213889E-2</v>
      </c>
      <c r="D31" s="1">
        <f t="shared" si="2"/>
        <v>2.8088975063994876E+22</v>
      </c>
      <c r="E31" s="1">
        <f t="shared" si="3"/>
        <v>18401.923113936617</v>
      </c>
      <c r="G31" s="1">
        <f t="shared" si="4"/>
        <v>5.4342146405483801E-5</v>
      </c>
      <c r="H31" s="1">
        <f t="shared" si="5"/>
        <v>5.43421464054838E-2</v>
      </c>
    </row>
    <row r="32" spans="2:8" x14ac:dyDescent="0.25">
      <c r="B32">
        <f t="shared" si="0"/>
        <v>128.11666640442621</v>
      </c>
      <c r="C32">
        <f t="shared" si="1"/>
        <v>5.6411718746484894E-2</v>
      </c>
      <c r="D32" s="1">
        <f t="shared" si="2"/>
        <v>3.3971934126719094E+22</v>
      </c>
      <c r="E32" s="1">
        <f t="shared" si="3"/>
        <v>22256.024593540085</v>
      </c>
      <c r="G32" s="1">
        <f t="shared" si="4"/>
        <v>4.4931654159398017E-5</v>
      </c>
      <c r="H32" s="1">
        <f t="shared" si="5"/>
        <v>4.4931654159398017E-2</v>
      </c>
    </row>
    <row r="33" spans="2:8" x14ac:dyDescent="0.25">
      <c r="B33">
        <f t="shared" si="0"/>
        <v>154.73999968531146</v>
      </c>
      <c r="C33">
        <f t="shared" si="1"/>
        <v>6.8134377720410103E-2</v>
      </c>
      <c r="D33" s="1">
        <f t="shared" si="2"/>
        <v>4.1031485001988154E+22</v>
      </c>
      <c r="E33" s="1">
        <f t="shared" si="3"/>
        <v>26880.946369064251</v>
      </c>
      <c r="G33" s="1">
        <f t="shared" si="4"/>
        <v>3.7201071207479622E-5</v>
      </c>
      <c r="H33" s="1">
        <f t="shared" si="5"/>
        <v>3.7201071207479619E-2</v>
      </c>
    </row>
    <row r="34" spans="2:8" x14ac:dyDescent="0.25">
      <c r="B34">
        <f t="shared" si="0"/>
        <v>186.68799962237375</v>
      </c>
      <c r="C34">
        <f t="shared" si="1"/>
        <v>8.2201568489120358E-2</v>
      </c>
      <c r="D34" s="1">
        <f t="shared" si="2"/>
        <v>4.9502946052311037E+22</v>
      </c>
      <c r="E34" s="1">
        <f t="shared" si="3"/>
        <v>32430.852499693257</v>
      </c>
      <c r="G34" s="1">
        <f t="shared" si="4"/>
        <v>3.0834835439785565E-5</v>
      </c>
      <c r="H34" s="1">
        <f t="shared" si="5"/>
        <v>3.0834835439785564E-2</v>
      </c>
    </row>
    <row r="35" spans="2:8" x14ac:dyDescent="0.25">
      <c r="D35" s="1"/>
      <c r="E35" s="1"/>
      <c r="G35" s="1"/>
      <c r="H35" s="1"/>
    </row>
    <row r="36" spans="2:8" x14ac:dyDescent="0.25">
      <c r="D36" s="1"/>
      <c r="E36" s="1"/>
      <c r="G36" s="1"/>
      <c r="H36" s="1"/>
    </row>
    <row r="37" spans="2:8" x14ac:dyDescent="0.25">
      <c r="D37" s="1"/>
      <c r="E37" s="1"/>
      <c r="G37" s="1"/>
      <c r="H37" s="1"/>
    </row>
    <row r="38" spans="2:8" x14ac:dyDescent="0.25">
      <c r="D38" s="1"/>
      <c r="E38" s="1"/>
      <c r="G38" s="1"/>
      <c r="H38" s="1"/>
    </row>
    <row r="39" spans="2:8" x14ac:dyDescent="0.25">
      <c r="D39" s="1"/>
      <c r="E39" s="1"/>
      <c r="G39" s="1"/>
      <c r="H39" s="1"/>
    </row>
    <row r="40" spans="2:8" x14ac:dyDescent="0.25">
      <c r="D40" s="1"/>
      <c r="E40" s="1"/>
      <c r="G40" s="1"/>
      <c r="H40" s="1"/>
    </row>
    <row r="41" spans="2:8" x14ac:dyDescent="0.25">
      <c r="D41" s="1"/>
      <c r="E41" s="1"/>
      <c r="G41" s="1"/>
      <c r="H41" s="1"/>
    </row>
    <row r="42" spans="2:8" x14ac:dyDescent="0.25">
      <c r="D42" s="1"/>
      <c r="E42" s="1"/>
      <c r="G42" s="1"/>
      <c r="H42" s="1"/>
    </row>
    <row r="43" spans="2:8" x14ac:dyDescent="0.25">
      <c r="D43" s="1"/>
      <c r="E43" s="1"/>
      <c r="G43" s="1"/>
      <c r="H43" s="1"/>
    </row>
    <row r="44" spans="2:8" x14ac:dyDescent="0.25">
      <c r="D44" s="1"/>
      <c r="E44" s="1"/>
      <c r="G44" s="1"/>
      <c r="H44" s="1"/>
    </row>
    <row r="45" spans="2:8" x14ac:dyDescent="0.25">
      <c r="D45" s="1"/>
      <c r="E45" s="1"/>
      <c r="G45" s="1"/>
      <c r="H45" s="1"/>
    </row>
    <row r="46" spans="2:8" x14ac:dyDescent="0.25">
      <c r="D46" s="1"/>
      <c r="E46" s="1"/>
      <c r="G46" s="1"/>
      <c r="H46" s="1"/>
    </row>
    <row r="47" spans="2:8" x14ac:dyDescent="0.25">
      <c r="D47" s="1"/>
      <c r="E47" s="1"/>
      <c r="G47" s="1"/>
      <c r="H47" s="1"/>
    </row>
    <row r="48" spans="2:8" x14ac:dyDescent="0.25">
      <c r="D48" s="1"/>
      <c r="E48" s="1"/>
      <c r="G48" s="1"/>
      <c r="H48" s="1"/>
    </row>
    <row r="49" spans="4:8" x14ac:dyDescent="0.25">
      <c r="D49" s="1"/>
      <c r="E49" s="1"/>
      <c r="G49" s="1"/>
      <c r="H49" s="1"/>
    </row>
    <row r="50" spans="4:8" x14ac:dyDescent="0.25">
      <c r="D50" s="1"/>
      <c r="E50" s="1"/>
      <c r="G50" s="1"/>
      <c r="H50" s="1"/>
    </row>
    <row r="51" spans="4:8" x14ac:dyDescent="0.25">
      <c r="D51" s="1"/>
      <c r="E51" s="1"/>
      <c r="G51" s="1"/>
      <c r="H51" s="1"/>
    </row>
    <row r="52" spans="4:8" x14ac:dyDescent="0.25">
      <c r="D52" s="1"/>
      <c r="E52" s="1"/>
      <c r="G52" s="1"/>
      <c r="H52" s="1"/>
    </row>
    <row r="53" spans="4:8" x14ac:dyDescent="0.25">
      <c r="D53" s="1"/>
      <c r="E53" s="1"/>
      <c r="G53" s="1"/>
      <c r="H53" s="1"/>
    </row>
    <row r="54" spans="4:8" x14ac:dyDescent="0.25">
      <c r="D54" s="1"/>
      <c r="E54" s="1"/>
      <c r="G54" s="1"/>
      <c r="H54" s="1"/>
    </row>
    <row r="55" spans="4:8" x14ac:dyDescent="0.25">
      <c r="D55" s="1"/>
      <c r="E55" s="1"/>
      <c r="G55" s="1"/>
      <c r="H55" s="1"/>
    </row>
    <row r="56" spans="4:8" x14ac:dyDescent="0.25">
      <c r="D56" s="1"/>
      <c r="E56" s="1"/>
      <c r="G56" s="1"/>
      <c r="H56" s="1"/>
    </row>
    <row r="57" spans="4:8" x14ac:dyDescent="0.25">
      <c r="D57" s="1"/>
      <c r="E57" s="1"/>
      <c r="G57" s="1"/>
      <c r="H57" s="1"/>
    </row>
    <row r="58" spans="4:8" x14ac:dyDescent="0.25">
      <c r="D58" s="1"/>
      <c r="E58" s="1"/>
      <c r="G58" s="1"/>
      <c r="H58" s="1"/>
    </row>
  </sheetData>
  <pageMargins left="0.7" right="0.7" top="0.78740157499999996" bottom="0.78740157499999996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distribuce</vt:lpstr>
      <vt:lpstr>Volna draha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ucitel</dc:creator>
  <cp:lastModifiedBy>ucitel</cp:lastModifiedBy>
  <dcterms:created xsi:type="dcterms:W3CDTF">2015-03-31T09:51:42Z</dcterms:created>
  <dcterms:modified xsi:type="dcterms:W3CDTF">2015-03-31T10:43:06Z</dcterms:modified>
</cp:coreProperties>
</file>