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yuka\C6320_Kinetika\C6320 Texty k přednášce a seminář\L06 Chemické reaktory\"/>
    </mc:Choice>
  </mc:AlternateContent>
  <bookViews>
    <workbookView xWindow="-120" yWindow="-120" windowWidth="29040" windowHeight="15840"/>
  </bookViews>
  <sheets>
    <sheet name="Příklad" sheetId="1" r:id="rId1"/>
  </sheets>
  <definedNames>
    <definedName name="solver_adj" localSheetId="0" hidden="1">Příklad!$M$39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Příklad!$M$41</definedName>
    <definedName name="solver_pre" localSheetId="0" hidden="1">0.00000000000001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H39" i="1"/>
  <c r="I39" i="1"/>
  <c r="E33" i="1"/>
  <c r="E39" i="1" s="1"/>
  <c r="F33" i="1"/>
  <c r="F39" i="1" s="1"/>
  <c r="G33" i="1"/>
  <c r="H33" i="1"/>
  <c r="I33" i="1"/>
  <c r="J33" i="1"/>
  <c r="J39" i="1" s="1"/>
  <c r="D33" i="1"/>
  <c r="D39" i="1" s="1"/>
  <c r="D32" i="1"/>
  <c r="B11" i="1"/>
  <c r="E32" i="1"/>
  <c r="F32" i="1"/>
  <c r="G32" i="1"/>
  <c r="H32" i="1"/>
  <c r="I32" i="1"/>
  <c r="J32" i="1"/>
  <c r="H11" i="1" l="1"/>
  <c r="J38" i="1" s="1"/>
  <c r="G11" i="1"/>
  <c r="I38" i="1" s="1"/>
  <c r="F11" i="1"/>
  <c r="H38" i="1" s="1"/>
  <c r="E11" i="1"/>
  <c r="G38" i="1" s="1"/>
  <c r="D11" i="1"/>
  <c r="F38" i="1" s="1"/>
  <c r="C11" i="1"/>
  <c r="E38" i="1" s="1"/>
  <c r="D38" i="1"/>
  <c r="M35" i="1" l="1"/>
  <c r="M41" i="1"/>
</calcChain>
</file>

<file path=xl/comments1.xml><?xml version="1.0" encoding="utf-8"?>
<comments xmlns="http://schemas.openxmlformats.org/spreadsheetml/2006/main">
  <authors>
    <author>Jiří Sopoušek</author>
  </authors>
  <commentList>
    <comment ref="M33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Odhad konstanty k pro aplikaci lineární regrese, optimalůizovaná hodnota je cca 20. </t>
        </r>
      </text>
    </comment>
    <comment ref="M35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suma kvadrátů dochylek, kterou řešitelem minimalizujeme při lineární regresi</t>
        </r>
      </text>
    </comment>
    <comment ref="M39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Odhad konstanty k pro aplikaci nelineární regrese</t>
        </r>
      </text>
    </comment>
    <comment ref="M41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suma kvadrátů dochylek, kterou řešitelem minimalizujeme při nelineární regresi. 
Pokud je to číslo příliš nízké pak dochází k numerickému selhání. Tento problém lze dobře napravit tím, že funkci vynásobíme takovým íslem, aby její hodnota se blížila číslu 1
</t>
        </r>
      </text>
    </comment>
  </commentList>
</comments>
</file>

<file path=xl/sharedStrings.xml><?xml version="1.0" encoding="utf-8"?>
<sst xmlns="http://schemas.openxmlformats.org/spreadsheetml/2006/main" count="67" uniqueCount="61">
  <si>
    <t>mol l-1</t>
  </si>
  <si>
    <t>delka kapiláry =</t>
  </si>
  <si>
    <t>průřez kapiláry=</t>
  </si>
  <si>
    <t>mm2</t>
  </si>
  <si>
    <t>ml/s</t>
  </si>
  <si>
    <t>Vypočítejte poločas reakce.</t>
  </si>
  <si>
    <t>s-1</t>
  </si>
  <si>
    <t>k2=</t>
  </si>
  <si>
    <t>s-1mol dm-3</t>
  </si>
  <si>
    <t>h [m]</t>
  </si>
  <si>
    <t>s</t>
  </si>
  <si>
    <t>prostorový čas t [s]</t>
  </si>
  <si>
    <t>odhad ln([o.]/[o.]o)</t>
  </si>
  <si>
    <t>učelová funkce</t>
  </si>
  <si>
    <t>použijte integrální metodu s nelineární a lineární regresí.</t>
  </si>
  <si>
    <t>t 1/2=</t>
  </si>
  <si>
    <t>cm</t>
  </si>
  <si>
    <t>Z kinetiky 1. řádu platí:</t>
  </si>
  <si>
    <t xml:space="preserve">reakce: </t>
  </si>
  <si>
    <t xml:space="preserve">tj. známe-li hodnoty </t>
  </si>
  <si>
    <r>
      <t>Jaká je rychlostní konstanta k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? (předpokládejte reakci 2. řádu a vyhodnocení proveďte za předpokladu reakce pseudo 1. řádu (pro nadbytek Cl2 vůči O.).</t>
    </r>
  </si>
  <si>
    <t>Pomocná data pro lineární regresi:</t>
  </si>
  <si>
    <t>Pomocná data pro nelineární regresi:</t>
  </si>
  <si>
    <t>k=</t>
  </si>
  <si>
    <t>dopočet [o.] z experimentu</t>
  </si>
  <si>
    <t>k=k2*[Cl2]=</t>
  </si>
  <si>
    <t xml:space="preserve">Dopočet poločasu reakce pseudo 1. řádu a dopočet konstanty k2: </t>
  </si>
  <si>
    <t xml:space="preserve">Dále můžete měnit v řešiteli minimalizační metodu nebo její parametry včetně přesnosti. </t>
  </si>
  <si>
    <t xml:space="preserve">Pokud se nedaří najit konstantu k , použijte své vlastní odhady a sledujte změny grafu. </t>
  </si>
  <si>
    <t>Může se stát, že i tak neuspějete, diskutujte proč.</t>
  </si>
  <si>
    <t>Zadání:</t>
  </si>
  <si>
    <t>uvažujte trubkový reaktor s těmiti parametry:</t>
  </si>
  <si>
    <t>vychozí koncentrace:</t>
  </si>
  <si>
    <r>
      <t>[Cl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]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</si>
  <si>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r>
      <t>[O:]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</si>
  <si>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za nízkého tlaku p=1,7torr</t>
  </si>
  <si>
    <t>Teorie:</t>
  </si>
  <si>
    <t>v daném čase t je rychlostní konstanta rovna směrnici přímky procházející počátkem.</t>
  </si>
  <si>
    <t>bylo provedeno měření s těmito výsledky:</t>
  </si>
  <si>
    <t>Úkol</t>
  </si>
  <si>
    <t>V reaktoru byl proveden eperiment (elementární bimolekulární reakce):</t>
  </si>
  <si>
    <t>Chlor je v nadbytku (tj. můžeme uvažovat kinetiku pseudo 1. řádu..</t>
  </si>
  <si>
    <t xml:space="preserve">Postup: </t>
  </si>
  <si>
    <t>vypočteme rychlost průtoku směsi kapilárou</t>
  </si>
  <si>
    <t xml:space="preserve">Předpoklady: </t>
  </si>
  <si>
    <t xml:space="preserve">při reakci nedochái ke změně počtu částic, tj nemění se celkový tlak. </t>
  </si>
  <si>
    <t>pak platí:</t>
  </si>
  <si>
    <t>…kde k je rychlostní konstanta pseudi 1. řádu</t>
  </si>
  <si>
    <t>Výpočet provedeme nelineární regresí experimentálních dat za pomoci MS EXCEL řešitele (tj. konstantu k získáme optimalizací na experimentální data):</t>
  </si>
  <si>
    <r>
      <t>kv. diference rozdílů (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 (</t>
    </r>
    <r>
      <rPr>
        <sz val="10"/>
        <rFont val="Arial CE"/>
        <charset val="238"/>
      </rPr>
      <t>ln([o.]/[o.]o)))^2</t>
    </r>
  </si>
  <si>
    <t>experimentální data  (proměnná y)</t>
  </si>
  <si>
    <t>experimentální prostorový čas (proměnná x)</t>
  </si>
  <si>
    <t>t</t>
  </si>
  <si>
    <t>(laminární tok)</t>
  </si>
  <si>
    <t>odhad konstanty:</t>
  </si>
  <si>
    <t>účelová funkce:</t>
  </si>
  <si>
    <t>[O:]</t>
  </si>
  <si>
    <t>odhad [o:]</t>
  </si>
  <si>
    <r>
      <t>kv. diference rozdílů (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 </t>
    </r>
    <r>
      <rPr>
        <sz val="10"/>
        <rFont val="Arial CE"/>
        <charset val="238"/>
      </rPr>
      <t>[o:])^2</t>
    </r>
  </si>
  <si>
    <t>cm s-1</t>
  </si>
  <si>
    <t>objemový průtok je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</si>
</sst>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  <font>
      <vertAlign val="subscript"/>
      <sz val="10"/>
      <name val="Arial CE"/>
      <charset val="238"/>
    </font>
    <font>
      <u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Arial CE"/>
      <charset val="238"/>
    </font>
    <font>
      <sz val="1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0" fillId="0" borderId="0" xfId="0" applyFill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1" fillId="3" borderId="0" xfId="0" applyFont="1" applyFill="1"/>
    <xf numFmtId="0" fontId="5" fillId="0" borderId="0" xfId="0" applyFont="1" applyFill="1"/>
    <xf numFmtId="0" fontId="0" fillId="4" borderId="0" xfId="0" applyFill="1"/>
    <xf numFmtId="0" fontId="8" fillId="0" borderId="0" xfId="0" applyFont="1"/>
    <xf numFmtId="0" fontId="0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/>
    </xf>
    <xf numFmtId="0" fontId="0" fillId="3" borderId="0" xfId="0" applyFill="1"/>
    <xf numFmtId="0" fontId="1" fillId="4" borderId="0" xfId="0" applyFont="1" applyFill="1"/>
    <xf numFmtId="0" fontId="0" fillId="3" borderId="0" xfId="0" applyFill="1" applyAlignment="1">
      <alignment horizontal="center"/>
    </xf>
    <xf numFmtId="11" fontId="1" fillId="4" borderId="0" xfId="0" applyNumberFormat="1" applyFont="1" applyFill="1"/>
    <xf numFmtId="11" fontId="0" fillId="4" borderId="0" xfId="0" applyNumberFormat="1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Regrese lineárního grafu</a:t>
            </a:r>
          </a:p>
        </c:rich>
      </c:tx>
      <c:layout>
        <c:manualLayout>
          <c:xMode val="edge"/>
          <c:yMode val="edge"/>
          <c:x val="0.21053185659484872"/>
          <c:y val="9.83302619087507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2"/>
          <c:order val="0"/>
          <c:tx>
            <c:v>teoretická přímka vypočtená z odhadu k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pPr>
              <a:ln>
                <a:solidFill>
                  <a:schemeClr val="tx2"/>
                </a:solidFill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</c:numCache>
            </c:numRef>
          </c:xVal>
          <c:yVal>
            <c:numRef>
              <c:f>Příklad!$D$34:$J$34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6C-4E09-9EA8-8C17E5F1844B}"/>
            </c:ext>
          </c:extLst>
        </c:ser>
        <c:ser>
          <c:idx val="0"/>
          <c:order val="1"/>
          <c:tx>
            <c:v>experiment ln(O./O.o)</c:v>
          </c:tx>
          <c:xVal>
            <c:numRef>
              <c:f>Příklad!$B$12:$H$12</c:f>
              <c:numCache>
                <c:formatCode>General</c:formatCode>
                <c:ptCount val="7"/>
              </c:numCache>
            </c:numRef>
          </c:xVal>
          <c:yVal>
            <c:numRef>
              <c:f>Příklad!$B$10:$H$10</c:f>
              <c:numCache>
                <c:formatCode>General</c:formatCode>
                <c:ptCount val="7"/>
                <c:pt idx="0">
                  <c:v>0</c:v>
                </c:pt>
                <c:pt idx="1">
                  <c:v>-6.5000000000000002E-2</c:v>
                </c:pt>
                <c:pt idx="2">
                  <c:v>-0.15625</c:v>
                </c:pt>
                <c:pt idx="3">
                  <c:v>-0.315</c:v>
                </c:pt>
                <c:pt idx="4">
                  <c:v>-0.46875</c:v>
                </c:pt>
                <c:pt idx="5">
                  <c:v>-0.78249999999999997</c:v>
                </c:pt>
                <c:pt idx="6">
                  <c:v>-0.9375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6C-4E09-9EA8-8C17E5F18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32928"/>
        <c:axId val="194726912"/>
      </c:scatterChart>
      <c:valAx>
        <c:axId val="1943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11580283238"/>
              <c:y val="0.89930892946892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4726912"/>
        <c:crosses val="autoZero"/>
        <c:crossBetween val="midCat"/>
      </c:valAx>
      <c:valAx>
        <c:axId val="19472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(O./O.o)</a:t>
                </a:r>
              </a:p>
            </c:rich>
          </c:tx>
          <c:layout>
            <c:manualLayout>
              <c:xMode val="edge"/>
              <c:yMode val="edge"/>
              <c:x val="9.6954226875486712E-3"/>
              <c:y val="0.4861129725805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43329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300077874881021"/>
          <c:y val="0.34951369110776048"/>
          <c:w val="0.32781373482160892"/>
          <c:h val="0.180039463152212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Regrese nelineárního grafu</a:t>
            </a:r>
          </a:p>
        </c:rich>
      </c:tx>
      <c:layout>
        <c:manualLayout>
          <c:xMode val="edge"/>
          <c:yMode val="edge"/>
          <c:x val="0.48892026063766153"/>
          <c:y val="4.51388888888888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1"/>
          <c:order val="0"/>
          <c:tx>
            <c:v>teoretická exponenciela vypočtená z odhadu k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</c:numCache>
            </c:numRef>
          </c:xVal>
          <c:yVal>
            <c:numRef>
              <c:f>Příklad!$D$40:$J$40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72-48AB-9ACC-CD34F188FE6E}"/>
            </c:ext>
          </c:extLst>
        </c:ser>
        <c:ser>
          <c:idx val="0"/>
          <c:order val="1"/>
          <c:tx>
            <c:v>Experiment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</c:numCache>
            </c:numRef>
          </c:xVal>
          <c:yVal>
            <c:numRef>
              <c:f>Příklad!$B$11:$H$11</c:f>
              <c:numCache>
                <c:formatCode>0.00E+00</c:formatCode>
                <c:ptCount val="7"/>
                <c:pt idx="0">
                  <c:v>3.3000000000000051E-10</c:v>
                </c:pt>
                <c:pt idx="1">
                  <c:v>3.0923226291454324E-10</c:v>
                </c:pt>
                <c:pt idx="2">
                  <c:v>2.8226395801144987E-10</c:v>
                </c:pt>
                <c:pt idx="3">
                  <c:v>2.4083032850878884E-10</c:v>
                </c:pt>
                <c:pt idx="4">
                  <c:v>2.065087231695154E-10</c:v>
                </c:pt>
                <c:pt idx="5">
                  <c:v>1.5089627110889995E-10</c:v>
                </c:pt>
                <c:pt idx="6">
                  <c:v>1.2922985680334387E-10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72-48AB-9ACC-CD34F188F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70752"/>
        <c:axId val="263001984"/>
      </c:scatterChart>
      <c:valAx>
        <c:axId val="2629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09531147743"/>
              <c:y val="0.8993087452610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3001984"/>
        <c:crosses val="autoZero"/>
        <c:crossBetween val="midCat"/>
      </c:valAx>
      <c:valAx>
        <c:axId val="2630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O.</a:t>
                </a:r>
              </a:p>
            </c:rich>
          </c:tx>
          <c:layout>
            <c:manualLayout>
              <c:xMode val="edge"/>
              <c:yMode val="edge"/>
              <c:x val="9.6952777015473605E-3"/>
              <c:y val="0.48611293379994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970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18335409146243"/>
          <c:y val="0.24189951516477107"/>
          <c:w val="0.20410131374328877"/>
          <c:h val="0.315973133566637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49</xdr:row>
      <xdr:rowOff>137160</xdr:rowOff>
    </xdr:from>
    <xdr:to>
      <xdr:col>3</xdr:col>
      <xdr:colOff>571500</xdr:colOff>
      <xdr:row>62</xdr:row>
      <xdr:rowOff>106680</xdr:rowOff>
    </xdr:to>
    <xdr:graphicFrame macro="">
      <xdr:nvGraphicFramePr>
        <xdr:cNvPr id="1144" name="graf 2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655320</xdr:colOff>
      <xdr:row>49</xdr:row>
      <xdr:rowOff>121920</xdr:rowOff>
    </xdr:from>
    <xdr:to>
      <xdr:col>14</xdr:col>
      <xdr:colOff>91440</xdr:colOff>
      <xdr:row>62</xdr:row>
      <xdr:rowOff>137160</xdr:rowOff>
    </xdr:to>
    <xdr:graphicFrame macro="">
      <xdr:nvGraphicFramePr>
        <xdr:cNvPr id="1145" name="graf 3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18</xdr:row>
          <xdr:rowOff>0</xdr:rowOff>
        </xdr:from>
        <xdr:to>
          <xdr:col>5</xdr:col>
          <xdr:colOff>670560</xdr:colOff>
          <xdr:row>20</xdr:row>
          <xdr:rowOff>137160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9</xdr:row>
      <xdr:rowOff>0</xdr:rowOff>
    </xdr:from>
    <xdr:to>
      <xdr:col>0</xdr:col>
      <xdr:colOff>563880</xdr:colOff>
      <xdr:row>10</xdr:row>
      <xdr:rowOff>7620</xdr:rowOff>
    </xdr:to>
    <xdr:pic>
      <xdr:nvPicPr>
        <xdr:cNvPr id="1149" name="Obrázek 1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5560"/>
          <a:ext cx="56388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563880</xdr:colOff>
      <xdr:row>20</xdr:row>
      <xdr:rowOff>30480</xdr:rowOff>
    </xdr:to>
    <xdr:pic>
      <xdr:nvPicPr>
        <xdr:cNvPr id="1150" name="Obrázek 11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1680" y="701040"/>
          <a:ext cx="56388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45720</xdr:colOff>
      <xdr:row>18</xdr:row>
      <xdr:rowOff>0</xdr:rowOff>
    </xdr:from>
    <xdr:to>
      <xdr:col>3</xdr:col>
      <xdr:colOff>594360</xdr:colOff>
      <xdr:row>19</xdr:row>
      <xdr:rowOff>7620</xdr:rowOff>
    </xdr:to>
    <xdr:pic>
      <xdr:nvPicPr>
        <xdr:cNvPr id="1151" name="Obrázek 12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9720" y="701040"/>
          <a:ext cx="122682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1371600</xdr:colOff>
      <xdr:row>4</xdr:row>
      <xdr:rowOff>57150</xdr:rowOff>
    </xdr:from>
    <xdr:ext cx="162306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1371600" y="727710"/>
              <a:ext cx="162306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/>
                          </a:rPr>
                          <m:t>𝐶𝑙</m:t>
                        </m:r>
                      </m:e>
                      <m:sub>
                        <m:r>
                          <a:rPr lang="en-GB" sz="1100" b="0" i="1">
                            <a:latin typeface="Cambria Math"/>
                          </a:rPr>
                          <m:t>2</m:t>
                        </m:r>
                      </m:sub>
                    </m:sSub>
                    <m:r>
                      <a:rPr lang="en-GB" sz="1100" b="0" i="1">
                        <a:latin typeface="Cambria Math"/>
                      </a:rPr>
                      <m:t>+</m:t>
                    </m:r>
                    <m:r>
                      <a:rPr lang="en-GB" sz="1100" b="0" i="1">
                        <a:latin typeface="Cambria Math"/>
                      </a:rPr>
                      <m:t>𝑂</m:t>
                    </m:r>
                    <m:r>
                      <a:rPr lang="en-GB" sz="1100" b="0" i="1">
                        <a:latin typeface="Cambria Math"/>
                      </a:rPr>
                      <m:t>:→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𝐶𝑙𝑂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.+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𝐶𝑙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.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1371600" y="727710"/>
              <a:ext cx="162306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i="0">
                  <a:latin typeface="Cambria Math"/>
                </a:rPr>
                <a:t>〖</a:t>
              </a:r>
              <a:r>
                <a:rPr lang="en-GB" sz="1100" b="0" i="0">
                  <a:latin typeface="Cambria Math"/>
                </a:rPr>
                <a:t>𝐶𝑙</a:t>
              </a:r>
              <a:r>
                <a:rPr lang="cs-CZ" sz="1100" b="0" i="0">
                  <a:latin typeface="Cambria Math"/>
                </a:rPr>
                <a:t>〗_</a:t>
              </a:r>
              <a:r>
                <a:rPr lang="en-GB" sz="1100" b="0" i="0">
                  <a:latin typeface="Cambria Math"/>
                </a:rPr>
                <a:t>2+𝑂:</a:t>
              </a:r>
              <a:r>
                <a:rPr lang="en-GB" sz="1100" b="0" i="0">
                  <a:latin typeface="Cambria Math"/>
                  <a:ea typeface="Cambria Math"/>
                </a:rPr>
                <a:t>→𝐶𝑙𝑂.+𝐶𝑙.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2</xdr:col>
      <xdr:colOff>76200</xdr:colOff>
      <xdr:row>29</xdr:row>
      <xdr:rowOff>94550</xdr:rowOff>
    </xdr:from>
    <xdr:to>
      <xdr:col>2</xdr:col>
      <xdr:colOff>601980</xdr:colOff>
      <xdr:row>32</xdr:row>
      <xdr:rowOff>38100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5047550"/>
          <a:ext cx="525780" cy="51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91440</xdr:colOff>
      <xdr:row>2</xdr:row>
      <xdr:rowOff>49530</xdr:rowOff>
    </xdr:from>
    <xdr:ext cx="1290032" cy="4903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ovéPole 2"/>
            <xdr:cNvSpPr txBox="1"/>
          </xdr:nvSpPr>
          <xdr:spPr>
            <a:xfrm>
              <a:off x="8275320" y="384810"/>
              <a:ext cx="1290032" cy="4903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𝑉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b>
                    </m:sSub>
                    <m:r>
                      <a:rPr lang="cs-CZ" sz="110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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𝑡𝑖𝑚𝑒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</m:t>
                    </m:r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  <a:sym typeface="Symbol" panose="05050102010706020507" pitchFamily="18" charset="2"/>
                          </a:rPr>
                          <m:t>𝑙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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𝑡𝑖𝑚𝑒</m:t>
                    </m:r>
                  </m:oMath>
                </m:oMathPara>
              </a14:m>
              <a:endParaRPr lang="cs-CZ" sz="1100" b="0">
                <a:sym typeface="Symbol" panose="05050102010706020507" pitchFamily="18" charset="2"/>
              </a:endParaRPr>
            </a:p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𝑙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1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𝑄</m:t>
                            </m:r>
                          </m:e>
                          <m:sub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𝑉</m:t>
                            </m:r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 </m:t>
                            </m:r>
                          </m:sub>
                        </m:sSub>
                      </m:num>
                      <m:den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den>
                    </m:f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3" name="TextovéPole 2"/>
            <xdr:cNvSpPr txBox="1"/>
          </xdr:nvSpPr>
          <xdr:spPr>
            <a:xfrm>
              <a:off x="8275320" y="384810"/>
              <a:ext cx="1290032" cy="4903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𝑄_(𝑉 )</a:t>
              </a:r>
              <a:r>
                <a:rPr lang="cs-CZ" sz="1100" i="0">
                  <a:latin typeface="Cambria Math" panose="02040503050406030204" pitchFamily="18" charset="0"/>
                  <a:sym typeface="Symbol" panose="05050102010706020507" pitchFamily="18" charset="2"/>
                </a:rPr>
                <a:t>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𝑡𝑖𝑚𝑒=𝑆𝑣_𝑙𝑡𝑖𝑚𝑒</a:t>
              </a:r>
              <a:endParaRPr lang="cs-CZ" sz="1100" b="0">
                <a:sym typeface="Symbol" panose="05050102010706020507" pitchFamily="18" charset="2"/>
              </a:endParaRPr>
            </a:p>
            <a:p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𝑣_𝑙</a:t>
              </a:r>
              <a:r>
                <a:rPr lang="cs-CZ" sz="1100" b="0" i="0">
                  <a:latin typeface="Cambria Math" panose="02040503050406030204" pitchFamily="18" charset="0"/>
                </a:rPr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𝑄_(𝑉 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latin typeface="Cambria Math" panose="02040503050406030204" pitchFamily="18" charset="0"/>
                </a:rPr>
                <a:t>𝑆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220980</xdr:colOff>
      <xdr:row>25</xdr:row>
      <xdr:rowOff>3810</xdr:rowOff>
    </xdr:from>
    <xdr:ext cx="297517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ovéPole 3"/>
            <xdr:cNvSpPr txBox="1"/>
          </xdr:nvSpPr>
          <xdr:spPr>
            <a:xfrm>
              <a:off x="2689860" y="4286250"/>
              <a:ext cx="29751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4" name="TextovéPole 3"/>
            <xdr:cNvSpPr txBox="1"/>
          </xdr:nvSpPr>
          <xdr:spPr>
            <a:xfrm>
              <a:off x="2689860" y="4286250"/>
              <a:ext cx="29751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𝑣_𝑙=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package" Target="../embeddings/Dokument_aplikace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6"/>
  <sheetViews>
    <sheetView tabSelected="1" zoomScaleNormal="100" workbookViewId="0">
      <selection activeCell="P46" sqref="P46"/>
    </sheetView>
  </sheetViews>
  <sheetFormatPr defaultRowHeight="13.2" x14ac:dyDescent="0.25"/>
  <cols>
    <col min="1" max="1" width="22.6640625" customWidth="1"/>
    <col min="2" max="2" width="13.33203125" customWidth="1"/>
    <col min="3" max="3" width="10.44140625" customWidth="1"/>
    <col min="4" max="4" width="10.33203125" customWidth="1"/>
    <col min="5" max="5" width="10.44140625" customWidth="1"/>
    <col min="6" max="6" width="10.6640625" customWidth="1"/>
    <col min="7" max="7" width="9.88671875" customWidth="1"/>
    <col min="8" max="8" width="10.5546875" customWidth="1"/>
    <col min="10" max="10" width="12.109375" customWidth="1"/>
    <col min="12" max="12" width="12.33203125" bestFit="1" customWidth="1"/>
  </cols>
  <sheetData>
    <row r="1" spans="1:12" x14ac:dyDescent="0.25">
      <c r="A1" s="10" t="s">
        <v>30</v>
      </c>
    </row>
    <row r="2" spans="1:12" x14ac:dyDescent="0.25">
      <c r="A2" t="s">
        <v>31</v>
      </c>
      <c r="D2" t="s">
        <v>1</v>
      </c>
      <c r="F2">
        <v>40</v>
      </c>
      <c r="G2" t="s">
        <v>16</v>
      </c>
      <c r="H2" t="s">
        <v>60</v>
      </c>
      <c r="J2">
        <v>0.25</v>
      </c>
      <c r="K2" t="s">
        <v>4</v>
      </c>
      <c r="L2" t="s">
        <v>53</v>
      </c>
    </row>
    <row r="3" spans="1:12" x14ac:dyDescent="0.25">
      <c r="D3" t="s">
        <v>2</v>
      </c>
      <c r="F3">
        <v>4</v>
      </c>
      <c r="G3" t="s">
        <v>3</v>
      </c>
    </row>
    <row r="4" spans="1:12" x14ac:dyDescent="0.25">
      <c r="A4" t="s">
        <v>40</v>
      </c>
    </row>
    <row r="5" spans="1:12" ht="15.6" x14ac:dyDescent="0.35">
      <c r="A5" t="s">
        <v>18</v>
      </c>
      <c r="D5" t="s">
        <v>32</v>
      </c>
      <c r="F5" t="s">
        <v>34</v>
      </c>
      <c r="G5" s="2">
        <v>3.3E-10</v>
      </c>
      <c r="H5" t="s">
        <v>0</v>
      </c>
    </row>
    <row r="6" spans="1:12" ht="15.6" x14ac:dyDescent="0.35">
      <c r="A6" t="s">
        <v>35</v>
      </c>
      <c r="F6" t="s">
        <v>33</v>
      </c>
      <c r="G6" s="2">
        <v>2.5400000000000002E-7</v>
      </c>
      <c r="H6" t="s">
        <v>0</v>
      </c>
    </row>
    <row r="8" spans="1:12" x14ac:dyDescent="0.25">
      <c r="A8" s="11" t="s">
        <v>38</v>
      </c>
    </row>
    <row r="9" spans="1:12" x14ac:dyDescent="0.25">
      <c r="A9" s="4" t="s">
        <v>9</v>
      </c>
      <c r="B9" s="4">
        <v>0</v>
      </c>
      <c r="C9" s="4">
        <v>0.02</v>
      </c>
      <c r="D9" s="4">
        <v>0.05</v>
      </c>
      <c r="E9" s="4">
        <v>0.1</v>
      </c>
      <c r="F9" s="4">
        <v>0.15</v>
      </c>
      <c r="G9" s="4">
        <v>0.25</v>
      </c>
      <c r="H9" s="4">
        <v>0.3</v>
      </c>
    </row>
    <row r="10" spans="1:12" x14ac:dyDescent="0.25">
      <c r="A10" s="4"/>
      <c r="B10" s="4">
        <v>0</v>
      </c>
      <c r="C10" s="4">
        <v>-6.5000000000000002E-2</v>
      </c>
      <c r="D10" s="4">
        <v>-0.15625</v>
      </c>
      <c r="E10" s="4">
        <v>-0.315</v>
      </c>
      <c r="F10" s="4">
        <v>-0.46875</v>
      </c>
      <c r="G10" s="4">
        <v>-0.78249999999999997</v>
      </c>
      <c r="H10" s="4">
        <v>-0.9375</v>
      </c>
    </row>
    <row r="11" spans="1:12" x14ac:dyDescent="0.25">
      <c r="A11" s="4" t="s">
        <v>24</v>
      </c>
      <c r="B11" s="5">
        <f>EXP(B10+LN($G$5))</f>
        <v>3.3000000000000051E-10</v>
      </c>
      <c r="C11" s="5">
        <f t="shared" ref="C11:H11" si="0">EXP(C10+LN($G$5))</f>
        <v>3.0923226291454324E-10</v>
      </c>
      <c r="D11" s="5">
        <f t="shared" si="0"/>
        <v>2.8226395801144987E-10</v>
      </c>
      <c r="E11" s="5">
        <f t="shared" si="0"/>
        <v>2.4083032850878884E-10</v>
      </c>
      <c r="F11" s="5">
        <f t="shared" si="0"/>
        <v>2.065087231695154E-10</v>
      </c>
      <c r="G11" s="5">
        <f t="shared" si="0"/>
        <v>1.5089627110889995E-10</v>
      </c>
      <c r="H11" s="5">
        <f t="shared" si="0"/>
        <v>1.2922985680334387E-10</v>
      </c>
    </row>
    <row r="12" spans="1:12" x14ac:dyDescent="0.25">
      <c r="A12" s="3" t="s">
        <v>11</v>
      </c>
      <c r="B12" s="9"/>
      <c r="C12" s="9"/>
      <c r="D12" s="9"/>
      <c r="E12" s="9"/>
      <c r="F12" s="9"/>
      <c r="G12" s="9"/>
      <c r="H12" s="9"/>
      <c r="I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12" x14ac:dyDescent="0.25">
      <c r="A14" s="12" t="s">
        <v>39</v>
      </c>
      <c r="B14" s="3"/>
      <c r="C14" s="3"/>
      <c r="D14" s="3"/>
      <c r="E14" s="3"/>
      <c r="F14" s="3"/>
      <c r="G14" s="3"/>
      <c r="H14" s="3"/>
      <c r="I14" s="3"/>
    </row>
    <row r="15" spans="1:12" ht="15.6" x14ac:dyDescent="0.35">
      <c r="A15" t="s">
        <v>20</v>
      </c>
      <c r="L15" t="s">
        <v>5</v>
      </c>
    </row>
    <row r="16" spans="1:12" x14ac:dyDescent="0.25">
      <c r="A16" t="s">
        <v>14</v>
      </c>
    </row>
    <row r="18" spans="1:12" x14ac:dyDescent="0.25">
      <c r="A18" s="1" t="s">
        <v>36</v>
      </c>
    </row>
    <row r="19" spans="1:12" x14ac:dyDescent="0.25">
      <c r="A19" t="s">
        <v>17</v>
      </c>
      <c r="G19" t="s">
        <v>19</v>
      </c>
      <c r="J19" t="s">
        <v>37</v>
      </c>
    </row>
    <row r="21" spans="1:12" x14ac:dyDescent="0.25">
      <c r="A21" s="1" t="s">
        <v>44</v>
      </c>
    </row>
    <row r="22" spans="1:12" x14ac:dyDescent="0.25">
      <c r="A22" t="s">
        <v>41</v>
      </c>
      <c r="F22" t="s">
        <v>46</v>
      </c>
      <c r="G22" t="s">
        <v>25</v>
      </c>
      <c r="I22" t="s">
        <v>47</v>
      </c>
    </row>
    <row r="23" spans="1:12" x14ac:dyDescent="0.25">
      <c r="A23" t="s">
        <v>45</v>
      </c>
    </row>
    <row r="25" spans="1:12" x14ac:dyDescent="0.25">
      <c r="A25" s="10" t="s">
        <v>42</v>
      </c>
    </row>
    <row r="26" spans="1:12" x14ac:dyDescent="0.25">
      <c r="A26" t="s">
        <v>43</v>
      </c>
      <c r="D26" s="9"/>
      <c r="E26" t="s">
        <v>59</v>
      </c>
    </row>
    <row r="27" spans="1:12" x14ac:dyDescent="0.25">
      <c r="A27" s="7"/>
      <c r="B27" s="3"/>
      <c r="C27" s="3"/>
      <c r="D27" s="3"/>
      <c r="E27" s="3"/>
      <c r="F27" s="3"/>
      <c r="G27" s="3"/>
      <c r="H27" s="3"/>
    </row>
    <row r="28" spans="1:12" x14ac:dyDescent="0.25">
      <c r="A28" s="3" t="s">
        <v>48</v>
      </c>
      <c r="B28" s="3"/>
      <c r="C28" s="3"/>
      <c r="D28" s="3"/>
      <c r="E28" s="3"/>
      <c r="F28" s="3"/>
      <c r="G28" s="3"/>
      <c r="H28" s="3"/>
    </row>
    <row r="29" spans="1:12" x14ac:dyDescent="0.25">
      <c r="A29" s="3"/>
      <c r="B29" s="3"/>
      <c r="C29" s="3"/>
      <c r="D29" s="3"/>
      <c r="E29" s="3"/>
      <c r="F29" s="3"/>
      <c r="G29" s="3"/>
      <c r="H29" s="3"/>
    </row>
    <row r="30" spans="1:12" x14ac:dyDescent="0.25">
      <c r="A30" s="3"/>
      <c r="B30" s="3"/>
      <c r="C30" s="3"/>
      <c r="D30" s="3"/>
      <c r="E30" s="3"/>
      <c r="F30" s="3"/>
      <c r="G30" s="3"/>
    </row>
    <row r="31" spans="1:12" x14ac:dyDescent="0.25">
      <c r="A31" s="8" t="s">
        <v>21</v>
      </c>
      <c r="J31" s="3"/>
      <c r="K31" s="3"/>
      <c r="L31" s="3"/>
    </row>
    <row r="32" spans="1:12" ht="18.600000000000001" customHeight="1" x14ac:dyDescent="0.25">
      <c r="A32" s="3" t="s">
        <v>50</v>
      </c>
      <c r="D32" s="15">
        <f>B10</f>
        <v>0</v>
      </c>
      <c r="E32" s="15">
        <f t="shared" ref="E32:J32" si="1">C10</f>
        <v>-6.5000000000000002E-2</v>
      </c>
      <c r="F32" s="15">
        <f t="shared" si="1"/>
        <v>-0.15625</v>
      </c>
      <c r="G32" s="15">
        <f t="shared" si="1"/>
        <v>-0.315</v>
      </c>
      <c r="H32" s="15">
        <f t="shared" si="1"/>
        <v>-0.46875</v>
      </c>
      <c r="I32" s="15">
        <f t="shared" si="1"/>
        <v>-0.78249999999999997</v>
      </c>
      <c r="J32" s="15">
        <f t="shared" si="1"/>
        <v>-0.9375</v>
      </c>
      <c r="K32" s="3"/>
    </row>
    <row r="33" spans="1:16" ht="18.600000000000001" customHeight="1" x14ac:dyDescent="0.25">
      <c r="A33" s="3" t="s">
        <v>51</v>
      </c>
      <c r="C33" s="13" t="s">
        <v>52</v>
      </c>
      <c r="D33" s="15">
        <f>B12</f>
        <v>0</v>
      </c>
      <c r="E33" s="15">
        <f t="shared" ref="E33:J33" si="2">C12</f>
        <v>0</v>
      </c>
      <c r="F33" s="15">
        <f t="shared" si="2"/>
        <v>0</v>
      </c>
      <c r="G33" s="15">
        <f t="shared" si="2"/>
        <v>0</v>
      </c>
      <c r="H33" s="15">
        <f t="shared" si="2"/>
        <v>0</v>
      </c>
      <c r="I33" s="15">
        <f t="shared" si="2"/>
        <v>0</v>
      </c>
      <c r="J33" s="15">
        <f t="shared" si="2"/>
        <v>0</v>
      </c>
      <c r="K33" s="3"/>
      <c r="L33" t="s">
        <v>23</v>
      </c>
      <c r="M33" s="9">
        <v>0.3</v>
      </c>
      <c r="N33" t="s">
        <v>6</v>
      </c>
    </row>
    <row r="34" spans="1:16" x14ac:dyDescent="0.25">
      <c r="A34" s="14" t="s">
        <v>12</v>
      </c>
      <c r="B34" s="14"/>
      <c r="C34" s="14"/>
      <c r="D34" s="19"/>
      <c r="E34" s="19"/>
      <c r="F34" s="19"/>
      <c r="G34" s="19"/>
      <c r="H34" s="19"/>
      <c r="I34" s="19"/>
      <c r="J34" s="19"/>
      <c r="K34" s="3"/>
      <c r="L34" s="6" t="s">
        <v>55</v>
      </c>
    </row>
    <row r="35" spans="1:16" x14ac:dyDescent="0.25">
      <c r="A35" s="3" t="s">
        <v>49</v>
      </c>
      <c r="D35" s="9"/>
      <c r="E35" s="9"/>
      <c r="F35" s="9"/>
      <c r="G35" s="9"/>
      <c r="H35" s="9"/>
      <c r="I35" s="9"/>
      <c r="J35" s="9"/>
      <c r="K35" s="3"/>
      <c r="M35" s="9">
        <f>SUM(D35:J35)</f>
        <v>0</v>
      </c>
    </row>
    <row r="36" spans="1:1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6" x14ac:dyDescent="0.25">
      <c r="A37" s="8" t="s">
        <v>22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6" x14ac:dyDescent="0.25">
      <c r="A38" s="3" t="s">
        <v>50</v>
      </c>
      <c r="C38" s="16" t="s">
        <v>56</v>
      </c>
      <c r="D38" s="17">
        <f>B11</f>
        <v>3.3000000000000051E-10</v>
      </c>
      <c r="E38" s="17">
        <f t="shared" ref="E38:J38" si="3">C11</f>
        <v>3.0923226291454324E-10</v>
      </c>
      <c r="F38" s="17">
        <f t="shared" si="3"/>
        <v>2.8226395801144987E-10</v>
      </c>
      <c r="G38" s="17">
        <f t="shared" si="3"/>
        <v>2.4083032850878884E-10</v>
      </c>
      <c r="H38" s="17">
        <f t="shared" si="3"/>
        <v>2.065087231695154E-10</v>
      </c>
      <c r="I38" s="17">
        <f t="shared" si="3"/>
        <v>1.5089627110889995E-10</v>
      </c>
      <c r="J38" s="17">
        <f t="shared" si="3"/>
        <v>1.2922985680334387E-10</v>
      </c>
      <c r="L38" s="3" t="s">
        <v>54</v>
      </c>
    </row>
    <row r="39" spans="1:16" x14ac:dyDescent="0.25">
      <c r="A39" s="3" t="s">
        <v>51</v>
      </c>
      <c r="C39" s="13" t="s">
        <v>52</v>
      </c>
      <c r="D39" s="15">
        <f>D33</f>
        <v>0</v>
      </c>
      <c r="E39" s="15">
        <f t="shared" ref="E39:J39" si="4">E33</f>
        <v>0</v>
      </c>
      <c r="F39" s="15">
        <f t="shared" si="4"/>
        <v>0</v>
      </c>
      <c r="G39" s="15">
        <f t="shared" si="4"/>
        <v>0</v>
      </c>
      <c r="H39" s="15">
        <f t="shared" si="4"/>
        <v>0</v>
      </c>
      <c r="I39" s="15">
        <f t="shared" si="4"/>
        <v>0</v>
      </c>
      <c r="J39" s="15">
        <f t="shared" si="4"/>
        <v>0</v>
      </c>
      <c r="L39" t="s">
        <v>23</v>
      </c>
      <c r="M39" s="9">
        <v>0.3</v>
      </c>
      <c r="N39" s="6" t="s">
        <v>6</v>
      </c>
    </row>
    <row r="40" spans="1:16" x14ac:dyDescent="0.25">
      <c r="A40" s="14" t="s">
        <v>57</v>
      </c>
      <c r="B40" s="14"/>
      <c r="C40" s="14"/>
      <c r="D40" s="9"/>
      <c r="E40" s="9"/>
      <c r="F40" s="9"/>
      <c r="G40" s="9"/>
      <c r="H40" s="9"/>
      <c r="I40" s="9"/>
      <c r="J40" s="9"/>
      <c r="K40" s="3"/>
      <c r="L40" s="3" t="s">
        <v>13</v>
      </c>
      <c r="O40" s="3"/>
      <c r="P40" s="3"/>
    </row>
    <row r="41" spans="1:16" x14ac:dyDescent="0.25">
      <c r="A41" s="3" t="s">
        <v>58</v>
      </c>
      <c r="C41" s="3"/>
      <c r="D41" s="18"/>
      <c r="E41" s="18"/>
      <c r="F41" s="18"/>
      <c r="G41" s="18"/>
      <c r="H41" s="18"/>
      <c r="I41" s="18"/>
      <c r="J41" s="18"/>
      <c r="K41" s="3"/>
      <c r="M41" s="18">
        <f>SUM(D41:J41)*1E+25</f>
        <v>0</v>
      </c>
      <c r="O41" s="3"/>
    </row>
    <row r="42" spans="1:16" x14ac:dyDescent="0.25">
      <c r="A42" s="3"/>
    </row>
    <row r="43" spans="1:16" x14ac:dyDescent="0.25">
      <c r="A43" s="3"/>
    </row>
    <row r="44" spans="1:16" x14ac:dyDescent="0.25">
      <c r="A44" s="10" t="s">
        <v>26</v>
      </c>
      <c r="G44" s="9" t="s">
        <v>28</v>
      </c>
      <c r="H44" s="9"/>
      <c r="I44" s="9"/>
      <c r="J44" s="9"/>
      <c r="K44" s="9"/>
      <c r="L44" s="9"/>
      <c r="M44" s="9"/>
      <c r="N44" s="9"/>
    </row>
    <row r="45" spans="1:16" x14ac:dyDescent="0.25">
      <c r="A45" s="7" t="s">
        <v>15</v>
      </c>
      <c r="B45" s="15"/>
      <c r="C45" s="7" t="s">
        <v>10</v>
      </c>
      <c r="G45" s="9" t="s">
        <v>27</v>
      </c>
      <c r="H45" s="9"/>
      <c r="I45" s="9"/>
      <c r="J45" s="9"/>
      <c r="K45" s="9"/>
      <c r="L45" s="9"/>
      <c r="M45" s="9"/>
      <c r="N45" s="9"/>
    </row>
    <row r="46" spans="1:16" x14ac:dyDescent="0.25">
      <c r="A46" s="7" t="s">
        <v>7</v>
      </c>
      <c r="B46" s="17"/>
      <c r="C46" s="7" t="s">
        <v>8</v>
      </c>
      <c r="G46" s="9" t="s">
        <v>29</v>
      </c>
      <c r="H46" s="9"/>
      <c r="I46" s="9"/>
      <c r="J46" s="9"/>
      <c r="K46" s="9"/>
      <c r="L46" s="9"/>
      <c r="M46" s="9"/>
      <c r="N46" s="9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120" verticalDpi="144" r:id="rId1"/>
  <headerFooter alignWithMargins="0">
    <oddHeader>&amp;A</oddHeader>
    <oddFooter>Strana &amp;P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64" r:id="rId4">
          <objectPr defaultSize="0" r:id="rId5">
            <anchor moveWithCells="1">
              <from>
                <xdr:col>4</xdr:col>
                <xdr:colOff>152400</xdr:colOff>
                <xdr:row>18</xdr:row>
                <xdr:rowOff>0</xdr:rowOff>
              </from>
              <to>
                <xdr:col>5</xdr:col>
                <xdr:colOff>670560</xdr:colOff>
                <xdr:row>20</xdr:row>
                <xdr:rowOff>137160</xdr:rowOff>
              </to>
            </anchor>
          </objectPr>
        </oleObject>
      </mc:Choice>
      <mc:Fallback>
        <oleObject progId="Word.Document.12" shapeId="106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Příklad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Jiří Sopoušek</cp:lastModifiedBy>
  <cp:lastPrinted>1999-05-17T07:25:20Z</cp:lastPrinted>
  <dcterms:created xsi:type="dcterms:W3CDTF">1999-05-17T07:31:51Z</dcterms:created>
  <dcterms:modified xsi:type="dcterms:W3CDTF">2022-03-21T14:09:32Z</dcterms:modified>
</cp:coreProperties>
</file>