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\Vyuka\Prednasky\G7501 Fyzikální geochemie\2021\Cviceni\"/>
    </mc:Choice>
  </mc:AlternateContent>
  <xr:revisionPtr revIDLastSave="0" documentId="8_{2509D1F1-8BF9-4580-AB18-0313F43254CA}" xr6:coauthVersionLast="46" xr6:coauthVersionMax="46" xr10:uidLastSave="{00000000-0000-0000-0000-000000000000}"/>
  <bookViews>
    <workbookView xWindow="1845" yWindow="3945" windowWidth="28260" windowHeight="16560" xr2:uid="{0FE56AB5-F5E1-4CEE-AA09-AF59E882DF42}"/>
  </bookViews>
  <sheets>
    <sheet name="redo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1" l="1"/>
  <c r="C60" i="1" s="1"/>
  <c r="C61" i="1" s="1"/>
  <c r="C65" i="1" s="1"/>
  <c r="C66" i="1" s="1"/>
  <c r="C14" i="1"/>
  <c r="C19" i="1" s="1"/>
  <c r="C20" i="1" s="1"/>
  <c r="G8" i="1"/>
  <c r="G6" i="1"/>
  <c r="C41" i="1" l="1"/>
  <c r="C42" i="1" s="1"/>
</calcChain>
</file>

<file path=xl/sharedStrings.xml><?xml version="1.0" encoding="utf-8"?>
<sst xmlns="http://schemas.openxmlformats.org/spreadsheetml/2006/main" count="49" uniqueCount="32">
  <si>
    <t>Příklad 1</t>
  </si>
  <si>
    <t>R =</t>
  </si>
  <si>
    <t>T =</t>
  </si>
  <si>
    <t>ln 10 =</t>
  </si>
  <si>
    <t>G</t>
  </si>
  <si>
    <t>F =</t>
  </si>
  <si>
    <t>Fe2+</t>
  </si>
  <si>
    <t>J/mol</t>
  </si>
  <si>
    <t>2.303 RT/F =</t>
  </si>
  <si>
    <t>Řešení</t>
  </si>
  <si>
    <t>∆Gr° =</t>
  </si>
  <si>
    <t>E° =</t>
  </si>
  <si>
    <t>V</t>
  </si>
  <si>
    <t>mV</t>
  </si>
  <si>
    <t>Příklad 2</t>
  </si>
  <si>
    <t>složka</t>
  </si>
  <si>
    <t>G°</t>
  </si>
  <si>
    <t>pyrit</t>
  </si>
  <si>
    <t>H+</t>
  </si>
  <si>
    <t>e-</t>
  </si>
  <si>
    <t>Fe++</t>
  </si>
  <si>
    <t>HS-</t>
  </si>
  <si>
    <t>Standardní potenciál</t>
  </si>
  <si>
    <t>Standardní redukční potenciál pro rovnováhu pyritu s podzemní vodou v anoxických podmínkách je –480,1 mV.</t>
  </si>
  <si>
    <t>Za rovnováhy</t>
  </si>
  <si>
    <r>
      <t xml:space="preserve">log </t>
    </r>
    <r>
      <rPr>
        <i/>
        <sz val="11"/>
        <color theme="1"/>
        <rFont val="Calibri"/>
        <family val="2"/>
        <charset val="238"/>
        <scheme val="minor"/>
      </rPr>
      <t>a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Fe2+ </t>
    </r>
    <r>
      <rPr>
        <sz val="11"/>
        <color theme="1"/>
        <rFont val="Calibri"/>
        <family val="2"/>
        <charset val="238"/>
        <scheme val="minor"/>
      </rPr>
      <t>=</t>
    </r>
  </si>
  <si>
    <r>
      <t xml:space="preserve">log </t>
    </r>
    <r>
      <rPr>
        <i/>
        <sz val="11"/>
        <color theme="1"/>
        <rFont val="Calibri"/>
        <family val="2"/>
        <charset val="238"/>
        <scheme val="minor"/>
      </rPr>
      <t>a</t>
    </r>
    <r>
      <rPr>
        <vertAlign val="subscript"/>
        <sz val="11"/>
        <color theme="1"/>
        <rFont val="Calibri"/>
        <family val="2"/>
        <charset val="238"/>
        <scheme val="minor"/>
      </rPr>
      <t>HS–</t>
    </r>
    <r>
      <rPr>
        <sz val="11"/>
        <color theme="1"/>
        <rFont val="Calibri"/>
        <family val="2"/>
        <charset val="238"/>
        <scheme val="minor"/>
      </rPr>
      <t xml:space="preserve"> =</t>
    </r>
  </si>
  <si>
    <t>pH =</t>
  </si>
  <si>
    <t>log K =</t>
  </si>
  <si>
    <t>pε =</t>
  </si>
  <si>
    <t>E =</t>
  </si>
  <si>
    <t>Za rovnováhy pyritu ve vodě bude redukční potenciál –223,0 mV.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</si>
</sst>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0" fontId="4" fillId="0" borderId="0" xfId="0" applyFont="1"/>
    <xf numFmtId="0" fontId="5" fillId="0" borderId="0" xfId="0" applyFont="1"/>
    <xf numFmtId="165" fontId="2" fillId="0" borderId="0" xfId="0" applyNumberFormat="1" applyFont="1"/>
    <xf numFmtId="166" fontId="2" fillId="0" borderId="0" xfId="0" applyNumberFormat="1" applyFont="1"/>
    <xf numFmtId="0" fontId="2" fillId="2" borderId="0" xfId="0" applyFont="1" applyFill="1"/>
    <xf numFmtId="0" fontId="2" fillId="0" borderId="0" xfId="0" applyFont="1" applyAlignment="1">
      <alignment horizontal="justify" vertical="center"/>
    </xf>
    <xf numFmtId="0" fontId="6" fillId="0" borderId="0" xfId="0" applyFont="1"/>
    <xf numFmtId="166" fontId="6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457200</xdr:colOff>
      <xdr:row>4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AEDD924-9AF9-4A15-AB2E-00D840CFD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"/>
          <a:ext cx="10668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</xdr:colOff>
      <xdr:row>11</xdr:row>
      <xdr:rowOff>171450</xdr:rowOff>
    </xdr:from>
    <xdr:to>
      <xdr:col>8</xdr:col>
      <xdr:colOff>219075</xdr:colOff>
      <xdr:row>13</xdr:row>
      <xdr:rowOff>9525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9A7C191-2BE8-43F9-85B3-226EC45DD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276475"/>
          <a:ext cx="46672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2</xdr:col>
      <xdr:colOff>38100</xdr:colOff>
      <xdr:row>16</xdr:row>
      <xdr:rowOff>171450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15103186-8E1F-4BE5-BBB4-E863FF072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67025"/>
          <a:ext cx="6477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34</xdr:row>
      <xdr:rowOff>133350</xdr:rowOff>
    </xdr:from>
    <xdr:to>
      <xdr:col>4</xdr:col>
      <xdr:colOff>114300</xdr:colOff>
      <xdr:row>35</xdr:row>
      <xdr:rowOff>133350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DFBA6EDD-0810-4F58-A90F-492FB810C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6619875"/>
          <a:ext cx="21431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36</xdr:row>
      <xdr:rowOff>0</xdr:rowOff>
    </xdr:from>
    <xdr:to>
      <xdr:col>5</xdr:col>
      <xdr:colOff>47625</xdr:colOff>
      <xdr:row>37</xdr:row>
      <xdr:rowOff>38100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800EA3E3-4F3C-4D49-B743-2A7D479B4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67525"/>
          <a:ext cx="2695575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37</xdr:row>
      <xdr:rowOff>142875</xdr:rowOff>
    </xdr:from>
    <xdr:to>
      <xdr:col>8</xdr:col>
      <xdr:colOff>219075</xdr:colOff>
      <xdr:row>38</xdr:row>
      <xdr:rowOff>152400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F4948986-10DB-4720-A51C-E41FBC7C2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00900"/>
          <a:ext cx="46958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56</xdr:row>
      <xdr:rowOff>133350</xdr:rowOff>
    </xdr:from>
    <xdr:to>
      <xdr:col>5</xdr:col>
      <xdr:colOff>590550</xdr:colOff>
      <xdr:row>58</xdr:row>
      <xdr:rowOff>133350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9385DCFE-FFA5-4E35-8B97-99FD7B588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0887075"/>
          <a:ext cx="319087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48</xdr:row>
      <xdr:rowOff>85725</xdr:rowOff>
    </xdr:from>
    <xdr:to>
      <xdr:col>2</xdr:col>
      <xdr:colOff>323850</xdr:colOff>
      <xdr:row>50</xdr:row>
      <xdr:rowOff>123825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A711C43-438C-44BC-A67B-A7BD9A64F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9315450"/>
          <a:ext cx="9144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51</xdr:row>
      <xdr:rowOff>0</xdr:rowOff>
    </xdr:from>
    <xdr:to>
      <xdr:col>5</xdr:col>
      <xdr:colOff>485775</xdr:colOff>
      <xdr:row>52</xdr:row>
      <xdr:rowOff>0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17253865-2333-4DE6-857E-75048AA12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801225"/>
          <a:ext cx="3133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600075</xdr:colOff>
      <xdr:row>52</xdr:row>
      <xdr:rowOff>76200</xdr:rowOff>
    </xdr:from>
    <xdr:to>
      <xdr:col>4</xdr:col>
      <xdr:colOff>581025</xdr:colOff>
      <xdr:row>53</xdr:row>
      <xdr:rowOff>76200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70F0BF02-923D-4AF3-891C-C83ED3D3A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067925"/>
          <a:ext cx="2628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600075</xdr:colOff>
      <xdr:row>53</xdr:row>
      <xdr:rowOff>123825</xdr:rowOff>
    </xdr:from>
    <xdr:to>
      <xdr:col>4</xdr:col>
      <xdr:colOff>590550</xdr:colOff>
      <xdr:row>55</xdr:row>
      <xdr:rowOff>85725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6BEE60A5-F485-490C-B346-4B52313B3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306050"/>
          <a:ext cx="26384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85725</xdr:colOff>
      <xdr:row>61</xdr:row>
      <xdr:rowOff>85725</xdr:rowOff>
    </xdr:from>
    <xdr:to>
      <xdr:col>2</xdr:col>
      <xdr:colOff>457200</xdr:colOff>
      <xdr:row>63</xdr:row>
      <xdr:rowOff>47625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51882608-A5FF-4919-B4D6-ACF778CDC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1791950"/>
          <a:ext cx="98107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06443-B6B8-4343-9AD7-BDF47B831468}">
  <dimension ref="B3:G67"/>
  <sheetViews>
    <sheetView tabSelected="1" workbookViewId="0">
      <selection activeCell="P28" sqref="P28"/>
    </sheetView>
  </sheetViews>
  <sheetFormatPr defaultRowHeight="15" x14ac:dyDescent="0.25"/>
  <cols>
    <col min="1" max="2" width="9.140625" style="2"/>
    <col min="3" max="3" width="12.28515625" style="2" customWidth="1"/>
    <col min="4" max="16384" width="9.140625" style="2"/>
  </cols>
  <sheetData>
    <row r="3" spans="2:7" s="2" customFormat="1" x14ac:dyDescent="0.25">
      <c r="B3" s="1" t="s">
        <v>0</v>
      </c>
    </row>
    <row r="4" spans="2:7" s="2" customFormat="1" ht="15.75" x14ac:dyDescent="0.25">
      <c r="F4" s="2" t="s">
        <v>1</v>
      </c>
      <c r="G4" s="3">
        <v>8.3144597999999998</v>
      </c>
    </row>
    <row r="5" spans="2:7" s="2" customFormat="1" x14ac:dyDescent="0.25">
      <c r="F5" s="2" t="s">
        <v>2</v>
      </c>
      <c r="G5" s="2">
        <v>298.14999999999998</v>
      </c>
    </row>
    <row r="6" spans="2:7" s="2" customFormat="1" x14ac:dyDescent="0.25">
      <c r="F6" s="2" t="s">
        <v>3</v>
      </c>
      <c r="G6" s="4">
        <f>LN(10)</f>
        <v>2.3025850929940459</v>
      </c>
    </row>
    <row r="7" spans="2:7" s="2" customFormat="1" x14ac:dyDescent="0.25">
      <c r="C7" s="2" t="s">
        <v>4</v>
      </c>
      <c r="F7" s="2" t="s">
        <v>5</v>
      </c>
      <c r="G7" s="2">
        <v>96485.332899999994</v>
      </c>
    </row>
    <row r="8" spans="2:7" s="2" customFormat="1" x14ac:dyDescent="0.25">
      <c r="B8" s="2" t="s">
        <v>6</v>
      </c>
      <c r="C8" s="5">
        <v>-91504</v>
      </c>
      <c r="D8" s="2" t="s">
        <v>7</v>
      </c>
      <c r="F8" s="2" t="s">
        <v>8</v>
      </c>
      <c r="G8" s="2">
        <f>G6*G4*G5/G7</f>
        <v>5.91593291567395E-2</v>
      </c>
    </row>
    <row r="9" spans="2:7" s="2" customFormat="1" x14ac:dyDescent="0.25">
      <c r="B9" s="2" t="s">
        <v>6</v>
      </c>
      <c r="C9" s="5">
        <v>-17238</v>
      </c>
      <c r="D9" s="2" t="s">
        <v>7</v>
      </c>
    </row>
    <row r="10" spans="2:7" s="2" customFormat="1" x14ac:dyDescent="0.25">
      <c r="C10" s="5"/>
    </row>
    <row r="12" spans="2:7" s="2" customFormat="1" x14ac:dyDescent="0.25">
      <c r="B12" s="6" t="s">
        <v>9</v>
      </c>
    </row>
    <row r="14" spans="2:7" s="2" customFormat="1" x14ac:dyDescent="0.25">
      <c r="B14" s="2" t="s">
        <v>10</v>
      </c>
      <c r="C14" s="2">
        <f>C9-C8</f>
        <v>74266</v>
      </c>
    </row>
    <row r="19" spans="2:4" s="2" customFormat="1" x14ac:dyDescent="0.25">
      <c r="B19" s="2" t="s">
        <v>11</v>
      </c>
      <c r="C19" s="7">
        <f>C14/G7</f>
        <v>0.76971284409591345</v>
      </c>
      <c r="D19" s="2" t="s">
        <v>12</v>
      </c>
    </row>
    <row r="20" spans="2:4" s="2" customFormat="1" x14ac:dyDescent="0.25">
      <c r="B20" s="2" t="s">
        <v>11</v>
      </c>
      <c r="C20" s="8">
        <f>C19*1000</f>
        <v>769.7128440959134</v>
      </c>
      <c r="D20" s="2" t="s">
        <v>13</v>
      </c>
    </row>
    <row r="22" spans="2:4" s="9" customFormat="1" x14ac:dyDescent="0.25"/>
    <row r="23" spans="2:4" s="2" customFormat="1" x14ac:dyDescent="0.25">
      <c r="B23" s="1" t="s">
        <v>14</v>
      </c>
    </row>
    <row r="25" spans="2:4" s="2" customFormat="1" x14ac:dyDescent="0.25">
      <c r="B25" s="10" t="s">
        <v>15</v>
      </c>
      <c r="C25" s="10" t="s">
        <v>16</v>
      </c>
    </row>
    <row r="26" spans="2:4" s="2" customFormat="1" x14ac:dyDescent="0.25">
      <c r="B26" s="10" t="s">
        <v>17</v>
      </c>
      <c r="C26" s="10">
        <v>-160217.91</v>
      </c>
      <c r="D26" s="10" t="s">
        <v>7</v>
      </c>
    </row>
    <row r="27" spans="2:4" s="2" customFormat="1" x14ac:dyDescent="0.25">
      <c r="B27" s="10" t="s">
        <v>18</v>
      </c>
      <c r="C27" s="10">
        <v>0</v>
      </c>
      <c r="D27" s="10" t="s">
        <v>7</v>
      </c>
    </row>
    <row r="28" spans="2:4" s="2" customFormat="1" x14ac:dyDescent="0.25">
      <c r="B28" s="10" t="s">
        <v>19</v>
      </c>
      <c r="C28" s="10">
        <v>0</v>
      </c>
      <c r="D28" s="10" t="s">
        <v>7</v>
      </c>
    </row>
    <row r="29" spans="2:4" s="2" customFormat="1" x14ac:dyDescent="0.25">
      <c r="B29" s="10" t="s">
        <v>20</v>
      </c>
      <c r="C29" s="10">
        <v>-91504.08</v>
      </c>
      <c r="D29" s="10" t="s">
        <v>7</v>
      </c>
    </row>
    <row r="30" spans="2:4" s="2" customFormat="1" x14ac:dyDescent="0.25">
      <c r="B30" s="10" t="s">
        <v>21</v>
      </c>
      <c r="C30" s="10">
        <v>11966.24</v>
      </c>
      <c r="D30" s="10" t="s">
        <v>7</v>
      </c>
    </row>
    <row r="31" spans="2:4" s="2" customFormat="1" x14ac:dyDescent="0.25">
      <c r="B31" s="10"/>
      <c r="C31" s="10"/>
      <c r="D31" s="10"/>
    </row>
    <row r="32" spans="2:4" s="2" customFormat="1" x14ac:dyDescent="0.25">
      <c r="B32" s="6" t="s">
        <v>9</v>
      </c>
      <c r="C32" s="10"/>
      <c r="D32" s="10"/>
    </row>
    <row r="34" spans="2:4" s="2" customFormat="1" x14ac:dyDescent="0.25">
      <c r="B34" s="11" t="s">
        <v>22</v>
      </c>
    </row>
    <row r="37" spans="2:4" s="2" customFormat="1" x14ac:dyDescent="0.25"/>
    <row r="39" spans="2:4" s="2" customFormat="1" x14ac:dyDescent="0.25"/>
    <row r="40" spans="2:4" s="2" customFormat="1" x14ac:dyDescent="0.25">
      <c r="B40" s="2" t="s">
        <v>10</v>
      </c>
      <c r="C40" s="2">
        <f>C29+2*C30-C26-2*C27-2*C28</f>
        <v>92646.31</v>
      </c>
    </row>
    <row r="41" spans="2:4" s="2" customFormat="1" x14ac:dyDescent="0.25">
      <c r="B41" s="2" t="s">
        <v>11</v>
      </c>
      <c r="C41" s="2">
        <f>-C40/(2*G7)</f>
        <v>-0.48010566588406312</v>
      </c>
      <c r="D41" s="2" t="s">
        <v>12</v>
      </c>
    </row>
    <row r="42" spans="2:4" s="2" customFormat="1" x14ac:dyDescent="0.25">
      <c r="B42" s="11" t="s">
        <v>11</v>
      </c>
      <c r="C42" s="12">
        <f>C41*1000</f>
        <v>-480.10566588406311</v>
      </c>
      <c r="D42" s="11" t="s">
        <v>13</v>
      </c>
    </row>
    <row r="43" spans="2:4" s="2" customFormat="1" x14ac:dyDescent="0.25">
      <c r="B43" s="2" t="s">
        <v>23</v>
      </c>
    </row>
    <row r="45" spans="2:4" s="2" customFormat="1" x14ac:dyDescent="0.25">
      <c r="B45" s="11" t="s">
        <v>24</v>
      </c>
    </row>
    <row r="46" spans="2:4" s="2" customFormat="1" ht="18" x14ac:dyDescent="0.35">
      <c r="B46" s="2" t="s">
        <v>25</v>
      </c>
      <c r="C46" s="2">
        <v>-7.5617999999999999</v>
      </c>
    </row>
    <row r="47" spans="2:4" s="2" customFormat="1" ht="18" x14ac:dyDescent="0.35">
      <c r="B47" s="2" t="s">
        <v>26</v>
      </c>
      <c r="C47" s="2">
        <v>-7.5965999999999996</v>
      </c>
    </row>
    <row r="48" spans="2:4" s="2" customFormat="1" x14ac:dyDescent="0.25">
      <c r="B48" s="2" t="s">
        <v>27</v>
      </c>
      <c r="C48" s="2">
        <v>7.032</v>
      </c>
    </row>
    <row r="49" spans="2:3" s="2" customFormat="1" x14ac:dyDescent="0.25"/>
    <row r="50" spans="2:3" s="2" customFormat="1" x14ac:dyDescent="0.25"/>
    <row r="52" spans="2:3" s="2" customFormat="1" x14ac:dyDescent="0.25"/>
    <row r="54" spans="2:3" s="2" customFormat="1" x14ac:dyDescent="0.25"/>
    <row r="55" spans="2:3" s="2" customFormat="1" x14ac:dyDescent="0.25"/>
    <row r="60" spans="2:3" s="2" customFormat="1" x14ac:dyDescent="0.25">
      <c r="B60" s="2" t="s">
        <v>28</v>
      </c>
      <c r="C60" s="4">
        <f>-C40/(G6*G4*G5)</f>
        <v>-16.230936784697089</v>
      </c>
    </row>
    <row r="61" spans="2:3" s="2" customFormat="1" x14ac:dyDescent="0.25">
      <c r="B61" s="2" t="s">
        <v>29</v>
      </c>
      <c r="C61" s="4">
        <f>-C46/2-C47-C48+C60/2</f>
        <v>-3.7699683923485452</v>
      </c>
    </row>
    <row r="63" spans="2:3" s="2" customFormat="1" x14ac:dyDescent="0.25"/>
    <row r="65" spans="2:4" s="2" customFormat="1" x14ac:dyDescent="0.25">
      <c r="B65" s="2" t="s">
        <v>30</v>
      </c>
      <c r="C65" s="7">
        <f>G6*G4*G5/G7*C61</f>
        <v>-0.22302880103345163</v>
      </c>
      <c r="D65" s="2" t="s">
        <v>12</v>
      </c>
    </row>
    <row r="66" spans="2:4" s="2" customFormat="1" x14ac:dyDescent="0.25">
      <c r="B66" s="11" t="s">
        <v>30</v>
      </c>
      <c r="C66" s="12">
        <f>C65*1000</f>
        <v>-223.02880103345163</v>
      </c>
      <c r="D66" s="11" t="s">
        <v>13</v>
      </c>
    </row>
    <row r="67" spans="2:4" x14ac:dyDescent="0.25">
      <c r="B67" s="2" t="s">
        <v>31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redox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Zeman</dc:creator>
  <cp:lastModifiedBy>Josef Zeman</cp:lastModifiedBy>
  <dcterms:created xsi:type="dcterms:W3CDTF">2021-05-14T07:16:03Z</dcterms:created>
  <dcterms:modified xsi:type="dcterms:W3CDTF">2021-05-14T07:16:58Z</dcterms:modified>
</cp:coreProperties>
</file>