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6" windowWidth="3792" windowHeight="11316"/>
  </bookViews>
  <sheets>
    <sheet name="Template" sheetId="1" r:id="rId1"/>
  </sheets>
  <calcPr calcId="145621"/>
</workbook>
</file>

<file path=xl/calcChain.xml><?xml version="1.0" encoding="utf-8"?>
<calcChain xmlns="http://schemas.openxmlformats.org/spreadsheetml/2006/main">
  <c r="A32" i="1" l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31" i="1"/>
  <c r="A30" i="1"/>
  <c r="B10" i="1"/>
  <c r="H30" i="1" l="1"/>
  <c r="H29" i="1"/>
  <c r="K10" i="1" l="1"/>
  <c r="D10" i="1"/>
  <c r="B29" i="1" l="1"/>
  <c r="D12" i="1"/>
  <c r="D11" i="1"/>
  <c r="B9" i="1"/>
  <c r="H31" i="1" l="1"/>
  <c r="C31" i="1"/>
  <c r="D31" i="1" s="1"/>
  <c r="C34" i="1"/>
  <c r="D34" i="1" s="1"/>
  <c r="C128" i="1"/>
  <c r="D128" i="1" s="1"/>
  <c r="C110" i="1"/>
  <c r="D110" i="1" s="1"/>
  <c r="C29" i="1"/>
  <c r="D29" i="1" s="1"/>
  <c r="C32" i="1"/>
  <c r="D32" i="1" s="1"/>
  <c r="C39" i="1"/>
  <c r="D39" i="1" s="1"/>
  <c r="C133" i="1"/>
  <c r="D133" i="1" s="1"/>
  <c r="C117" i="1"/>
  <c r="D117" i="1" s="1"/>
  <c r="C33" i="1"/>
  <c r="D33" i="1" s="1"/>
  <c r="C38" i="1"/>
  <c r="D38" i="1" s="1"/>
  <c r="C122" i="1"/>
  <c r="D122" i="1" s="1"/>
  <c r="C120" i="1"/>
  <c r="D120" i="1" s="1"/>
  <c r="C43" i="1"/>
  <c r="D43" i="1" s="1"/>
  <c r="C129" i="1"/>
  <c r="D129" i="1" s="1"/>
  <c r="C127" i="1"/>
  <c r="D127" i="1" s="1"/>
  <c r="C111" i="1"/>
  <c r="D111" i="1" s="1"/>
  <c r="C50" i="1"/>
  <c r="D50" i="1" s="1"/>
  <c r="C51" i="1"/>
  <c r="D51" i="1" s="1"/>
  <c r="C52" i="1"/>
  <c r="D52" i="1" s="1"/>
  <c r="C53" i="1"/>
  <c r="D53" i="1" s="1"/>
  <c r="C54" i="1"/>
  <c r="D54" i="1" s="1"/>
  <c r="C55" i="1"/>
  <c r="D55" i="1" s="1"/>
  <c r="C56" i="1"/>
  <c r="D56" i="1" s="1"/>
  <c r="C57" i="1"/>
  <c r="D57" i="1" s="1"/>
  <c r="C58" i="1"/>
  <c r="D58" i="1" s="1"/>
  <c r="C59" i="1"/>
  <c r="D59" i="1" s="1"/>
  <c r="C60" i="1"/>
  <c r="D60" i="1" s="1"/>
  <c r="C61" i="1"/>
  <c r="D61" i="1" s="1"/>
  <c r="C62" i="1"/>
  <c r="D62" i="1" s="1"/>
  <c r="C63" i="1"/>
  <c r="D63" i="1" s="1"/>
  <c r="C64" i="1"/>
  <c r="D64" i="1" s="1"/>
  <c r="C65" i="1"/>
  <c r="D65" i="1" s="1"/>
  <c r="C66" i="1"/>
  <c r="D66" i="1" s="1"/>
  <c r="C67" i="1"/>
  <c r="D67" i="1" s="1"/>
  <c r="C68" i="1"/>
  <c r="D68" i="1" s="1"/>
  <c r="C69" i="1"/>
  <c r="D69" i="1" s="1"/>
  <c r="C70" i="1"/>
  <c r="D70" i="1" s="1"/>
  <c r="C71" i="1"/>
  <c r="D71" i="1" s="1"/>
  <c r="C72" i="1"/>
  <c r="D72" i="1" s="1"/>
  <c r="C73" i="1"/>
  <c r="D73" i="1" s="1"/>
  <c r="C74" i="1"/>
  <c r="D74" i="1" s="1"/>
  <c r="C75" i="1"/>
  <c r="D75" i="1" s="1"/>
  <c r="C76" i="1"/>
  <c r="D76" i="1" s="1"/>
  <c r="C77" i="1"/>
  <c r="D77" i="1" s="1"/>
  <c r="C78" i="1"/>
  <c r="D78" i="1" s="1"/>
  <c r="C79" i="1"/>
  <c r="D79" i="1" s="1"/>
  <c r="C80" i="1"/>
  <c r="D80" i="1" s="1"/>
  <c r="C81" i="1"/>
  <c r="D81" i="1" s="1"/>
  <c r="C82" i="1"/>
  <c r="D82" i="1" s="1"/>
  <c r="C83" i="1"/>
  <c r="D83" i="1" s="1"/>
  <c r="C84" i="1"/>
  <c r="D84" i="1" s="1"/>
  <c r="C85" i="1"/>
  <c r="D85" i="1" s="1"/>
  <c r="C86" i="1"/>
  <c r="D86" i="1" s="1"/>
  <c r="C87" i="1"/>
  <c r="D87" i="1" s="1"/>
  <c r="C88" i="1"/>
  <c r="D88" i="1" s="1"/>
  <c r="C89" i="1"/>
  <c r="D89" i="1" s="1"/>
  <c r="C90" i="1"/>
  <c r="D90" i="1" s="1"/>
  <c r="C91" i="1"/>
  <c r="D91" i="1" s="1"/>
  <c r="C92" i="1"/>
  <c r="D92" i="1" s="1"/>
  <c r="C93" i="1"/>
  <c r="D93" i="1" s="1"/>
  <c r="C94" i="1"/>
  <c r="D94" i="1" s="1"/>
  <c r="C95" i="1"/>
  <c r="D95" i="1" s="1"/>
  <c r="C96" i="1"/>
  <c r="D96" i="1" s="1"/>
  <c r="C97" i="1"/>
  <c r="D97" i="1" s="1"/>
  <c r="C98" i="1"/>
  <c r="D98" i="1" s="1"/>
  <c r="C99" i="1"/>
  <c r="D99" i="1" s="1"/>
  <c r="C100" i="1"/>
  <c r="D100" i="1" s="1"/>
  <c r="C101" i="1"/>
  <c r="D101" i="1" s="1"/>
  <c r="C102" i="1"/>
  <c r="D102" i="1" s="1"/>
  <c r="C103" i="1"/>
  <c r="D103" i="1" s="1"/>
  <c r="C104" i="1"/>
  <c r="D104" i="1" s="1"/>
  <c r="C105" i="1"/>
  <c r="D105" i="1" s="1"/>
  <c r="C106" i="1"/>
  <c r="D106" i="1" s="1"/>
  <c r="C107" i="1"/>
  <c r="D107" i="1" s="1"/>
  <c r="C108" i="1"/>
  <c r="D108" i="1" s="1"/>
  <c r="C109" i="1"/>
  <c r="D109" i="1" s="1"/>
  <c r="C113" i="1"/>
  <c r="D113" i="1" s="1"/>
  <c r="C119" i="1"/>
  <c r="D119" i="1" s="1"/>
  <c r="C125" i="1"/>
  <c r="D125" i="1" s="1"/>
  <c r="C131" i="1"/>
  <c r="D131" i="1" s="1"/>
  <c r="C36" i="1"/>
  <c r="D36" i="1" s="1"/>
  <c r="C40" i="1"/>
  <c r="D40" i="1" s="1"/>
  <c r="C44" i="1"/>
  <c r="D44" i="1" s="1"/>
  <c r="C48" i="1"/>
  <c r="D48" i="1" s="1"/>
  <c r="E30" i="1"/>
  <c r="E29" i="1"/>
  <c r="C112" i="1"/>
  <c r="D112" i="1" s="1"/>
  <c r="C118" i="1"/>
  <c r="D118" i="1" s="1"/>
  <c r="C124" i="1"/>
  <c r="D124" i="1" s="1"/>
  <c r="C130" i="1"/>
  <c r="D130" i="1" s="1"/>
  <c r="C37" i="1"/>
  <c r="D37" i="1" s="1"/>
  <c r="C41" i="1"/>
  <c r="D41" i="1" s="1"/>
  <c r="C45" i="1"/>
  <c r="D45" i="1" s="1"/>
  <c r="C49" i="1"/>
  <c r="D49" i="1" s="1"/>
  <c r="C115" i="1"/>
  <c r="D115" i="1" s="1"/>
  <c r="B30" i="1"/>
  <c r="C42" i="1"/>
  <c r="D42" i="1" s="1"/>
  <c r="C134" i="1"/>
  <c r="D134" i="1" s="1"/>
  <c r="C132" i="1"/>
  <c r="D132" i="1" s="1"/>
  <c r="C116" i="1"/>
  <c r="D116" i="1" s="1"/>
  <c r="C114" i="1"/>
  <c r="D114" i="1" s="1"/>
  <c r="C46" i="1"/>
  <c r="D46" i="1" s="1"/>
  <c r="C126" i="1"/>
  <c r="D126" i="1" s="1"/>
  <c r="C30" i="1"/>
  <c r="D30" i="1" s="1"/>
  <c r="C47" i="1"/>
  <c r="D47" i="1" s="1"/>
  <c r="C35" i="1"/>
  <c r="D35" i="1" s="1"/>
  <c r="C123" i="1"/>
  <c r="D123" i="1" s="1"/>
  <c r="C121" i="1"/>
  <c r="D121" i="1" s="1"/>
  <c r="B31" i="1"/>
  <c r="E31" i="1"/>
  <c r="H32" i="1" l="1"/>
  <c r="E32" i="1"/>
  <c r="B32" i="1"/>
  <c r="F32" i="1" s="1"/>
  <c r="G32" i="1" s="1"/>
  <c r="F29" i="1"/>
  <c r="G29" i="1" s="1"/>
  <c r="F30" i="1"/>
  <c r="G30" i="1" s="1"/>
  <c r="F31" i="1"/>
  <c r="G31" i="1" s="1"/>
  <c r="H33" i="1" l="1"/>
  <c r="E33" i="1"/>
  <c r="B33" i="1"/>
  <c r="F33" i="1" l="1"/>
  <c r="G33" i="1" s="1"/>
  <c r="H34" i="1"/>
  <c r="B34" i="1"/>
  <c r="E34" i="1"/>
  <c r="F34" i="1" l="1"/>
  <c r="G34" i="1" s="1"/>
  <c r="H35" i="1"/>
  <c r="B35" i="1"/>
  <c r="E35" i="1"/>
  <c r="H36" i="1" l="1"/>
  <c r="B36" i="1"/>
  <c r="E36" i="1"/>
  <c r="F35" i="1"/>
  <c r="G35" i="1" s="1"/>
  <c r="F36" i="1" l="1"/>
  <c r="G36" i="1" s="1"/>
  <c r="H37" i="1"/>
  <c r="E37" i="1"/>
  <c r="B37" i="1"/>
  <c r="F37" i="1" l="1"/>
  <c r="G37" i="1" s="1"/>
  <c r="H38" i="1"/>
  <c r="B38" i="1"/>
  <c r="E38" i="1"/>
  <c r="H39" i="1" l="1"/>
  <c r="E39" i="1"/>
  <c r="B39" i="1"/>
  <c r="F39" i="1" s="1"/>
  <c r="G39" i="1" s="1"/>
  <c r="F38" i="1"/>
  <c r="G38" i="1" s="1"/>
  <c r="H40" i="1" l="1"/>
  <c r="E40" i="1"/>
  <c r="B40" i="1"/>
  <c r="F40" i="1" s="1"/>
  <c r="G40" i="1" s="1"/>
  <c r="H41" i="1" l="1"/>
  <c r="B41" i="1"/>
  <c r="E41" i="1"/>
  <c r="F41" i="1" l="1"/>
  <c r="G41" i="1" s="1"/>
  <c r="H42" i="1"/>
  <c r="B42" i="1"/>
  <c r="E42" i="1"/>
  <c r="F42" i="1" l="1"/>
  <c r="G42" i="1" s="1"/>
  <c r="H43" i="1"/>
  <c r="B43" i="1"/>
  <c r="E43" i="1"/>
  <c r="F43" i="1" l="1"/>
  <c r="G43" i="1" s="1"/>
  <c r="H44" i="1"/>
  <c r="B44" i="1"/>
  <c r="E44" i="1"/>
  <c r="F44" i="1" l="1"/>
  <c r="G44" i="1" s="1"/>
  <c r="H45" i="1"/>
  <c r="B45" i="1"/>
  <c r="E45" i="1"/>
  <c r="F45" i="1" l="1"/>
  <c r="G45" i="1" s="1"/>
  <c r="H46" i="1"/>
  <c r="B46" i="1"/>
  <c r="E46" i="1"/>
  <c r="F46" i="1" l="1"/>
  <c r="G46" i="1" s="1"/>
  <c r="H47" i="1"/>
  <c r="B47" i="1"/>
  <c r="E47" i="1"/>
  <c r="F47" i="1" l="1"/>
  <c r="G47" i="1" s="1"/>
  <c r="H48" i="1"/>
  <c r="B48" i="1"/>
  <c r="E48" i="1"/>
  <c r="H49" i="1" l="1"/>
  <c r="B49" i="1"/>
  <c r="E49" i="1"/>
  <c r="F48" i="1"/>
  <c r="G48" i="1" s="1"/>
  <c r="H50" i="1" l="1"/>
  <c r="E50" i="1"/>
  <c r="B50" i="1"/>
  <c r="F49" i="1"/>
  <c r="G49" i="1" s="1"/>
  <c r="F50" i="1" l="1"/>
  <c r="G50" i="1" s="1"/>
  <c r="H51" i="1"/>
  <c r="E51" i="1"/>
  <c r="B51" i="1"/>
  <c r="F51" i="1" s="1"/>
  <c r="G51" i="1" s="1"/>
  <c r="H52" i="1" l="1"/>
  <c r="B52" i="1"/>
  <c r="E52" i="1"/>
  <c r="F52" i="1" l="1"/>
  <c r="G52" i="1" s="1"/>
  <c r="H53" i="1"/>
  <c r="B53" i="1"/>
  <c r="E53" i="1"/>
  <c r="H54" i="1" l="1"/>
  <c r="B54" i="1"/>
  <c r="E54" i="1"/>
  <c r="F53" i="1"/>
  <c r="G53" i="1" s="1"/>
  <c r="H55" i="1" l="1"/>
  <c r="B55" i="1"/>
  <c r="E55" i="1"/>
  <c r="F54" i="1"/>
  <c r="G54" i="1" s="1"/>
  <c r="F55" i="1" l="1"/>
  <c r="G55" i="1" s="1"/>
  <c r="H56" i="1"/>
  <c r="B56" i="1"/>
  <c r="E56" i="1"/>
  <c r="H57" i="1" l="1"/>
  <c r="B57" i="1"/>
  <c r="E57" i="1"/>
  <c r="F56" i="1"/>
  <c r="G56" i="1" s="1"/>
  <c r="F57" i="1" l="1"/>
  <c r="G57" i="1" s="1"/>
  <c r="H58" i="1"/>
  <c r="B58" i="1"/>
  <c r="E58" i="1"/>
  <c r="F58" i="1" l="1"/>
  <c r="G58" i="1" s="1"/>
  <c r="H59" i="1"/>
  <c r="B59" i="1"/>
  <c r="E59" i="1"/>
  <c r="F59" i="1" l="1"/>
  <c r="G59" i="1" s="1"/>
  <c r="H60" i="1"/>
  <c r="E60" i="1"/>
  <c r="B60" i="1"/>
  <c r="F60" i="1" l="1"/>
  <c r="G60" i="1" s="1"/>
  <c r="H61" i="1"/>
  <c r="B61" i="1"/>
  <c r="E61" i="1"/>
  <c r="H62" i="1" l="1"/>
  <c r="E62" i="1"/>
  <c r="B62" i="1"/>
  <c r="F62" i="1" s="1"/>
  <c r="G62" i="1" s="1"/>
  <c r="F61" i="1"/>
  <c r="G61" i="1" s="1"/>
  <c r="H63" i="1" l="1"/>
  <c r="B63" i="1"/>
  <c r="E63" i="1"/>
  <c r="H64" i="1" l="1"/>
  <c r="B64" i="1"/>
  <c r="E64" i="1"/>
  <c r="F63" i="1"/>
  <c r="G63" i="1" s="1"/>
  <c r="F64" i="1" l="1"/>
  <c r="G64" i="1" s="1"/>
  <c r="H65" i="1"/>
  <c r="E65" i="1"/>
  <c r="B65" i="1"/>
  <c r="F65" i="1" l="1"/>
  <c r="G65" i="1" s="1"/>
  <c r="H66" i="1"/>
  <c r="B66" i="1"/>
  <c r="E66" i="1"/>
  <c r="H67" i="1" l="1"/>
  <c r="B67" i="1"/>
  <c r="E67" i="1"/>
  <c r="F66" i="1"/>
  <c r="G66" i="1" s="1"/>
  <c r="F67" i="1" l="1"/>
  <c r="G67" i="1" s="1"/>
  <c r="H68" i="1"/>
  <c r="E68" i="1"/>
  <c r="B68" i="1"/>
  <c r="F68" i="1" s="1"/>
  <c r="G68" i="1" s="1"/>
  <c r="H69" i="1" l="1"/>
  <c r="E69" i="1"/>
  <c r="B69" i="1"/>
  <c r="F69" i="1" s="1"/>
  <c r="G69" i="1" s="1"/>
  <c r="H70" i="1" l="1"/>
  <c r="B70" i="1"/>
  <c r="E70" i="1"/>
  <c r="H71" i="1" l="1"/>
  <c r="E71" i="1"/>
  <c r="B71" i="1"/>
  <c r="F71" i="1" s="1"/>
  <c r="G71" i="1" s="1"/>
  <c r="F70" i="1"/>
  <c r="G70" i="1" s="1"/>
  <c r="H72" i="1" l="1"/>
  <c r="B72" i="1"/>
  <c r="E72" i="1"/>
  <c r="H73" i="1" l="1"/>
  <c r="B73" i="1"/>
  <c r="E73" i="1"/>
  <c r="F72" i="1"/>
  <c r="G72" i="1" s="1"/>
  <c r="H74" i="1" l="1"/>
  <c r="B74" i="1"/>
  <c r="E74" i="1"/>
  <c r="F73" i="1"/>
  <c r="G73" i="1" s="1"/>
  <c r="F74" i="1" l="1"/>
  <c r="G74" i="1" s="1"/>
  <c r="H75" i="1"/>
  <c r="B75" i="1"/>
  <c r="E75" i="1"/>
  <c r="F75" i="1" l="1"/>
  <c r="G75" i="1" s="1"/>
  <c r="H76" i="1"/>
  <c r="B76" i="1"/>
  <c r="E76" i="1"/>
  <c r="F76" i="1" l="1"/>
  <c r="G76" i="1" s="1"/>
  <c r="H77" i="1"/>
  <c r="B77" i="1"/>
  <c r="E77" i="1"/>
  <c r="H78" i="1" l="1"/>
  <c r="B78" i="1"/>
  <c r="E78" i="1"/>
  <c r="F77" i="1"/>
  <c r="G77" i="1" s="1"/>
  <c r="H79" i="1" l="1"/>
  <c r="E79" i="1"/>
  <c r="B79" i="1"/>
  <c r="F79" i="1" s="1"/>
  <c r="G79" i="1" s="1"/>
  <c r="F78" i="1"/>
  <c r="G78" i="1" s="1"/>
  <c r="H80" i="1" l="1"/>
  <c r="B80" i="1"/>
  <c r="E80" i="1"/>
  <c r="H81" i="1" l="1"/>
  <c r="E81" i="1"/>
  <c r="B81" i="1"/>
  <c r="F80" i="1"/>
  <c r="G80" i="1" s="1"/>
  <c r="F81" i="1" l="1"/>
  <c r="G81" i="1" s="1"/>
  <c r="H82" i="1"/>
  <c r="B82" i="1"/>
  <c r="E82" i="1"/>
  <c r="H83" i="1" l="1"/>
  <c r="E83" i="1"/>
  <c r="B83" i="1"/>
  <c r="F83" i="1" s="1"/>
  <c r="G83" i="1" s="1"/>
  <c r="F82" i="1"/>
  <c r="G82" i="1" s="1"/>
  <c r="H84" i="1" l="1"/>
  <c r="E84" i="1"/>
  <c r="B84" i="1"/>
  <c r="F84" i="1" s="1"/>
  <c r="G84" i="1" s="1"/>
  <c r="H85" i="1" l="1"/>
  <c r="B85" i="1"/>
  <c r="E85" i="1"/>
  <c r="F85" i="1" l="1"/>
  <c r="G85" i="1" s="1"/>
  <c r="H86" i="1"/>
  <c r="E86" i="1"/>
  <c r="B86" i="1"/>
  <c r="F86" i="1" l="1"/>
  <c r="G86" i="1" s="1"/>
  <c r="H87" i="1"/>
  <c r="E87" i="1"/>
  <c r="B87" i="1"/>
  <c r="F87" i="1" l="1"/>
  <c r="G87" i="1" s="1"/>
  <c r="H88" i="1"/>
  <c r="E88" i="1"/>
  <c r="B88" i="1"/>
  <c r="F88" i="1" s="1"/>
  <c r="G88" i="1" s="1"/>
  <c r="H89" i="1" l="1"/>
  <c r="E89" i="1"/>
  <c r="B89" i="1"/>
  <c r="F89" i="1" l="1"/>
  <c r="G89" i="1" s="1"/>
  <c r="H90" i="1"/>
  <c r="E90" i="1"/>
  <c r="B90" i="1"/>
  <c r="F90" i="1" l="1"/>
  <c r="G90" i="1" s="1"/>
  <c r="H91" i="1"/>
  <c r="B91" i="1"/>
  <c r="E91" i="1"/>
  <c r="F91" i="1" l="1"/>
  <c r="G91" i="1" s="1"/>
  <c r="H92" i="1"/>
  <c r="E92" i="1"/>
  <c r="B92" i="1"/>
  <c r="F92" i="1" s="1"/>
  <c r="G92" i="1" s="1"/>
  <c r="H93" i="1" l="1"/>
  <c r="E93" i="1"/>
  <c r="B93" i="1"/>
  <c r="F93" i="1" s="1"/>
  <c r="G93" i="1" s="1"/>
  <c r="H94" i="1" l="1"/>
  <c r="E94" i="1"/>
  <c r="B94" i="1"/>
  <c r="F94" i="1" s="1"/>
  <c r="G94" i="1" s="1"/>
  <c r="H95" i="1" l="1"/>
  <c r="E95" i="1"/>
  <c r="B95" i="1"/>
  <c r="F95" i="1" s="1"/>
  <c r="G95" i="1" s="1"/>
  <c r="H96" i="1" l="1"/>
  <c r="E96" i="1"/>
  <c r="B96" i="1"/>
  <c r="F96" i="1" s="1"/>
  <c r="G96" i="1" s="1"/>
  <c r="H97" i="1" l="1"/>
  <c r="E97" i="1"/>
  <c r="B97" i="1"/>
  <c r="F97" i="1" s="1"/>
  <c r="G97" i="1" s="1"/>
  <c r="H98" i="1" l="1"/>
  <c r="E98" i="1"/>
  <c r="B98" i="1"/>
  <c r="F98" i="1" s="1"/>
  <c r="G98" i="1" s="1"/>
  <c r="H99" i="1" l="1"/>
  <c r="E99" i="1"/>
  <c r="B99" i="1"/>
  <c r="F99" i="1" s="1"/>
  <c r="G99" i="1" s="1"/>
  <c r="H100" i="1" l="1"/>
  <c r="B100" i="1"/>
  <c r="E100" i="1"/>
  <c r="H101" i="1" l="1"/>
  <c r="E101" i="1"/>
  <c r="B101" i="1"/>
  <c r="F101" i="1" s="1"/>
  <c r="G101" i="1" s="1"/>
  <c r="F100" i="1"/>
  <c r="G100" i="1" s="1"/>
  <c r="H102" i="1" l="1"/>
  <c r="E102" i="1"/>
  <c r="B102" i="1"/>
  <c r="F102" i="1" s="1"/>
  <c r="G102" i="1" s="1"/>
  <c r="H103" i="1" l="1"/>
  <c r="B103" i="1"/>
  <c r="E103" i="1"/>
  <c r="F103" i="1" l="1"/>
  <c r="G103" i="1" s="1"/>
  <c r="H104" i="1"/>
  <c r="B104" i="1"/>
  <c r="E104" i="1"/>
  <c r="F104" i="1" l="1"/>
  <c r="G104" i="1" s="1"/>
  <c r="H105" i="1"/>
  <c r="B105" i="1"/>
  <c r="E105" i="1"/>
  <c r="H106" i="1" l="1"/>
  <c r="B106" i="1"/>
  <c r="E106" i="1"/>
  <c r="F105" i="1"/>
  <c r="G105" i="1" s="1"/>
  <c r="H107" i="1" l="1"/>
  <c r="B107" i="1"/>
  <c r="E107" i="1"/>
  <c r="F106" i="1"/>
  <c r="G106" i="1" s="1"/>
  <c r="H108" i="1" l="1"/>
  <c r="E108" i="1"/>
  <c r="B108" i="1"/>
  <c r="F108" i="1" s="1"/>
  <c r="G108" i="1" s="1"/>
  <c r="F107" i="1"/>
  <c r="G107" i="1" s="1"/>
  <c r="H109" i="1" l="1"/>
  <c r="E109" i="1"/>
  <c r="B109" i="1"/>
  <c r="F109" i="1" s="1"/>
  <c r="G109" i="1" s="1"/>
  <c r="H110" i="1" l="1"/>
  <c r="E110" i="1"/>
  <c r="B110" i="1"/>
  <c r="F110" i="1" s="1"/>
  <c r="G110" i="1" s="1"/>
  <c r="H111" i="1" l="1"/>
  <c r="E111" i="1"/>
  <c r="B111" i="1"/>
  <c r="F111" i="1" s="1"/>
  <c r="G111" i="1" s="1"/>
  <c r="H112" i="1" l="1"/>
  <c r="E112" i="1"/>
  <c r="B112" i="1"/>
  <c r="F112" i="1" l="1"/>
  <c r="G112" i="1" s="1"/>
  <c r="H113" i="1"/>
  <c r="B113" i="1"/>
  <c r="E113" i="1"/>
  <c r="H114" i="1" l="1"/>
  <c r="B114" i="1"/>
  <c r="E114" i="1"/>
  <c r="F113" i="1"/>
  <c r="G113" i="1" s="1"/>
  <c r="H115" i="1" l="1"/>
  <c r="B115" i="1"/>
  <c r="E115" i="1"/>
  <c r="F114" i="1"/>
  <c r="G114" i="1" s="1"/>
  <c r="F115" i="1" l="1"/>
  <c r="G115" i="1" s="1"/>
  <c r="H116" i="1"/>
  <c r="B116" i="1"/>
  <c r="E116" i="1"/>
  <c r="F116" i="1" l="1"/>
  <c r="G116" i="1" s="1"/>
  <c r="H117" i="1"/>
  <c r="B117" i="1"/>
  <c r="E117" i="1"/>
  <c r="F117" i="1" l="1"/>
  <c r="G117" i="1" s="1"/>
  <c r="H118" i="1"/>
  <c r="B118" i="1"/>
  <c r="E118" i="1"/>
  <c r="F118" i="1" l="1"/>
  <c r="G118" i="1" s="1"/>
  <c r="H119" i="1"/>
  <c r="B119" i="1"/>
  <c r="E119" i="1"/>
  <c r="F119" i="1" l="1"/>
  <c r="G119" i="1" s="1"/>
  <c r="H120" i="1"/>
  <c r="E120" i="1"/>
  <c r="B120" i="1"/>
  <c r="F120" i="1" l="1"/>
  <c r="G120" i="1" s="1"/>
  <c r="H121" i="1"/>
  <c r="B121" i="1"/>
  <c r="E121" i="1"/>
  <c r="F121" i="1" l="1"/>
  <c r="G121" i="1" s="1"/>
  <c r="H122" i="1"/>
  <c r="E122" i="1"/>
  <c r="B122" i="1"/>
  <c r="F122" i="1" l="1"/>
  <c r="G122" i="1" s="1"/>
  <c r="H123" i="1"/>
  <c r="B123" i="1"/>
  <c r="E123" i="1"/>
  <c r="H124" i="1" l="1"/>
  <c r="E124" i="1"/>
  <c r="B124" i="1"/>
  <c r="F124" i="1" s="1"/>
  <c r="G124" i="1" s="1"/>
  <c r="F123" i="1"/>
  <c r="G123" i="1" s="1"/>
  <c r="H125" i="1" l="1"/>
  <c r="B125" i="1"/>
  <c r="E125" i="1"/>
  <c r="F125" i="1" l="1"/>
  <c r="G125" i="1" s="1"/>
  <c r="H126" i="1"/>
  <c r="E126" i="1"/>
  <c r="B126" i="1"/>
  <c r="F126" i="1" l="1"/>
  <c r="G126" i="1" s="1"/>
  <c r="H127" i="1"/>
  <c r="E127" i="1"/>
  <c r="B127" i="1"/>
  <c r="F127" i="1" l="1"/>
  <c r="G127" i="1" s="1"/>
  <c r="H128" i="1"/>
  <c r="B128" i="1"/>
  <c r="E128" i="1"/>
  <c r="F128" i="1" l="1"/>
  <c r="G128" i="1" s="1"/>
  <c r="H129" i="1"/>
  <c r="E129" i="1"/>
  <c r="B129" i="1"/>
  <c r="F129" i="1" l="1"/>
  <c r="G129" i="1" s="1"/>
  <c r="H130" i="1"/>
  <c r="E130" i="1"/>
  <c r="B130" i="1"/>
  <c r="F130" i="1" l="1"/>
  <c r="G130" i="1" s="1"/>
  <c r="H131" i="1"/>
  <c r="B131" i="1"/>
  <c r="E131" i="1"/>
  <c r="F131" i="1" l="1"/>
  <c r="G131" i="1" s="1"/>
  <c r="H132" i="1"/>
  <c r="B132" i="1"/>
  <c r="E132" i="1"/>
  <c r="H133" i="1" l="1"/>
  <c r="E133" i="1"/>
  <c r="B133" i="1"/>
  <c r="F133" i="1" s="1"/>
  <c r="G133" i="1" s="1"/>
  <c r="F132" i="1"/>
  <c r="G132" i="1" s="1"/>
  <c r="H134" i="1" l="1"/>
  <c r="B134" i="1"/>
  <c r="E134" i="1"/>
  <c r="F134" i="1" l="1"/>
  <c r="G134" i="1" s="1"/>
  <c r="G136" i="1" s="1"/>
</calcChain>
</file>

<file path=xl/comments1.xml><?xml version="1.0" encoding="utf-8"?>
<comments xmlns="http://schemas.openxmlformats.org/spreadsheetml/2006/main">
  <authors>
    <author>Jiří Sopoušek</author>
    <author>ucitel</author>
  </authors>
  <commentList>
    <comment ref="B10" authorId="0">
      <text>
        <r>
          <rPr>
            <b/>
            <sz val="9"/>
            <color indexed="81"/>
            <rFont val="Tahoma"/>
            <family val="2"/>
            <charset val="238"/>
          </rPr>
          <t>Jiří Sopoušek:</t>
        </r>
        <r>
          <rPr>
            <sz val="9"/>
            <color indexed="81"/>
            <rFont val="Tahoma"/>
            <family val="2"/>
            <charset val="238"/>
          </rPr>
          <t xml:space="preserve">
takto jsou označeny volitelné vstupy
</t>
        </r>
      </text>
    </comment>
    <comment ref="B11" authorId="1">
      <text>
        <r>
          <rPr>
            <b/>
            <sz val="9"/>
            <color indexed="81"/>
            <rFont val="Tahoma"/>
            <family val="2"/>
            <charset val="238"/>
          </rPr>
          <t>ucitel:</t>
        </r>
        <r>
          <rPr>
            <sz val="9"/>
            <color indexed="81"/>
            <rFont val="Tahoma"/>
            <family val="2"/>
            <charset val="238"/>
          </rPr>
          <t xml:space="preserve">
J mol-1 K-1</t>
        </r>
      </text>
    </comment>
    <comment ref="B12" authorId="1">
      <text>
        <r>
          <rPr>
            <b/>
            <sz val="9"/>
            <color indexed="81"/>
            <rFont val="Tahoma"/>
            <family val="2"/>
            <charset val="238"/>
          </rPr>
          <t>ucitel:</t>
        </r>
        <r>
          <rPr>
            <sz val="9"/>
            <color indexed="81"/>
            <rFont val="Tahoma"/>
            <family val="2"/>
            <charset val="238"/>
          </rPr>
          <t xml:space="preserve">
stC
</t>
        </r>
      </text>
    </comment>
  </commentList>
</comments>
</file>

<file path=xl/sharedStrings.xml><?xml version="1.0" encoding="utf-8"?>
<sst xmlns="http://schemas.openxmlformats.org/spreadsheetml/2006/main" count="58" uniqueCount="43">
  <si>
    <t>pi=</t>
  </si>
  <si>
    <t>NA=</t>
  </si>
  <si>
    <t>m=M/NA=</t>
  </si>
  <si>
    <t>R=</t>
  </si>
  <si>
    <t>k=R/NA=</t>
  </si>
  <si>
    <t>T=</t>
  </si>
  <si>
    <t xml:space="preserve"> =</t>
  </si>
  <si>
    <t>K</t>
  </si>
  <si>
    <t>u / m s-1</t>
  </si>
  <si>
    <t>kg</t>
  </si>
  <si>
    <t>A2=(m/(2 Pí k T))</t>
  </si>
  <si>
    <t>A1=4Pí u^2</t>
  </si>
  <si>
    <t>A2^(3/2)</t>
  </si>
  <si>
    <t>EXP(…)</t>
  </si>
  <si>
    <t>f(u)</t>
  </si>
  <si>
    <t>f(u)*du</t>
  </si>
  <si>
    <t>Ar</t>
  </si>
  <si>
    <t>H2</t>
  </si>
  <si>
    <t xml:space="preserve">CO2 </t>
  </si>
  <si>
    <t>O2</t>
  </si>
  <si>
    <t>Mr [g/mol]</t>
  </si>
  <si>
    <t>Mr=</t>
  </si>
  <si>
    <t>Úkol</t>
  </si>
  <si>
    <t>Spočtěte distribuční funkci absolutních rychlostí různých plynů (Ar, H2, CO2, O2).</t>
  </si>
  <si>
    <t xml:space="preserve">Vstupní data </t>
  </si>
  <si>
    <t>Postup:</t>
  </si>
  <si>
    <t xml:space="preserve">Použijte vztah </t>
  </si>
  <si>
    <t>Vytvočte společný graf pro různé plyny.</t>
  </si>
  <si>
    <t>kontrola:</t>
  </si>
  <si>
    <t>CO2</t>
  </si>
  <si>
    <t xml:space="preserve">Porovnejte hodnoty mezi sebou a zjistěte, který plyn (z uvedených) se za laboratorní teploty pohybuje nejrychleji a který nejpomaleji (porovnejte nejpravděpodobnější rychlosti). </t>
  </si>
  <si>
    <t xml:space="preserve">Nagenerujte rychlost od 0 do 1000m/s krokem </t>
  </si>
  <si>
    <t>m/s a expanzí</t>
  </si>
  <si>
    <t>Aby jste se vyhnuli chybám počítejte distribuční funkci postupně.</t>
  </si>
  <si>
    <t>a na základě výpočtu doplňte rychlosti zde:</t>
  </si>
  <si>
    <t xml:space="preserve">Seřa´dte je do tabulky od nejrychlejšího k nejpomalejšímu </t>
  </si>
  <si>
    <t>Uveťe hodnoty rychlostí a seřaďte plyny od nejrychlejšího k nejpomalejšímu:</t>
  </si>
  <si>
    <t>nejpravděpodobnější</t>
  </si>
  <si>
    <t>průměrná</t>
  </si>
  <si>
    <t>střední kvadratická</t>
  </si>
  <si>
    <t>?</t>
  </si>
  <si>
    <t>cca 400</t>
  </si>
  <si>
    <t>rychlosti v m/s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</si>
</sst>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11" fontId="0" fillId="0" borderId="0" xfId="0" applyNumberFormat="1"/>
    <xf numFmtId="0" fontId="3" fillId="0" borderId="0" xfId="0" applyFont="1"/>
    <xf numFmtId="0" fontId="0" fillId="2" borderId="0" xfId="0" applyFill="1"/>
    <xf numFmtId="0" fontId="4" fillId="0" borderId="0" xfId="0" applyFont="1"/>
    <xf numFmtId="0" fontId="0" fillId="0" borderId="0" xfId="0" applyFont="1"/>
    <xf numFmtId="11" fontId="0" fillId="2" borderId="0" xfId="0" applyNumberFormat="1" applyFill="1"/>
    <xf numFmtId="0" fontId="0" fillId="0" borderId="1" xfId="0" applyBorder="1"/>
    <xf numFmtId="0" fontId="0" fillId="2" borderId="1" xfId="0" applyFill="1" applyBorder="1"/>
    <xf numFmtId="0" fontId="0" fillId="4" borderId="0" xfId="0" applyFill="1"/>
    <xf numFmtId="0" fontId="0" fillId="4" borderId="1" xfId="0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2" borderId="3" xfId="0" applyFill="1" applyBorder="1"/>
    <xf numFmtId="0" fontId="0" fillId="3" borderId="1" xfId="0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distribuce</a:t>
            </a:r>
            <a:r>
              <a:rPr lang="cs-CZ" baseline="0"/>
              <a:t> rychlosti</a:t>
            </a:r>
            <a:endParaRPr lang="cs-CZ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Template!$I$28</c:f>
              <c:strCache>
                <c:ptCount val="1"/>
                <c:pt idx="0">
                  <c:v>Ar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Template!$H$29:$H$134</c:f>
              <c:numCache>
                <c:formatCode>General</c:formatCode>
                <c:ptCount val="106"/>
                <c:pt idx="0">
                  <c:v>0</c:v>
                </c:pt>
                <c:pt idx="1">
                  <c:v>10</c:v>
                </c:pt>
                <c:pt idx="2">
                  <c:v>20.100000000000001</c:v>
                </c:pt>
                <c:pt idx="3">
                  <c:v>30.301000000000002</c:v>
                </c:pt>
                <c:pt idx="4">
                  <c:v>40.604010000000002</c:v>
                </c:pt>
                <c:pt idx="5">
                  <c:v>51.010050100000001</c:v>
                </c:pt>
                <c:pt idx="6">
                  <c:v>61.520150600999997</c:v>
                </c:pt>
                <c:pt idx="7">
                  <c:v>72.135352107009993</c:v>
                </c:pt>
                <c:pt idx="8">
                  <c:v>82.856705628080093</c:v>
                </c:pt>
                <c:pt idx="9">
                  <c:v>93.685272684360896</c:v>
                </c:pt>
                <c:pt idx="10">
                  <c:v>104.62212541120451</c:v>
                </c:pt>
                <c:pt idx="11">
                  <c:v>115.66834666531656</c:v>
                </c:pt>
                <c:pt idx="12">
                  <c:v>126.82503013196974</c:v>
                </c:pt>
                <c:pt idx="13">
                  <c:v>138.09328043328944</c:v>
                </c:pt>
                <c:pt idx="14">
                  <c:v>149.47421323762234</c:v>
                </c:pt>
                <c:pt idx="15">
                  <c:v>160.96895536999855</c:v>
                </c:pt>
                <c:pt idx="16">
                  <c:v>172.57864492369853</c:v>
                </c:pt>
                <c:pt idx="17">
                  <c:v>184.30443137293551</c:v>
                </c:pt>
                <c:pt idx="18">
                  <c:v>196.14747568666485</c:v>
                </c:pt>
                <c:pt idx="19">
                  <c:v>208.10895044353148</c:v>
                </c:pt>
                <c:pt idx="20">
                  <c:v>220.1900399479668</c:v>
                </c:pt>
                <c:pt idx="21">
                  <c:v>232.39194034744645</c:v>
                </c:pt>
                <c:pt idx="22">
                  <c:v>244.71585975092091</c:v>
                </c:pt>
                <c:pt idx="23">
                  <c:v>257.16301834843011</c:v>
                </c:pt>
                <c:pt idx="24">
                  <c:v>269.73464853191439</c:v>
                </c:pt>
                <c:pt idx="25">
                  <c:v>282.43199501723348</c:v>
                </c:pt>
                <c:pt idx="26">
                  <c:v>295.25631496740573</c:v>
                </c:pt>
                <c:pt idx="27">
                  <c:v>308.20887811707968</c:v>
                </c:pt>
                <c:pt idx="28">
                  <c:v>321.29096689825036</c:v>
                </c:pt>
                <c:pt idx="29">
                  <c:v>334.50387656723274</c:v>
                </c:pt>
                <c:pt idx="30">
                  <c:v>347.84891533290494</c:v>
                </c:pt>
                <c:pt idx="31">
                  <c:v>361.32740448623383</c:v>
                </c:pt>
                <c:pt idx="32">
                  <c:v>374.94067853109601</c:v>
                </c:pt>
                <c:pt idx="33">
                  <c:v>388.69008531640679</c:v>
                </c:pt>
                <c:pt idx="34">
                  <c:v>402.57698616957066</c:v>
                </c:pt>
                <c:pt idx="35">
                  <c:v>416.60275603126615</c:v>
                </c:pt>
                <c:pt idx="36">
                  <c:v>430.7687835915786</c:v>
                </c:pt>
                <c:pt idx="37">
                  <c:v>445.07647142749414</c:v>
                </c:pt>
                <c:pt idx="38">
                  <c:v>459.52723614176887</c:v>
                </c:pt>
                <c:pt idx="39">
                  <c:v>474.12250850318634</c:v>
                </c:pt>
                <c:pt idx="40">
                  <c:v>488.863733588218</c:v>
                </c:pt>
                <c:pt idx="41">
                  <c:v>503.75237092409998</c:v>
                </c:pt>
                <c:pt idx="42">
                  <c:v>518.78989463334074</c:v>
                </c:pt>
                <c:pt idx="43">
                  <c:v>533.97779357967386</c:v>
                </c:pt>
                <c:pt idx="44">
                  <c:v>549.31757151547026</c:v>
                </c:pt>
                <c:pt idx="45">
                  <c:v>564.81074723062466</c:v>
                </c:pt>
                <c:pt idx="46">
                  <c:v>580.45885470293058</c:v>
                </c:pt>
                <c:pt idx="47">
                  <c:v>596.26344324995955</c:v>
                </c:pt>
                <c:pt idx="48">
                  <c:v>612.22607768245882</c:v>
                </c:pt>
                <c:pt idx="49">
                  <c:v>628.34833845928313</c:v>
                </c:pt>
                <c:pt idx="50">
                  <c:v>644.63182184387563</c:v>
                </c:pt>
                <c:pt idx="51">
                  <c:v>661.07814006231411</c:v>
                </c:pt>
                <c:pt idx="52">
                  <c:v>677.68892146293695</c:v>
                </c:pt>
                <c:pt idx="53">
                  <c:v>694.46581067756597</c:v>
                </c:pt>
                <c:pt idx="54">
                  <c:v>711.41046878434133</c:v>
                </c:pt>
                <c:pt idx="55">
                  <c:v>728.52457347218444</c:v>
                </c:pt>
                <c:pt idx="56">
                  <c:v>745.80981920690601</c:v>
                </c:pt>
                <c:pt idx="57">
                  <c:v>763.26791739897476</c:v>
                </c:pt>
                <c:pt idx="58">
                  <c:v>780.90059657296422</c:v>
                </c:pt>
                <c:pt idx="59">
                  <c:v>798.70960253869362</c:v>
                </c:pt>
                <c:pt idx="60">
                  <c:v>816.69669856408029</c:v>
                </c:pt>
                <c:pt idx="61">
                  <c:v>834.86366554972085</c:v>
                </c:pt>
                <c:pt idx="62">
                  <c:v>853.21230220521784</c:v>
                </c:pt>
                <c:pt idx="63">
                  <c:v>871.74442522726974</c:v>
                </c:pt>
                <c:pt idx="64">
                  <c:v>890.4618694795422</c:v>
                </c:pt>
                <c:pt idx="65">
                  <c:v>909.36648817433741</c:v>
                </c:pt>
                <c:pt idx="66">
                  <c:v>928.46015305608057</c:v>
                </c:pt>
                <c:pt idx="67">
                  <c:v>947.74475458664119</c:v>
                </c:pt>
                <c:pt idx="68">
                  <c:v>967.22220213250739</c:v>
                </c:pt>
                <c:pt idx="69">
                  <c:v>986.89442415383223</c:v>
                </c:pt>
                <c:pt idx="70">
                  <c:v>1006.7633683953703</c:v>
                </c:pt>
                <c:pt idx="71">
                  <c:v>1026.8310020793238</c:v>
                </c:pt>
                <c:pt idx="72">
                  <c:v>1047.0993121001168</c:v>
                </c:pt>
                <c:pt idx="73">
                  <c:v>1067.5703052211177</c:v>
                </c:pt>
                <c:pt idx="74">
                  <c:v>1088.2460082733287</c:v>
                </c:pt>
                <c:pt idx="75">
                  <c:v>1109.1284683560618</c:v>
                </c:pt>
                <c:pt idx="76">
                  <c:v>1130.2197530396222</c:v>
                </c:pt>
                <c:pt idx="77">
                  <c:v>1151.5219505700181</c:v>
                </c:pt>
                <c:pt idx="78">
                  <c:v>1173.037170075718</c:v>
                </c:pt>
                <c:pt idx="79">
                  <c:v>1194.7675417764749</c:v>
                </c:pt>
                <c:pt idx="80">
                  <c:v>1216.7152171942394</c:v>
                </c:pt>
                <c:pt idx="81">
                  <c:v>1238.8823693661814</c:v>
                </c:pt>
                <c:pt idx="82">
                  <c:v>1261.2711930598427</c:v>
                </c:pt>
                <c:pt idx="83">
                  <c:v>1283.8839049904407</c:v>
                </c:pt>
                <c:pt idx="84">
                  <c:v>1306.7227440403447</c:v>
                </c:pt>
                <c:pt idx="85">
                  <c:v>1329.7899714807477</c:v>
                </c:pt>
                <c:pt idx="86">
                  <c:v>1353.0878711955547</c:v>
                </c:pt>
                <c:pt idx="87">
                  <c:v>1376.6187499075099</c:v>
                </c:pt>
                <c:pt idx="88">
                  <c:v>1400.3849374065846</c:v>
                </c:pt>
                <c:pt idx="89">
                  <c:v>1424.38878678065</c:v>
                </c:pt>
                <c:pt idx="90">
                  <c:v>1448.632674648456</c:v>
                </c:pt>
                <c:pt idx="91">
                  <c:v>1473.1190013949401</c:v>
                </c:pt>
                <c:pt idx="92">
                  <c:v>1497.850191408889</c:v>
                </c:pt>
                <c:pt idx="93">
                  <c:v>1522.8286933229774</c:v>
                </c:pt>
                <c:pt idx="94">
                  <c:v>1548.0569802562068</c:v>
                </c:pt>
                <c:pt idx="95">
                  <c:v>1573.5375500587684</c:v>
                </c:pt>
                <c:pt idx="96">
                  <c:v>1599.2729255593556</c:v>
                </c:pt>
                <c:pt idx="97">
                  <c:v>1625.2656548149487</c:v>
                </c:pt>
                <c:pt idx="98">
                  <c:v>1651.5183113630976</c:v>
                </c:pt>
                <c:pt idx="99">
                  <c:v>1678.033494476728</c:v>
                </c:pt>
                <c:pt idx="100">
                  <c:v>1704.8138294214948</c:v>
                </c:pt>
                <c:pt idx="101">
                  <c:v>1731.8619677157092</c:v>
                </c:pt>
                <c:pt idx="102">
                  <c:v>1759.1805873928656</c:v>
                </c:pt>
                <c:pt idx="103">
                  <c:v>1786.7723932667936</c:v>
                </c:pt>
                <c:pt idx="104">
                  <c:v>1814.640117199461</c:v>
                </c:pt>
                <c:pt idx="105">
                  <c:v>1842.786518371455</c:v>
                </c:pt>
              </c:numCache>
            </c:numRef>
          </c:xVal>
          <c:yVal>
            <c:numRef>
              <c:f>Template!$I$29:$I$134</c:f>
              <c:numCache>
                <c:formatCode>General</c:formatCode>
                <c:ptCount val="106"/>
                <c:pt idx="0">
                  <c:v>0</c:v>
                </c:pt>
                <c:pt idx="1">
                  <c:v>5.1573645969301115E-6</c:v>
                </c:pt>
                <c:pt idx="2">
                  <c:v>2.057965264366917E-5</c:v>
                </c:pt>
                <c:pt idx="3">
                  <c:v>4.6118047815985608E-5</c:v>
                </c:pt>
                <c:pt idx="4">
                  <c:v>8.1526516915884911E-5</c:v>
                </c:pt>
                <c:pt idx="5">
                  <c:v>1.264647694874904E-4</c:v>
                </c:pt>
                <c:pt idx="6">
                  <c:v>1.805023390672687E-4</c:v>
                </c:pt>
                <c:pt idx="7">
                  <c:v>2.4312372520528239E-4</c:v>
                </c:pt>
                <c:pt idx="8">
                  <c:v>3.1373451989927378E-4</c:v>
                </c:pt>
                <c:pt idx="9">
                  <c:v>3.9166842795423126E-4</c:v>
                </c:pt>
                <c:pt idx="10">
                  <c:v>4.7619507826041362E-4</c:v>
                </c:pt>
                <c:pt idx="11">
                  <c:v>5.6652851228282202E-4</c:v>
                </c:pt>
                <c:pt idx="12">
                  <c:v>6.6183622734730489E-4</c:v>
                </c:pt>
                <c:pt idx="13">
                  <c:v>7.6124864572450106E-4</c:v>
                </c:pt>
                <c:pt idx="14">
                  <c:v>8.6386887614107631E-4</c:v>
                </c:pt>
                <c:pt idx="15">
                  <c:v>9.6878263223227506E-4</c:v>
                </c:pt>
                <c:pt idx="16">
                  <c:v>1.0750681725900304E-3</c:v>
                </c:pt>
                <c:pt idx="17">
                  <c:v>1.181806129412311E-3</c:v>
                </c:pt>
                <c:pt idx="18">
                  <c:v>1.2880890972354465E-3</c:v>
                </c:pt>
                <c:pt idx="19">
                  <c:v>1.3930308597058497E-3</c:v>
                </c:pt>
                <c:pt idx="20">
                  <c:v>1.4957751406588929E-3</c:v>
                </c:pt>
                <c:pt idx="21">
                  <c:v>1.5955037757270959E-3</c:v>
                </c:pt>
                <c:pt idx="22">
                  <c:v>1.6914442120766898E-3</c:v>
                </c:pt>
                <c:pt idx="23">
                  <c:v>1.7828762564290699E-3</c:v>
                </c:pt>
                <c:pt idx="24">
                  <c:v>1.8691380050037062E-3</c:v>
                </c:pt>
                <c:pt idx="25">
                  <c:v>1.9496309031537976E-3</c:v>
                </c:pt>
                <c:pt idx="26">
                  <c:v>2.0238238969833393E-3</c:v>
                </c:pt>
                <c:pt idx="27">
                  <c:v>2.0912566538638776E-3</c:v>
                </c:pt>
                <c:pt idx="28">
                  <c:v>2.1515418432479652E-3</c:v>
                </c:pt>
                <c:pt idx="29">
                  <c:v>2.2043664832535025E-3</c:v>
                </c:pt>
                <c:pt idx="30">
                  <c:v>2.2494923719352951E-3</c:v>
                </c:pt>
                <c:pt idx="31">
                  <c:v>2.2867556347551696E-3</c:v>
                </c:pt>
                <c:pt idx="32">
                  <c:v>2.3160654313227019E-3</c:v>
                </c:pt>
                <c:pt idx="33">
                  <c:v>2.3374018748456129E-3</c:v>
                </c:pt>
                <c:pt idx="34">
                  <c:v>2.3508132267725801E-3</c:v>
                </c:pt>
                <c:pt idx="35">
                  <c:v>2.3564124367332954E-3</c:v>
                </c:pt>
                <c:pt idx="36">
                  <c:v>2.3543731040144107E-3</c:v>
                </c:pt>
                <c:pt idx="37">
                  <c:v>2.3449249414206588E-3</c:v>
                </c:pt>
                <c:pt idx="38">
                  <c:v>2.3283488254537857E-3</c:v>
                </c:pt>
                <c:pt idx="39">
                  <c:v>2.3049715183231251E-3</c:v>
                </c:pt>
                <c:pt idx="40">
                  <c:v>2.275160147433117E-3</c:v>
                </c:pt>
                <c:pt idx="41">
                  <c:v>2.2393165267520763E-3</c:v>
                </c:pt>
                <c:pt idx="42">
                  <c:v>2.1978714019518946E-3</c:v>
                </c:pt>
                <c:pt idx="43">
                  <c:v>2.1512786975376066E-3</c:v>
                </c:pt>
                <c:pt idx="44">
                  <c:v>2.1000098394912772E-3</c:v>
                </c:pt>
                <c:pt idx="45">
                  <c:v>2.0445482213804441E-3</c:v>
                </c:pt>
                <c:pt idx="46">
                  <c:v>1.9853838755788692E-3</c:v>
                </c:pt>
                <c:pt idx="47">
                  <c:v>1.92300840437242E-3</c:v>
                </c:pt>
                <c:pt idx="48">
                  <c:v>1.8579102184322724E-3</c:v>
                </c:pt>
                <c:pt idx="49">
                  <c:v>1.7905701225849062E-3</c:v>
                </c:pt>
                <c:pt idx="50">
                  <c:v>1.7214572811424609E-3</c:v>
                </c:pt>
                <c:pt idx="51">
                  <c:v>1.6510255874180543E-3</c:v>
                </c:pt>
                <c:pt idx="52">
                  <c:v>1.5797104545687726E-3</c:v>
                </c:pt>
                <c:pt idx="53">
                  <c:v>1.5079260377017141E-3</c:v>
                </c:pt>
                <c:pt idx="54">
                  <c:v>1.4360628903496632E-3</c:v>
                </c:pt>
                <c:pt idx="55">
                  <c:v>1.364486052061638E-3</c:v>
                </c:pt>
                <c:pt idx="56">
                  <c:v>1.293533558032998E-3</c:v>
                </c:pt>
                <c:pt idx="57">
                  <c:v>1.2235153564776943E-3</c:v>
                </c:pt>
                <c:pt idx="58">
                  <c:v>1.1547126148633905E-3</c:v>
                </c:pt>
                <c:pt idx="59">
                  <c:v>1.0873773922149886E-3</c:v>
                </c:pt>
                <c:pt idx="60">
                  <c:v>1.0217326514555469E-3</c:v>
                </c:pt>
                <c:pt idx="61">
                  <c:v>9.579725831938763E-4</c:v>
                </c:pt>
                <c:pt idx="62">
                  <c:v>8.9626321047101042E-4</c:v>
                </c:pt>
                <c:pt idx="63">
                  <c:v>8.367432427180782E-4</c:v>
                </c:pt>
                <c:pt idx="64">
                  <c:v>7.7952514652091323E-4</c:v>
                </c:pt>
                <c:pt idx="65">
                  <c:v>7.2469640068909295E-4</c:v>
                </c:pt>
                <c:pt idx="66">
                  <c:v>6.7232090353965077E-4</c:v>
                </c:pt>
                <c:pt idx="67">
                  <c:v>6.2244050117415039E-4</c:v>
                </c:pt>
                <c:pt idx="68">
                  <c:v>5.7507660679457747E-4</c:v>
                </c:pt>
                <c:pt idx="69">
                  <c:v>5.3023188270908328E-4</c:v>
                </c:pt>
                <c:pt idx="70">
                  <c:v>4.8789195856312548E-4</c:v>
                </c:pt>
                <c:pt idx="71">
                  <c:v>4.4802716143565861E-4</c:v>
                </c:pt>
                <c:pt idx="72">
                  <c:v>4.105942357064747E-4</c:v>
                </c:pt>
                <c:pt idx="73">
                  <c:v>3.755380329749623E-4</c:v>
                </c:pt>
                <c:pt idx="74">
                  <c:v>3.4279315474149261E-4</c:v>
                </c:pt>
                <c:pt idx="75">
                  <c:v>3.1228553300368869E-4</c:v>
                </c:pt>
                <c:pt idx="76">
                  <c:v>2.8393393632896179E-4</c:v>
                </c:pt>
                <c:pt idx="77">
                  <c:v>2.5765139130501147E-4</c:v>
                </c:pt>
                <c:pt idx="78">
                  <c:v>2.3334651150984861E-4</c:v>
                </c:pt>
                <c:pt idx="79">
                  <c:v>2.1092472825583211E-4</c:v>
                </c:pt>
                <c:pt idx="80">
                  <c:v>1.9028941932720277E-4</c:v>
                </c:pt>
                <c:pt idx="81">
                  <c:v>1.7134293373147297E-4</c:v>
                </c:pt>
                <c:pt idx="82">
                  <c:v>1.5398751211057759E-4</c:v>
                </c:pt>
                <c:pt idx="83">
                  <c:v>1.381261039011037E-4</c:v>
                </c:pt>
                <c:pt idx="84">
                  <c:v>1.236630835915258E-4</c:v>
                </c:pt>
                <c:pt idx="85">
                  <c:v>1.105048694991061E-4</c:v>
                </c:pt>
                <c:pt idx="86">
                  <c:v>9.8560449384220054E-5</c:v>
                </c:pt>
                <c:pt idx="87">
                  <c:v>8.7741817942209134E-5</c:v>
                </c:pt>
                <c:pt idx="88">
                  <c:v>7.7964331771665209E-5</c:v>
                </c:pt>
                <c:pt idx="89">
                  <c:v>6.9146987824331073E-5</c:v>
                </c:pt>
                <c:pt idx="90">
                  <c:v>6.1212631607925909E-5</c:v>
                </c:pt>
                <c:pt idx="91">
                  <c:v>5.4088101552517644E-5</c:v>
                </c:pt>
                <c:pt idx="92">
                  <c:v>4.7704315977494816E-5</c:v>
                </c:pt>
                <c:pt idx="93">
                  <c:v>4.1996309023866537E-5</c:v>
                </c:pt>
                <c:pt idx="94">
                  <c:v>3.6903221759622854E-5</c:v>
                </c:pt>
                <c:pt idx="95">
                  <c:v>3.2368254437955194E-5</c:v>
                </c:pt>
                <c:pt idx="96">
                  <c:v>2.8338585602432667E-5</c:v>
                </c:pt>
                <c:pt idx="97">
                  <c:v>2.4765263402195526E-5</c:v>
                </c:pt>
                <c:pt idx="98">
                  <c:v>2.1603074115415183E-5</c:v>
                </c:pt>
                <c:pt idx="99">
                  <c:v>1.8810392491241979E-5</c:v>
                </c:pt>
                <c:pt idx="100">
                  <c:v>1.6349018118747244E-5</c:v>
                </c:pt>
                <c:pt idx="101">
                  <c:v>1.4184001624384521E-5</c:v>
                </c:pt>
                <c:pt idx="102">
                  <c:v>1.2283464094579306E-5</c:v>
                </c:pt>
                <c:pt idx="103">
                  <c:v>1.0618412723461097E-5</c:v>
                </c:pt>
                <c:pt idx="104">
                  <c:v>9.1625553026705994E-6</c:v>
                </c:pt>
                <c:pt idx="105">
                  <c:v>7.892115804818922E-6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2F79-4EC2-A6D6-B8A2BF99FEFE}"/>
            </c:ext>
          </c:extLst>
        </c:ser>
        <c:ser>
          <c:idx val="1"/>
          <c:order val="1"/>
          <c:tx>
            <c:strRef>
              <c:f>Template!$J$28</c:f>
              <c:strCache>
                <c:ptCount val="1"/>
                <c:pt idx="0">
                  <c:v>H2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Template!$H$29:$H$134</c:f>
              <c:numCache>
                <c:formatCode>General</c:formatCode>
                <c:ptCount val="106"/>
                <c:pt idx="0">
                  <c:v>0</c:v>
                </c:pt>
                <c:pt idx="1">
                  <c:v>10</c:v>
                </c:pt>
                <c:pt idx="2">
                  <c:v>20.100000000000001</c:v>
                </c:pt>
                <c:pt idx="3">
                  <c:v>30.301000000000002</c:v>
                </c:pt>
                <c:pt idx="4">
                  <c:v>40.604010000000002</c:v>
                </c:pt>
                <c:pt idx="5">
                  <c:v>51.010050100000001</c:v>
                </c:pt>
                <c:pt idx="6">
                  <c:v>61.520150600999997</c:v>
                </c:pt>
                <c:pt idx="7">
                  <c:v>72.135352107009993</c:v>
                </c:pt>
                <c:pt idx="8">
                  <c:v>82.856705628080093</c:v>
                </c:pt>
                <c:pt idx="9">
                  <c:v>93.685272684360896</c:v>
                </c:pt>
                <c:pt idx="10">
                  <c:v>104.62212541120451</c:v>
                </c:pt>
                <c:pt idx="11">
                  <c:v>115.66834666531656</c:v>
                </c:pt>
                <c:pt idx="12">
                  <c:v>126.82503013196974</c:v>
                </c:pt>
                <c:pt idx="13">
                  <c:v>138.09328043328944</c:v>
                </c:pt>
                <c:pt idx="14">
                  <c:v>149.47421323762234</c:v>
                </c:pt>
                <c:pt idx="15">
                  <c:v>160.96895536999855</c:v>
                </c:pt>
                <c:pt idx="16">
                  <c:v>172.57864492369853</c:v>
                </c:pt>
                <c:pt idx="17">
                  <c:v>184.30443137293551</c:v>
                </c:pt>
                <c:pt idx="18">
                  <c:v>196.14747568666485</c:v>
                </c:pt>
                <c:pt idx="19">
                  <c:v>208.10895044353148</c:v>
                </c:pt>
                <c:pt idx="20">
                  <c:v>220.1900399479668</c:v>
                </c:pt>
                <c:pt idx="21">
                  <c:v>232.39194034744645</c:v>
                </c:pt>
                <c:pt idx="22">
                  <c:v>244.71585975092091</c:v>
                </c:pt>
                <c:pt idx="23">
                  <c:v>257.16301834843011</c:v>
                </c:pt>
                <c:pt idx="24">
                  <c:v>269.73464853191439</c:v>
                </c:pt>
                <c:pt idx="25">
                  <c:v>282.43199501723348</c:v>
                </c:pt>
                <c:pt idx="26">
                  <c:v>295.25631496740573</c:v>
                </c:pt>
                <c:pt idx="27">
                  <c:v>308.20887811707968</c:v>
                </c:pt>
                <c:pt idx="28">
                  <c:v>321.29096689825036</c:v>
                </c:pt>
                <c:pt idx="29">
                  <c:v>334.50387656723274</c:v>
                </c:pt>
                <c:pt idx="30">
                  <c:v>347.84891533290494</c:v>
                </c:pt>
                <c:pt idx="31">
                  <c:v>361.32740448623383</c:v>
                </c:pt>
                <c:pt idx="32">
                  <c:v>374.94067853109601</c:v>
                </c:pt>
                <c:pt idx="33">
                  <c:v>388.69008531640679</c:v>
                </c:pt>
                <c:pt idx="34">
                  <c:v>402.57698616957066</c:v>
                </c:pt>
                <c:pt idx="35">
                  <c:v>416.60275603126615</c:v>
                </c:pt>
                <c:pt idx="36">
                  <c:v>430.7687835915786</c:v>
                </c:pt>
                <c:pt idx="37">
                  <c:v>445.07647142749414</c:v>
                </c:pt>
                <c:pt idx="38">
                  <c:v>459.52723614176887</c:v>
                </c:pt>
                <c:pt idx="39">
                  <c:v>474.12250850318634</c:v>
                </c:pt>
                <c:pt idx="40">
                  <c:v>488.863733588218</c:v>
                </c:pt>
                <c:pt idx="41">
                  <c:v>503.75237092409998</c:v>
                </c:pt>
                <c:pt idx="42">
                  <c:v>518.78989463334074</c:v>
                </c:pt>
                <c:pt idx="43">
                  <c:v>533.97779357967386</c:v>
                </c:pt>
                <c:pt idx="44">
                  <c:v>549.31757151547026</c:v>
                </c:pt>
                <c:pt idx="45">
                  <c:v>564.81074723062466</c:v>
                </c:pt>
                <c:pt idx="46">
                  <c:v>580.45885470293058</c:v>
                </c:pt>
                <c:pt idx="47">
                  <c:v>596.26344324995955</c:v>
                </c:pt>
                <c:pt idx="48">
                  <c:v>612.22607768245882</c:v>
                </c:pt>
                <c:pt idx="49">
                  <c:v>628.34833845928313</c:v>
                </c:pt>
                <c:pt idx="50">
                  <c:v>644.63182184387563</c:v>
                </c:pt>
                <c:pt idx="51">
                  <c:v>661.07814006231411</c:v>
                </c:pt>
                <c:pt idx="52">
                  <c:v>677.68892146293695</c:v>
                </c:pt>
                <c:pt idx="53">
                  <c:v>694.46581067756597</c:v>
                </c:pt>
                <c:pt idx="54">
                  <c:v>711.41046878434133</c:v>
                </c:pt>
                <c:pt idx="55">
                  <c:v>728.52457347218444</c:v>
                </c:pt>
                <c:pt idx="56">
                  <c:v>745.80981920690601</c:v>
                </c:pt>
                <c:pt idx="57">
                  <c:v>763.26791739897476</c:v>
                </c:pt>
                <c:pt idx="58">
                  <c:v>780.90059657296422</c:v>
                </c:pt>
                <c:pt idx="59">
                  <c:v>798.70960253869362</c:v>
                </c:pt>
                <c:pt idx="60">
                  <c:v>816.69669856408029</c:v>
                </c:pt>
                <c:pt idx="61">
                  <c:v>834.86366554972085</c:v>
                </c:pt>
                <c:pt idx="62">
                  <c:v>853.21230220521784</c:v>
                </c:pt>
                <c:pt idx="63">
                  <c:v>871.74442522726974</c:v>
                </c:pt>
                <c:pt idx="64">
                  <c:v>890.4618694795422</c:v>
                </c:pt>
                <c:pt idx="65">
                  <c:v>909.36648817433741</c:v>
                </c:pt>
                <c:pt idx="66">
                  <c:v>928.46015305608057</c:v>
                </c:pt>
                <c:pt idx="67">
                  <c:v>947.74475458664119</c:v>
                </c:pt>
                <c:pt idx="68">
                  <c:v>967.22220213250739</c:v>
                </c:pt>
                <c:pt idx="69">
                  <c:v>986.89442415383223</c:v>
                </c:pt>
                <c:pt idx="70">
                  <c:v>1006.7633683953703</c:v>
                </c:pt>
                <c:pt idx="71">
                  <c:v>1026.8310020793238</c:v>
                </c:pt>
                <c:pt idx="72">
                  <c:v>1047.0993121001168</c:v>
                </c:pt>
                <c:pt idx="73">
                  <c:v>1067.5703052211177</c:v>
                </c:pt>
                <c:pt idx="74">
                  <c:v>1088.2460082733287</c:v>
                </c:pt>
                <c:pt idx="75">
                  <c:v>1109.1284683560618</c:v>
                </c:pt>
                <c:pt idx="76">
                  <c:v>1130.2197530396222</c:v>
                </c:pt>
                <c:pt idx="77">
                  <c:v>1151.5219505700181</c:v>
                </c:pt>
                <c:pt idx="78">
                  <c:v>1173.037170075718</c:v>
                </c:pt>
                <c:pt idx="79">
                  <c:v>1194.7675417764749</c:v>
                </c:pt>
                <c:pt idx="80">
                  <c:v>1216.7152171942394</c:v>
                </c:pt>
                <c:pt idx="81">
                  <c:v>1238.8823693661814</c:v>
                </c:pt>
                <c:pt idx="82">
                  <c:v>1261.2711930598427</c:v>
                </c:pt>
                <c:pt idx="83">
                  <c:v>1283.8839049904407</c:v>
                </c:pt>
                <c:pt idx="84">
                  <c:v>1306.7227440403447</c:v>
                </c:pt>
                <c:pt idx="85">
                  <c:v>1329.7899714807477</c:v>
                </c:pt>
                <c:pt idx="86">
                  <c:v>1353.0878711955547</c:v>
                </c:pt>
                <c:pt idx="87">
                  <c:v>1376.6187499075099</c:v>
                </c:pt>
                <c:pt idx="88">
                  <c:v>1400.3849374065846</c:v>
                </c:pt>
                <c:pt idx="89">
                  <c:v>1424.38878678065</c:v>
                </c:pt>
                <c:pt idx="90">
                  <c:v>1448.632674648456</c:v>
                </c:pt>
                <c:pt idx="91">
                  <c:v>1473.1190013949401</c:v>
                </c:pt>
                <c:pt idx="92">
                  <c:v>1497.850191408889</c:v>
                </c:pt>
                <c:pt idx="93">
                  <c:v>1522.8286933229774</c:v>
                </c:pt>
                <c:pt idx="94">
                  <c:v>1548.0569802562068</c:v>
                </c:pt>
                <c:pt idx="95">
                  <c:v>1573.5375500587684</c:v>
                </c:pt>
                <c:pt idx="96">
                  <c:v>1599.2729255593556</c:v>
                </c:pt>
                <c:pt idx="97">
                  <c:v>1625.2656548149487</c:v>
                </c:pt>
                <c:pt idx="98">
                  <c:v>1651.5183113630976</c:v>
                </c:pt>
                <c:pt idx="99">
                  <c:v>1678.033494476728</c:v>
                </c:pt>
                <c:pt idx="100">
                  <c:v>1704.8138294214948</c:v>
                </c:pt>
                <c:pt idx="101">
                  <c:v>1731.8619677157092</c:v>
                </c:pt>
                <c:pt idx="102">
                  <c:v>1759.1805873928656</c:v>
                </c:pt>
                <c:pt idx="103">
                  <c:v>1786.7723932667936</c:v>
                </c:pt>
                <c:pt idx="104">
                  <c:v>1814.640117199461</c:v>
                </c:pt>
                <c:pt idx="105">
                  <c:v>1842.786518371455</c:v>
                </c:pt>
              </c:numCache>
            </c:numRef>
          </c:xVal>
          <c:yVal>
            <c:numRef>
              <c:f>Template!$J$29:$J$134</c:f>
              <c:numCache>
                <c:formatCode>General</c:formatCode>
                <c:ptCount val="106"/>
                <c:pt idx="0">
                  <c:v>0</c:v>
                </c:pt>
                <c:pt idx="1">
                  <c:v>5.8513130493928719E-8</c:v>
                </c:pt>
                <c:pt idx="2">
                  <c:v>2.3636967737217946E-7</c:v>
                </c:pt>
                <c:pt idx="3">
                  <c:v>5.3705996162067815E-7</c:v>
                </c:pt>
                <c:pt idx="4">
                  <c:v>9.6409026591528004E-7</c:v>
                </c:pt>
                <c:pt idx="5">
                  <c:v>1.5209782102556405E-6</c:v>
                </c:pt>
                <c:pt idx="6">
                  <c:v>2.2112478017351134E-6</c:v>
                </c:pt>
                <c:pt idx="7">
                  <c:v>3.0384241470005735E-6</c:v>
                </c:pt>
                <c:pt idx="8">
                  <c:v>4.0060278160842581E-6</c:v>
                </c:pt>
                <c:pt idx="9">
                  <c:v>5.1175688464745551E-6</c:v>
                </c:pt>
                <c:pt idx="10">
                  <c:v>6.3765403765392387E-6</c:v>
                </c:pt>
                <c:pt idx="11">
                  <c:v>7.7864118977281493E-6</c:v>
                </c:pt>
                <c:pt idx="12">
                  <c:v>9.3506221153682744E-6</c:v>
                </c:pt>
                <c:pt idx="13">
                  <c:v>1.1072571408328304E-5</c:v>
                </c:pt>
                <c:pt idx="14">
                  <c:v>1.2955613878377912E-5</c:v>
                </c:pt>
                <c:pt idx="15">
                  <c:v>1.5003048980705329E-5</c:v>
                </c:pt>
                <c:pt idx="16">
                  <c:v>1.7218112727791813E-5</c:v>
                </c:pt>
                <c:pt idx="17">
                  <c:v>1.9603968459679268E-5</c:v>
                </c:pt>
                <c:pt idx="18">
                  <c:v>2.2163697174614823E-5</c:v>
                </c:pt>
                <c:pt idx="19">
                  <c:v>2.4900287415119952E-5</c:v>
                </c:pt>
                <c:pt idx="20">
                  <c:v>2.7816624705718476E-5</c:v>
                </c:pt>
                <c:pt idx="21">
                  <c:v>3.0915480539874831E-5</c:v>
                </c:pt>
                <c:pt idx="22">
                  <c:v>3.4199500915147702E-5</c:v>
                </c:pt>
                <c:pt idx="23">
                  <c:v>3.7671194417161568E-5</c:v>
                </c:pt>
                <c:pt idx="24">
                  <c:v>4.1332919854746901E-5</c:v>
                </c:pt>
                <c:pt idx="25">
                  <c:v>4.518687345050446E-5</c:v>
                </c:pt>
                <c:pt idx="26">
                  <c:v>4.9235075593118203E-5</c:v>
                </c:pt>
                <c:pt idx="27">
                  <c:v>5.3479357159978805E-5</c:v>
                </c:pt>
                <c:pt idx="28">
                  <c:v>5.7921345421093939E-5</c:v>
                </c:pt>
                <c:pt idx="29">
                  <c:v>6.2562449537854805E-5</c:v>
                </c:pt>
                <c:pt idx="30">
                  <c:v>6.7403845673008432E-5</c:v>
                </c:pt>
                <c:pt idx="31">
                  <c:v>7.2446461731153478E-5</c:v>
                </c:pt>
                <c:pt idx="32">
                  <c:v>7.7690961752239408E-5</c:v>
                </c:pt>
                <c:pt idx="33">
                  <c:v>8.3137729983904989E-5</c:v>
                </c:pt>
                <c:pt idx="34">
                  <c:v>8.8786854662045738E-5</c:v>
                </c:pt>
                <c:pt idx="35">
                  <c:v>9.4638111532749681E-5</c:v>
                </c:pt>
                <c:pt idx="36">
                  <c:v>1.0069094715268687E-4</c:v>
                </c:pt>
                <c:pt idx="37">
                  <c:v>1.0694446200917661E-4</c:v>
                </c:pt>
                <c:pt idx="38">
                  <c:v>1.1339739350548483E-4</c:v>
                </c:pt>
                <c:pt idx="39">
                  <c:v>1.2004809886141455E-4</c:v>
                </c:pt>
                <c:pt idx="40">
                  <c:v>1.2689453798393928E-4</c:v>
                </c:pt>
                <c:pt idx="41">
                  <c:v>1.3393425636747924E-4</c:v>
                </c:pt>
                <c:pt idx="42">
                  <c:v>1.4116436808842543E-4</c:v>
                </c:pt>
                <c:pt idx="43">
                  <c:v>1.4858153896365569E-4</c:v>
                </c:pt>
                <c:pt idx="44">
                  <c:v>1.5618196994804997E-4</c:v>
                </c:pt>
                <c:pt idx="45">
                  <c:v>1.6396138085136909E-4</c:v>
                </c:pt>
                <c:pt idx="46">
                  <c:v>1.7191499446029713E-4</c:v>
                </c:pt>
                <c:pt idx="47">
                  <c:v>1.8003752115692997E-4</c:v>
                </c:pt>
                <c:pt idx="48">
                  <c:v>1.8832314413048888E-4</c:v>
                </c:pt>
                <c:pt idx="49">
                  <c:v>1.9676550528452167E-4</c:v>
                </c:pt>
                <c:pt idx="50">
                  <c:v>2.0535769194727615E-4</c:v>
                </c:pt>
                <c:pt idx="51">
                  <c:v>2.1409222449825685E-4</c:v>
                </c:pt>
                <c:pt idx="52">
                  <c:v>2.2296104502915459E-4</c:v>
                </c:pt>
                <c:pt idx="53">
                  <c:v>2.3195550716232342E-4</c:v>
                </c:pt>
                <c:pt idx="54">
                  <c:v>2.4106636715470593E-4</c:v>
                </c:pt>
                <c:pt idx="55">
                  <c:v>2.5028377641952976E-4</c:v>
                </c:pt>
                <c:pt idx="56">
                  <c:v>2.5959727560213733E-4</c:v>
                </c:pt>
                <c:pt idx="57">
                  <c:v>2.6899579034990646E-4</c:v>
                </c:pt>
                <c:pt idx="58">
                  <c:v>2.7846762891929822E-4</c:v>
                </c:pt>
                <c:pt idx="59">
                  <c:v>2.8800048176554934E-4</c:v>
                </c:pt>
                <c:pt idx="60">
                  <c:v>2.9758142326232866E-4</c:v>
                </c:pt>
                <c:pt idx="61">
                  <c:v>3.0719691569972414E-4</c:v>
                </c:pt>
                <c:pt idx="62">
                  <c:v>3.1683281570911345E-4</c:v>
                </c:pt>
                <c:pt idx="63">
                  <c:v>3.264743832627258E-4</c:v>
                </c:pt>
                <c:pt idx="64">
                  <c:v>3.3610629339391861E-4</c:v>
                </c:pt>
                <c:pt idx="65">
                  <c:v>3.4571265078127612E-4</c:v>
                </c:pt>
                <c:pt idx="66">
                  <c:v>3.5527700733550219E-4</c:v>
                </c:pt>
                <c:pt idx="67">
                  <c:v>3.6478238292261719E-4</c:v>
                </c:pt>
                <c:pt idx="68">
                  <c:v>3.7421128935009125E-4</c:v>
                </c:pt>
                <c:pt idx="69">
                  <c:v>3.8354575773416469E-4</c:v>
                </c:pt>
                <c:pt idx="70">
                  <c:v>3.927673693566191E-4</c:v>
                </c:pt>
                <c:pt idx="71">
                  <c:v>4.0185729010759727E-4</c:v>
                </c:pt>
                <c:pt idx="72">
                  <c:v>4.1079630859764402E-4</c:v>
                </c:pt>
                <c:pt idx="73">
                  <c:v>4.1956487800687726E-4</c:v>
                </c:pt>
                <c:pt idx="74">
                  <c:v>4.2814316172204978E-4</c:v>
                </c:pt>
                <c:pt idx="75">
                  <c:v>4.3651108279316528E-4</c:v>
                </c:pt>
                <c:pt idx="76">
                  <c:v>4.4464837722024356E-4</c:v>
                </c:pt>
                <c:pt idx="77">
                  <c:v>4.5253465105775739E-4</c:v>
                </c:pt>
                <c:pt idx="78">
                  <c:v>4.6014944129919741E-4</c:v>
                </c:pt>
                <c:pt idx="79">
                  <c:v>4.674722804771661E-4</c:v>
                </c:pt>
                <c:pt idx="80">
                  <c:v>4.7448276488541334E-4</c:v>
                </c:pt>
                <c:pt idx="81">
                  <c:v>4.8116062629834609E-4</c:v>
                </c:pt>
                <c:pt idx="82">
                  <c:v>4.8748580703089883E-4</c:v>
                </c:pt>
                <c:pt idx="83">
                  <c:v>4.934385381473121E-4</c:v>
                </c:pt>
                <c:pt idx="84">
                  <c:v>4.9899942059154398E-4</c:v>
                </c:pt>
                <c:pt idx="85">
                  <c:v>5.0414950897486059E-4</c:v>
                </c:pt>
                <c:pt idx="86">
                  <c:v>5.0887039771787895E-4</c:v>
                </c:pt>
                <c:pt idx="87">
                  <c:v>5.1314430920520191E-4</c:v>
                </c:pt>
                <c:pt idx="88">
                  <c:v>5.1695418357109216E-4</c:v>
                </c:pt>
                <c:pt idx="89">
                  <c:v>5.2028376969471114E-4</c:v>
                </c:pt>
                <c:pt idx="90">
                  <c:v>5.2311771694366332E-4</c:v>
                </c:pt>
                <c:pt idx="91">
                  <c:v>5.2544166716535765E-4</c:v>
                </c:pt>
                <c:pt idx="92">
                  <c:v>5.2724234638745879E-4</c:v>
                </c:pt>
                <c:pt idx="93">
                  <c:v>5.2850765565194148E-4</c:v>
                </c:pt>
                <c:pt idx="94">
                  <c:v>5.2922676037249982E-4</c:v>
                </c:pt>
                <c:pt idx="95">
                  <c:v>5.2939017757283645E-4</c:v>
                </c:pt>
                <c:pt idx="96">
                  <c:v>5.2898986033425479E-4</c:v>
                </c:pt>
                <c:pt idx="97">
                  <c:v>5.2801927875558579E-4</c:v>
                </c:pt>
                <c:pt idx="98">
                  <c:v>5.2647349670741875E-4</c:v>
                </c:pt>
                <c:pt idx="99">
                  <c:v>5.2434924364649774E-4</c:v>
                </c:pt>
                <c:pt idx="100">
                  <c:v>5.2164498074561518E-4</c:v>
                </c:pt>
                <c:pt idx="101">
                  <c:v>5.1836096059001079E-4</c:v>
                </c:pt>
                <c:pt idx="102">
                  <c:v>5.1449927969376432E-4</c:v>
                </c:pt>
                <c:pt idx="103">
                  <c:v>5.1006392309952677E-4</c:v>
                </c:pt>
                <c:pt idx="104">
                  <c:v>5.0506080034274129E-4</c:v>
                </c:pt>
                <c:pt idx="105">
                  <c:v>4.9949777208769316E-4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2F79-4EC2-A6D6-B8A2BF99FEFE}"/>
            </c:ext>
          </c:extLst>
        </c:ser>
        <c:ser>
          <c:idx val="2"/>
          <c:order val="2"/>
          <c:tx>
            <c:strRef>
              <c:f>Template!$K$28</c:f>
              <c:strCache>
                <c:ptCount val="1"/>
                <c:pt idx="0">
                  <c:v>CO2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Template!$H$29:$H$134</c:f>
              <c:numCache>
                <c:formatCode>General</c:formatCode>
                <c:ptCount val="106"/>
                <c:pt idx="0">
                  <c:v>0</c:v>
                </c:pt>
                <c:pt idx="1">
                  <c:v>10</c:v>
                </c:pt>
                <c:pt idx="2">
                  <c:v>20.100000000000001</c:v>
                </c:pt>
                <c:pt idx="3">
                  <c:v>30.301000000000002</c:v>
                </c:pt>
                <c:pt idx="4">
                  <c:v>40.604010000000002</c:v>
                </c:pt>
                <c:pt idx="5">
                  <c:v>51.010050100000001</c:v>
                </c:pt>
                <c:pt idx="6">
                  <c:v>61.520150600999997</c:v>
                </c:pt>
                <c:pt idx="7">
                  <c:v>72.135352107009993</c:v>
                </c:pt>
                <c:pt idx="8">
                  <c:v>82.856705628080093</c:v>
                </c:pt>
                <c:pt idx="9">
                  <c:v>93.685272684360896</c:v>
                </c:pt>
                <c:pt idx="10">
                  <c:v>104.62212541120451</c:v>
                </c:pt>
                <c:pt idx="11">
                  <c:v>115.66834666531656</c:v>
                </c:pt>
                <c:pt idx="12">
                  <c:v>126.82503013196974</c:v>
                </c:pt>
                <c:pt idx="13">
                  <c:v>138.09328043328944</c:v>
                </c:pt>
                <c:pt idx="14">
                  <c:v>149.47421323762234</c:v>
                </c:pt>
                <c:pt idx="15">
                  <c:v>160.96895536999855</c:v>
                </c:pt>
                <c:pt idx="16">
                  <c:v>172.57864492369853</c:v>
                </c:pt>
                <c:pt idx="17">
                  <c:v>184.30443137293551</c:v>
                </c:pt>
                <c:pt idx="18">
                  <c:v>196.14747568666485</c:v>
                </c:pt>
                <c:pt idx="19">
                  <c:v>208.10895044353148</c:v>
                </c:pt>
                <c:pt idx="20">
                  <c:v>220.1900399479668</c:v>
                </c:pt>
                <c:pt idx="21">
                  <c:v>232.39194034744645</c:v>
                </c:pt>
                <c:pt idx="22">
                  <c:v>244.71585975092091</c:v>
                </c:pt>
                <c:pt idx="23">
                  <c:v>257.16301834843011</c:v>
                </c:pt>
                <c:pt idx="24">
                  <c:v>269.73464853191439</c:v>
                </c:pt>
                <c:pt idx="25">
                  <c:v>282.43199501723348</c:v>
                </c:pt>
                <c:pt idx="26">
                  <c:v>295.25631496740573</c:v>
                </c:pt>
                <c:pt idx="27">
                  <c:v>308.20887811707968</c:v>
                </c:pt>
                <c:pt idx="28">
                  <c:v>321.29096689825036</c:v>
                </c:pt>
                <c:pt idx="29">
                  <c:v>334.50387656723274</c:v>
                </c:pt>
                <c:pt idx="30">
                  <c:v>347.84891533290494</c:v>
                </c:pt>
                <c:pt idx="31">
                  <c:v>361.32740448623383</c:v>
                </c:pt>
                <c:pt idx="32">
                  <c:v>374.94067853109601</c:v>
                </c:pt>
                <c:pt idx="33">
                  <c:v>388.69008531640679</c:v>
                </c:pt>
                <c:pt idx="34">
                  <c:v>402.57698616957066</c:v>
                </c:pt>
                <c:pt idx="35">
                  <c:v>416.60275603126615</c:v>
                </c:pt>
                <c:pt idx="36">
                  <c:v>430.7687835915786</c:v>
                </c:pt>
                <c:pt idx="37">
                  <c:v>445.07647142749414</c:v>
                </c:pt>
                <c:pt idx="38">
                  <c:v>459.52723614176887</c:v>
                </c:pt>
                <c:pt idx="39">
                  <c:v>474.12250850318634</c:v>
                </c:pt>
                <c:pt idx="40">
                  <c:v>488.863733588218</c:v>
                </c:pt>
                <c:pt idx="41">
                  <c:v>503.75237092409998</c:v>
                </c:pt>
                <c:pt idx="42">
                  <c:v>518.78989463334074</c:v>
                </c:pt>
                <c:pt idx="43">
                  <c:v>533.97779357967386</c:v>
                </c:pt>
                <c:pt idx="44">
                  <c:v>549.31757151547026</c:v>
                </c:pt>
                <c:pt idx="45">
                  <c:v>564.81074723062466</c:v>
                </c:pt>
                <c:pt idx="46">
                  <c:v>580.45885470293058</c:v>
                </c:pt>
                <c:pt idx="47">
                  <c:v>596.26344324995955</c:v>
                </c:pt>
                <c:pt idx="48">
                  <c:v>612.22607768245882</c:v>
                </c:pt>
                <c:pt idx="49">
                  <c:v>628.34833845928313</c:v>
                </c:pt>
                <c:pt idx="50">
                  <c:v>644.63182184387563</c:v>
                </c:pt>
                <c:pt idx="51">
                  <c:v>661.07814006231411</c:v>
                </c:pt>
                <c:pt idx="52">
                  <c:v>677.68892146293695</c:v>
                </c:pt>
                <c:pt idx="53">
                  <c:v>694.46581067756597</c:v>
                </c:pt>
                <c:pt idx="54">
                  <c:v>711.41046878434133</c:v>
                </c:pt>
                <c:pt idx="55">
                  <c:v>728.52457347218444</c:v>
                </c:pt>
                <c:pt idx="56">
                  <c:v>745.80981920690601</c:v>
                </c:pt>
                <c:pt idx="57">
                  <c:v>763.26791739897476</c:v>
                </c:pt>
                <c:pt idx="58">
                  <c:v>780.90059657296422</c:v>
                </c:pt>
                <c:pt idx="59">
                  <c:v>798.70960253869362</c:v>
                </c:pt>
                <c:pt idx="60">
                  <c:v>816.69669856408029</c:v>
                </c:pt>
                <c:pt idx="61">
                  <c:v>834.86366554972085</c:v>
                </c:pt>
                <c:pt idx="62">
                  <c:v>853.21230220521784</c:v>
                </c:pt>
                <c:pt idx="63">
                  <c:v>871.74442522726974</c:v>
                </c:pt>
                <c:pt idx="64">
                  <c:v>890.4618694795422</c:v>
                </c:pt>
                <c:pt idx="65">
                  <c:v>909.36648817433741</c:v>
                </c:pt>
                <c:pt idx="66">
                  <c:v>928.46015305608057</c:v>
                </c:pt>
                <c:pt idx="67">
                  <c:v>947.74475458664119</c:v>
                </c:pt>
                <c:pt idx="68">
                  <c:v>967.22220213250739</c:v>
                </c:pt>
                <c:pt idx="69">
                  <c:v>986.89442415383223</c:v>
                </c:pt>
                <c:pt idx="70">
                  <c:v>1006.7633683953703</c:v>
                </c:pt>
                <c:pt idx="71">
                  <c:v>1026.8310020793238</c:v>
                </c:pt>
                <c:pt idx="72">
                  <c:v>1047.0993121001168</c:v>
                </c:pt>
                <c:pt idx="73">
                  <c:v>1067.5703052211177</c:v>
                </c:pt>
                <c:pt idx="74">
                  <c:v>1088.2460082733287</c:v>
                </c:pt>
                <c:pt idx="75">
                  <c:v>1109.1284683560618</c:v>
                </c:pt>
                <c:pt idx="76">
                  <c:v>1130.2197530396222</c:v>
                </c:pt>
                <c:pt idx="77">
                  <c:v>1151.5219505700181</c:v>
                </c:pt>
                <c:pt idx="78">
                  <c:v>1173.037170075718</c:v>
                </c:pt>
                <c:pt idx="79">
                  <c:v>1194.7675417764749</c:v>
                </c:pt>
                <c:pt idx="80">
                  <c:v>1216.7152171942394</c:v>
                </c:pt>
                <c:pt idx="81">
                  <c:v>1238.8823693661814</c:v>
                </c:pt>
                <c:pt idx="82">
                  <c:v>1261.2711930598427</c:v>
                </c:pt>
                <c:pt idx="83">
                  <c:v>1283.8839049904407</c:v>
                </c:pt>
                <c:pt idx="84">
                  <c:v>1306.7227440403447</c:v>
                </c:pt>
                <c:pt idx="85">
                  <c:v>1329.7899714807477</c:v>
                </c:pt>
                <c:pt idx="86">
                  <c:v>1353.0878711955547</c:v>
                </c:pt>
                <c:pt idx="87">
                  <c:v>1376.6187499075099</c:v>
                </c:pt>
                <c:pt idx="88">
                  <c:v>1400.3849374065846</c:v>
                </c:pt>
                <c:pt idx="89">
                  <c:v>1424.38878678065</c:v>
                </c:pt>
                <c:pt idx="90">
                  <c:v>1448.632674648456</c:v>
                </c:pt>
                <c:pt idx="91">
                  <c:v>1473.1190013949401</c:v>
                </c:pt>
                <c:pt idx="92">
                  <c:v>1497.850191408889</c:v>
                </c:pt>
                <c:pt idx="93">
                  <c:v>1522.8286933229774</c:v>
                </c:pt>
                <c:pt idx="94">
                  <c:v>1548.0569802562068</c:v>
                </c:pt>
                <c:pt idx="95">
                  <c:v>1573.5375500587684</c:v>
                </c:pt>
                <c:pt idx="96">
                  <c:v>1599.2729255593556</c:v>
                </c:pt>
                <c:pt idx="97">
                  <c:v>1625.2656548149487</c:v>
                </c:pt>
                <c:pt idx="98">
                  <c:v>1651.5183113630976</c:v>
                </c:pt>
                <c:pt idx="99">
                  <c:v>1678.033494476728</c:v>
                </c:pt>
                <c:pt idx="100">
                  <c:v>1704.8138294214948</c:v>
                </c:pt>
                <c:pt idx="101">
                  <c:v>1731.8619677157092</c:v>
                </c:pt>
                <c:pt idx="102">
                  <c:v>1759.1805873928656</c:v>
                </c:pt>
                <c:pt idx="103">
                  <c:v>1786.7723932667936</c:v>
                </c:pt>
                <c:pt idx="104">
                  <c:v>1814.640117199461</c:v>
                </c:pt>
                <c:pt idx="105">
                  <c:v>1842.786518371455</c:v>
                </c:pt>
              </c:numCache>
            </c:numRef>
          </c:xVal>
          <c:yVal>
            <c:numRef>
              <c:f>Template!$K$29:$K$134</c:f>
              <c:numCache>
                <c:formatCode>General</c:formatCode>
                <c:ptCount val="106"/>
                <c:pt idx="0">
                  <c:v>0</c:v>
                </c:pt>
                <c:pt idx="1">
                  <c:v>5.9630623105564138E-6</c:v>
                </c:pt>
                <c:pt idx="2">
                  <c:v>2.3788815695371101E-5</c:v>
                </c:pt>
                <c:pt idx="3">
                  <c:v>5.328780250279108E-5</c:v>
                </c:pt>
                <c:pt idx="4">
                  <c:v>9.414705601013226E-5</c:v>
                </c:pt>
                <c:pt idx="5">
                  <c:v>1.4593424598082063E-4</c:v>
                </c:pt>
                <c:pt idx="6">
                  <c:v>2.0810338646066396E-4</c:v>
                </c:pt>
                <c:pt idx="7">
                  <c:v>2.8000201212109602E-4</c:v>
                </c:pt>
                <c:pt idx="8">
                  <c:v>3.608797059017337E-4</c:v>
                </c:pt>
                <c:pt idx="9">
                  <c:v>4.4989783945612185E-4</c:v>
                </c:pt>
                <c:pt idx="10">
                  <c:v>5.461403693645116E-4</c:v>
                </c:pt>
                <c:pt idx="11">
                  <c:v>6.4862551658522675E-4</c:v>
                </c:pt>
                <c:pt idx="12">
                  <c:v>7.5631814444161239E-4</c:v>
                </c:pt>
                <c:pt idx="13">
                  <c:v>8.6814264177993011E-4</c:v>
                </c:pt>
                <c:pt idx="14">
                  <c:v>9.8299611290188042E-4</c:v>
                </c:pt>
                <c:pt idx="15">
                  <c:v>1.099761674510903E-3</c:v>
                </c:pt>
                <c:pt idx="16">
                  <c:v>1.2173216621720678E-3</c:v>
                </c:pt>
                <c:pt idx="17">
                  <c:v>1.3345705545524883E-3</c:v>
                </c:pt>
                <c:pt idx="18">
                  <c:v>1.4504274327915823E-3</c:v>
                </c:pt>
                <c:pt idx="19">
                  <c:v>1.5638478044906641E-3</c:v>
                </c:pt>
                <c:pt idx="20">
                  <c:v>1.6738346366928175E-3</c:v>
                </c:pt>
                <c:pt idx="21">
                  <c:v>1.7794484594803582E-3</c:v>
                </c:pt>
                <c:pt idx="22">
                  <c:v>1.879816421041697E-3</c:v>
                </c:pt>
                <c:pt idx="23">
                  <c:v>1.9741401958156633E-3</c:v>
                </c:pt>
                <c:pt idx="24">
                  <c:v>2.0617026691540983E-3</c:v>
                </c:pt>
                <c:pt idx="25">
                  <c:v>2.1418733443898685E-3</c:v>
                </c:pt>
                <c:pt idx="26">
                  <c:v>2.214112440797545E-3</c:v>
                </c:pt>
                <c:pt idx="27">
                  <c:v>2.2779736732416343E-3</c:v>
                </c:pt>
                <c:pt idx="28">
                  <c:v>2.3331057258994719E-3</c:v>
                </c:pt>
                <c:pt idx="29">
                  <c:v>2.3792524529316996E-3</c:v>
                </c:pt>
                <c:pt idx="30">
                  <c:v>2.4162518580013808E-3</c:v>
                </c:pt>
                <c:pt idx="31">
                  <c:v>2.4440339218078444E-3</c:v>
                </c:pt>
                <c:pt idx="32">
                  <c:v>2.4626173620488352E-3</c:v>
                </c:pt>
                <c:pt idx="33">
                  <c:v>2.4721054232543505E-3</c:v>
                </c:pt>
                <c:pt idx="34">
                  <c:v>2.4726808046038142E-3</c:v>
                </c:pt>
                <c:pt idx="35">
                  <c:v>2.4645998420579373E-3</c:v>
                </c:pt>
                <c:pt idx="36">
                  <c:v>2.4481860668766303E-3</c:v>
                </c:pt>
                <c:pt idx="37">
                  <c:v>2.4238232658771561E-3</c:v>
                </c:pt>
                <c:pt idx="38">
                  <c:v>2.3919481696850838E-3</c:v>
                </c:pt>
                <c:pt idx="39">
                  <c:v>2.3530428938631359E-3</c:v>
                </c:pt>
                <c:pt idx="40">
                  <c:v>2.3076272543286484E-3</c:v>
                </c:pt>
                <c:pt idx="41">
                  <c:v>2.2562510730826774E-3</c:v>
                </c:pt>
                <c:pt idx="42">
                  <c:v>2.199486583194344E-3</c:v>
                </c:pt>
                <c:pt idx="43">
                  <c:v>2.1379210334555856E-3</c:v>
                </c:pt>
                <c:pt idx="44">
                  <c:v>2.072149583401542E-3</c:v>
                </c:pt>
                <c:pt idx="45">
                  <c:v>2.0027685687452317E-3</c:v>
                </c:pt>
                <c:pt idx="46">
                  <c:v>1.9303692059684375E-3</c:v>
                </c:pt>
                <c:pt idx="47">
                  <c:v>1.8555317931052042E-3</c:v>
                </c:pt>
                <c:pt idx="48">
                  <c:v>1.7788204519013312E-3</c:v>
                </c:pt>
                <c:pt idx="49">
                  <c:v>1.7007784447686319E-3</c:v>
                </c:pt>
                <c:pt idx="50">
                  <c:v>1.6219240884932104E-3</c:v>
                </c:pt>
                <c:pt idx="51">
                  <c:v>1.5427472756963921E-3</c:v>
                </c:pt>
                <c:pt idx="52">
                  <c:v>1.4637066047539003E-3</c:v>
                </c:pt>
                <c:pt idx="53">
                  <c:v>1.3852271093947642E-3</c:v>
                </c:pt>
                <c:pt idx="54">
                  <c:v>1.3076985706397845E-3</c:v>
                </c:pt>
                <c:pt idx="55">
                  <c:v>1.2314743861853036E-3</c:v>
                </c:pt>
                <c:pt idx="56">
                  <c:v>1.1568709658487655E-3</c:v>
                </c:pt>
                <c:pt idx="57">
                  <c:v>1.0841676162987885E-3</c:v>
                </c:pt>
                <c:pt idx="58">
                  <c:v>1.0136068739996097E-3</c:v>
                </c:pt>
                <c:pt idx="59">
                  <c:v>9.4539524209038064E-4</c:v>
                </c:pt>
                <c:pt idx="60">
                  <c:v>8.7970428475572825E-4</c:v>
                </c:pt>
                <c:pt idx="61">
                  <c:v>8.1667203146944332E-4</c:v>
                </c:pt>
                <c:pt idx="62">
                  <c:v>7.5640464323724333E-4</c:v>
                </c:pt>
                <c:pt idx="63">
                  <c:v>6.9897829354446115E-4</c:v>
                </c:pt>
                <c:pt idx="64">
                  <c:v>6.4444121803848564E-4</c:v>
                </c:pt>
                <c:pt idx="65">
                  <c:v>5.928158889458784E-4</c:v>
                </c:pt>
                <c:pt idx="66">
                  <c:v>5.4410127273909353E-4</c:v>
                </c:pt>
                <c:pt idx="67">
                  <c:v>4.9827513252565306E-4</c:v>
                </c:pt>
                <c:pt idx="68">
                  <c:v>4.5529633993288875E-4</c:v>
                </c:pt>
                <c:pt idx="69">
                  <c:v>4.1510716480717047E-4</c:v>
                </c:pt>
                <c:pt idx="70">
                  <c:v>3.7763551474616374E-4</c:v>
                </c:pt>
                <c:pt idx="71">
                  <c:v>3.4279710025134801E-4</c:v>
                </c:pt>
                <c:pt idx="72">
                  <c:v>3.1049750504872785E-4</c:v>
                </c:pt>
                <c:pt idx="73">
                  <c:v>2.8063414481007846E-4</c:v>
                </c:pt>
                <c:pt idx="74">
                  <c:v>2.5309810105608906E-4</c:v>
                </c:pt>
                <c:pt idx="75">
                  <c:v>2.2777582038667889E-4</c:v>
                </c:pt>
                <c:pt idx="76">
                  <c:v>2.0455067232233521E-4</c:v>
                </c:pt>
                <c:pt idx="77">
                  <c:v>1.8330436192250286E-4</c:v>
                </c:pt>
                <c:pt idx="78">
                  <c:v>1.6391819595058972E-4</c:v>
                </c:pt>
                <c:pt idx="79">
                  <c:v>1.4627420366601523E-4</c:v>
                </c:pt>
                <c:pt idx="80">
                  <c:v>1.3025611533543284E-4</c:v>
                </c:pt>
                <c:pt idx="81">
                  <c:v>1.1575020326803658E-4</c:v>
                </c:pt>
                <c:pt idx="82">
                  <c:v>1.0264599159991182E-4</c:v>
                </c:pt>
                <c:pt idx="83">
                  <c:v>9.0836842190869746E-5</c:v>
                </c:pt>
                <c:pt idx="84">
                  <c:v>8.0220424869501168E-5</c:v>
                </c:pt>
                <c:pt idx="85">
                  <c:v>7.0699080886889941E-5</c:v>
                </c:pt>
                <c:pt idx="86">
                  <c:v>6.2180088837679134E-5</c:v>
                </c:pt>
                <c:pt idx="87">
                  <c:v>5.4575842501728496E-5</c:v>
                </c:pt>
                <c:pt idx="88">
                  <c:v>4.7803950074221209E-5</c:v>
                </c:pt>
                <c:pt idx="89">
                  <c:v>4.1787264110834248E-5</c:v>
                </c:pt>
                <c:pt idx="90">
                  <c:v>3.6453851241360737E-5</c:v>
                </c:pt>
                <c:pt idx="91">
                  <c:v>3.1736910323109092E-5</c:v>
                </c:pt>
                <c:pt idx="92">
                  <c:v>2.7574647236565071E-5</c:v>
                </c:pt>
                <c:pt idx="93">
                  <c:v>2.3910113990837782E-5</c:v>
                </c:pt>
                <c:pt idx="94">
                  <c:v>2.069101922430388E-5</c:v>
                </c:pt>
                <c:pt idx="95">
                  <c:v>1.7869516573807406E-5</c:v>
                </c:pt>
                <c:pt idx="96">
                  <c:v>1.5401976759012011E-5</c:v>
                </c:pt>
                <c:pt idx="97">
                  <c:v>1.3248748600351915E-5</c:v>
                </c:pt>
                <c:pt idx="98">
                  <c:v>1.1373913570834065E-5</c:v>
                </c:pt>
                <c:pt idx="99">
                  <c:v>9.7450378831655519E-6</c:v>
                </c:pt>
                <c:pt idx="100">
                  <c:v>8.3329255419625315E-6</c:v>
                </c:pt>
                <c:pt idx="101">
                  <c:v>7.1113752520927652E-6</c:v>
                </c:pt>
                <c:pt idx="102">
                  <c:v>6.0569435729035712E-6</c:v>
                </c:pt>
                <c:pt idx="103">
                  <c:v>5.1487162471818754E-6</c:v>
                </c:pt>
                <c:pt idx="104">
                  <c:v>4.3680892149126016E-6</c:v>
                </c:pt>
                <c:pt idx="105">
                  <c:v>3.6985604458987884E-6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2F79-4EC2-A6D6-B8A2BF99FEFE}"/>
            </c:ext>
          </c:extLst>
        </c:ser>
        <c:ser>
          <c:idx val="3"/>
          <c:order val="3"/>
          <c:tx>
            <c:strRef>
              <c:f>Template!$L$28</c:f>
              <c:strCache>
                <c:ptCount val="1"/>
                <c:pt idx="0">
                  <c:v>O2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Template!$H$29:$H$134</c:f>
              <c:numCache>
                <c:formatCode>General</c:formatCode>
                <c:ptCount val="106"/>
                <c:pt idx="0">
                  <c:v>0</c:v>
                </c:pt>
                <c:pt idx="1">
                  <c:v>10</c:v>
                </c:pt>
                <c:pt idx="2">
                  <c:v>20.100000000000001</c:v>
                </c:pt>
                <c:pt idx="3">
                  <c:v>30.301000000000002</c:v>
                </c:pt>
                <c:pt idx="4">
                  <c:v>40.604010000000002</c:v>
                </c:pt>
                <c:pt idx="5">
                  <c:v>51.010050100000001</c:v>
                </c:pt>
                <c:pt idx="6">
                  <c:v>61.520150600999997</c:v>
                </c:pt>
                <c:pt idx="7">
                  <c:v>72.135352107009993</c:v>
                </c:pt>
                <c:pt idx="8">
                  <c:v>82.856705628080093</c:v>
                </c:pt>
                <c:pt idx="9">
                  <c:v>93.685272684360896</c:v>
                </c:pt>
                <c:pt idx="10">
                  <c:v>104.62212541120451</c:v>
                </c:pt>
                <c:pt idx="11">
                  <c:v>115.66834666531656</c:v>
                </c:pt>
                <c:pt idx="12">
                  <c:v>126.82503013196974</c:v>
                </c:pt>
                <c:pt idx="13">
                  <c:v>138.09328043328944</c:v>
                </c:pt>
                <c:pt idx="14">
                  <c:v>149.47421323762234</c:v>
                </c:pt>
                <c:pt idx="15">
                  <c:v>160.96895536999855</c:v>
                </c:pt>
                <c:pt idx="16">
                  <c:v>172.57864492369853</c:v>
                </c:pt>
                <c:pt idx="17">
                  <c:v>184.30443137293551</c:v>
                </c:pt>
                <c:pt idx="18">
                  <c:v>196.14747568666485</c:v>
                </c:pt>
                <c:pt idx="19">
                  <c:v>208.10895044353148</c:v>
                </c:pt>
                <c:pt idx="20">
                  <c:v>220.1900399479668</c:v>
                </c:pt>
                <c:pt idx="21">
                  <c:v>232.39194034744645</c:v>
                </c:pt>
                <c:pt idx="22">
                  <c:v>244.71585975092091</c:v>
                </c:pt>
                <c:pt idx="23">
                  <c:v>257.16301834843011</c:v>
                </c:pt>
                <c:pt idx="24">
                  <c:v>269.73464853191439</c:v>
                </c:pt>
                <c:pt idx="25">
                  <c:v>282.43199501723348</c:v>
                </c:pt>
                <c:pt idx="26">
                  <c:v>295.25631496740573</c:v>
                </c:pt>
                <c:pt idx="27">
                  <c:v>308.20887811707968</c:v>
                </c:pt>
                <c:pt idx="28">
                  <c:v>321.29096689825036</c:v>
                </c:pt>
                <c:pt idx="29">
                  <c:v>334.50387656723274</c:v>
                </c:pt>
                <c:pt idx="30">
                  <c:v>347.84891533290494</c:v>
                </c:pt>
                <c:pt idx="31">
                  <c:v>361.32740448623383</c:v>
                </c:pt>
                <c:pt idx="32">
                  <c:v>374.94067853109601</c:v>
                </c:pt>
                <c:pt idx="33">
                  <c:v>388.69008531640679</c:v>
                </c:pt>
                <c:pt idx="34">
                  <c:v>402.57698616957066</c:v>
                </c:pt>
                <c:pt idx="35">
                  <c:v>416.60275603126615</c:v>
                </c:pt>
                <c:pt idx="36">
                  <c:v>430.7687835915786</c:v>
                </c:pt>
                <c:pt idx="37">
                  <c:v>445.07647142749414</c:v>
                </c:pt>
                <c:pt idx="38">
                  <c:v>459.52723614176887</c:v>
                </c:pt>
                <c:pt idx="39">
                  <c:v>474.12250850318634</c:v>
                </c:pt>
                <c:pt idx="40">
                  <c:v>488.863733588218</c:v>
                </c:pt>
                <c:pt idx="41">
                  <c:v>503.75237092409998</c:v>
                </c:pt>
                <c:pt idx="42">
                  <c:v>518.78989463334074</c:v>
                </c:pt>
                <c:pt idx="43">
                  <c:v>533.97779357967386</c:v>
                </c:pt>
                <c:pt idx="44">
                  <c:v>549.31757151547026</c:v>
                </c:pt>
                <c:pt idx="45">
                  <c:v>564.81074723062466</c:v>
                </c:pt>
                <c:pt idx="46">
                  <c:v>580.45885470293058</c:v>
                </c:pt>
                <c:pt idx="47">
                  <c:v>596.26344324995955</c:v>
                </c:pt>
                <c:pt idx="48">
                  <c:v>612.22607768245882</c:v>
                </c:pt>
                <c:pt idx="49">
                  <c:v>628.34833845928313</c:v>
                </c:pt>
                <c:pt idx="50">
                  <c:v>644.63182184387563</c:v>
                </c:pt>
                <c:pt idx="51">
                  <c:v>661.07814006231411</c:v>
                </c:pt>
                <c:pt idx="52">
                  <c:v>677.68892146293695</c:v>
                </c:pt>
                <c:pt idx="53">
                  <c:v>694.46581067756597</c:v>
                </c:pt>
                <c:pt idx="54">
                  <c:v>711.41046878434133</c:v>
                </c:pt>
                <c:pt idx="55">
                  <c:v>728.52457347218444</c:v>
                </c:pt>
                <c:pt idx="56">
                  <c:v>745.80981920690601</c:v>
                </c:pt>
                <c:pt idx="57">
                  <c:v>763.26791739897476</c:v>
                </c:pt>
                <c:pt idx="58">
                  <c:v>780.90059657296422</c:v>
                </c:pt>
                <c:pt idx="59">
                  <c:v>798.70960253869362</c:v>
                </c:pt>
                <c:pt idx="60">
                  <c:v>816.69669856408029</c:v>
                </c:pt>
                <c:pt idx="61">
                  <c:v>834.86366554972085</c:v>
                </c:pt>
                <c:pt idx="62">
                  <c:v>853.21230220521784</c:v>
                </c:pt>
                <c:pt idx="63">
                  <c:v>871.74442522726974</c:v>
                </c:pt>
                <c:pt idx="64">
                  <c:v>890.4618694795422</c:v>
                </c:pt>
                <c:pt idx="65">
                  <c:v>909.36648817433741</c:v>
                </c:pt>
                <c:pt idx="66">
                  <c:v>928.46015305608057</c:v>
                </c:pt>
                <c:pt idx="67">
                  <c:v>947.74475458664119</c:v>
                </c:pt>
                <c:pt idx="68">
                  <c:v>967.22220213250739</c:v>
                </c:pt>
                <c:pt idx="69">
                  <c:v>986.89442415383223</c:v>
                </c:pt>
                <c:pt idx="70">
                  <c:v>1006.7633683953703</c:v>
                </c:pt>
                <c:pt idx="71">
                  <c:v>1026.8310020793238</c:v>
                </c:pt>
                <c:pt idx="72">
                  <c:v>1047.0993121001168</c:v>
                </c:pt>
                <c:pt idx="73">
                  <c:v>1067.5703052211177</c:v>
                </c:pt>
                <c:pt idx="74">
                  <c:v>1088.2460082733287</c:v>
                </c:pt>
                <c:pt idx="75">
                  <c:v>1109.1284683560618</c:v>
                </c:pt>
                <c:pt idx="76">
                  <c:v>1130.2197530396222</c:v>
                </c:pt>
                <c:pt idx="77">
                  <c:v>1151.5219505700181</c:v>
                </c:pt>
                <c:pt idx="78">
                  <c:v>1173.037170075718</c:v>
                </c:pt>
                <c:pt idx="79">
                  <c:v>1194.7675417764749</c:v>
                </c:pt>
                <c:pt idx="80">
                  <c:v>1216.7152171942394</c:v>
                </c:pt>
                <c:pt idx="81">
                  <c:v>1238.8823693661814</c:v>
                </c:pt>
                <c:pt idx="82">
                  <c:v>1261.2711930598427</c:v>
                </c:pt>
                <c:pt idx="83">
                  <c:v>1283.8839049904407</c:v>
                </c:pt>
                <c:pt idx="84">
                  <c:v>1306.7227440403447</c:v>
                </c:pt>
                <c:pt idx="85">
                  <c:v>1329.7899714807477</c:v>
                </c:pt>
                <c:pt idx="86">
                  <c:v>1353.0878711955547</c:v>
                </c:pt>
                <c:pt idx="87">
                  <c:v>1376.6187499075099</c:v>
                </c:pt>
                <c:pt idx="88">
                  <c:v>1400.3849374065846</c:v>
                </c:pt>
                <c:pt idx="89">
                  <c:v>1424.38878678065</c:v>
                </c:pt>
                <c:pt idx="90">
                  <c:v>1448.632674648456</c:v>
                </c:pt>
                <c:pt idx="91">
                  <c:v>1473.1190013949401</c:v>
                </c:pt>
                <c:pt idx="92">
                  <c:v>1497.850191408889</c:v>
                </c:pt>
                <c:pt idx="93">
                  <c:v>1522.8286933229774</c:v>
                </c:pt>
                <c:pt idx="94">
                  <c:v>1548.0569802562068</c:v>
                </c:pt>
                <c:pt idx="95">
                  <c:v>1573.5375500587684</c:v>
                </c:pt>
                <c:pt idx="96">
                  <c:v>1599.2729255593556</c:v>
                </c:pt>
                <c:pt idx="97">
                  <c:v>1625.2656548149487</c:v>
                </c:pt>
                <c:pt idx="98">
                  <c:v>1651.5183113630976</c:v>
                </c:pt>
                <c:pt idx="99">
                  <c:v>1678.033494476728</c:v>
                </c:pt>
                <c:pt idx="100">
                  <c:v>1704.8138294214948</c:v>
                </c:pt>
                <c:pt idx="101">
                  <c:v>1731.8619677157092</c:v>
                </c:pt>
                <c:pt idx="102">
                  <c:v>1759.1805873928656</c:v>
                </c:pt>
                <c:pt idx="103">
                  <c:v>1786.7723932667936</c:v>
                </c:pt>
                <c:pt idx="104">
                  <c:v>1814.640117199461</c:v>
                </c:pt>
                <c:pt idx="105">
                  <c:v>1842.786518371455</c:v>
                </c:pt>
              </c:numCache>
            </c:numRef>
          </c:xVal>
          <c:yVal>
            <c:numRef>
              <c:f>Template!$L$29:$L$134</c:f>
              <c:numCache>
                <c:formatCode>General</c:formatCode>
                <c:ptCount val="106"/>
                <c:pt idx="0">
                  <c:v>0</c:v>
                </c:pt>
                <c:pt idx="1">
                  <c:v>3.6981103117872151E-6</c:v>
                </c:pt>
                <c:pt idx="2">
                  <c:v>1.4763826442151724E-5</c:v>
                </c:pt>
                <c:pt idx="3">
                  <c:v>3.3111580622469316E-5</c:v>
                </c:pt>
                <c:pt idx="4">
                  <c:v>5.8599678732627467E-5</c:v>
                </c:pt>
                <c:pt idx="5">
                  <c:v>9.1031666946252894E-5</c:v>
                </c:pt>
                <c:pt idx="6">
                  <c:v>1.3015822201442392E-4</c:v>
                </c:pt>
                <c:pt idx="7">
                  <c:v>1.7567954256829141E-4</c:v>
                </c:pt>
                <c:pt idx="8">
                  <c:v>2.2724821292214426E-4</c:v>
                </c:pt>
                <c:pt idx="9">
                  <c:v>2.8447250536927304E-4</c:v>
                </c:pt>
                <c:pt idx="10">
                  <c:v>3.4692008196022801E-4</c:v>
                </c:pt>
                <c:pt idx="11">
                  <c:v>4.14122052305294E-4</c:v>
                </c:pt>
                <c:pt idx="12">
                  <c:v>4.8557734010952253E-4</c:v>
                </c:pt>
                <c:pt idx="13">
                  <c:v>5.6075730797858854E-4</c:v>
                </c:pt>
                <c:pt idx="14">
                  <c:v>6.3911058756529592E-4</c:v>
                </c:pt>
                <c:pt idx="15">
                  <c:v>7.200680603865363E-4</c:v>
                </c:pt>
                <c:pt idx="16">
                  <c:v>8.0304793364394404E-4</c:v>
                </c:pt>
                <c:pt idx="17">
                  <c:v>8.8746085513162964E-4</c:v>
                </c:pt>
                <c:pt idx="18">
                  <c:v>9.7271501180271687E-4</c:v>
                </c:pt>
                <c:pt idx="19">
                  <c:v>1.0582211577730943E-3</c:v>
                </c:pt>
                <c:pt idx="20">
                  <c:v>1.1433975194351563E-3</c:v>
                </c:pt>
                <c:pt idx="21">
                  <c:v>1.2276745278955105E-3</c:v>
                </c:pt>
                <c:pt idx="22">
                  <c:v>1.3104993320886464E-3</c:v>
                </c:pt>
                <c:pt idx="23">
                  <c:v>1.3913400495951733E-3</c:v>
                </c:pt>
                <c:pt idx="24">
                  <c:v>1.4696897163431872E-3</c:v>
                </c:pt>
                <c:pt idx="25">
                  <c:v>1.5450699009235626E-3</c:v>
                </c:pt>
                <c:pt idx="26">
                  <c:v>1.6170339541290999E-3</c:v>
                </c:pt>
                <c:pt idx="27">
                  <c:v>1.6851698694549133E-3</c:v>
                </c:pt>
                <c:pt idx="28">
                  <c:v>1.7491027355931211E-3</c:v>
                </c:pt>
                <c:pt idx="29">
                  <c:v>1.8084967673383319E-3</c:v>
                </c:pt>
                <c:pt idx="30">
                  <c:v>1.863056906712326E-3</c:v>
                </c:pt>
                <c:pt idx="31">
                  <c:v>1.9125299914396952E-3</c:v>
                </c:pt>
                <c:pt idx="32">
                  <c:v>1.9567054930877269E-3</c:v>
                </c:pt>
                <c:pt idx="33">
                  <c:v>1.9954158321547773E-3</c:v>
                </c:pt>
                <c:pt idx="34">
                  <c:v>2.0285362820887829E-3</c:v>
                </c:pt>
                <c:pt idx="35">
                  <c:v>2.055984478584964E-3</c:v>
                </c:pt>
                <c:pt idx="36">
                  <c:v>2.0777195544998297E-3</c:v>
                </c:pt>
                <c:pt idx="37">
                  <c:v>2.093740924285885E-3</c:v>
                </c:pt>
                <c:pt idx="38">
                  <c:v>2.104086744964497E-3</c:v>
                </c:pt>
                <c:pt idx="39">
                  <c:v>2.1088320832882658E-3</c:v>
                </c:pt>
                <c:pt idx="40">
                  <c:v>2.1080868208823303E-3</c:v>
                </c:pt>
                <c:pt idx="41">
                  <c:v>2.1019933307880371E-3</c:v>
                </c:pt>
                <c:pt idx="42">
                  <c:v>2.0907239599622521E-3</c:v>
                </c:pt>
                <c:pt idx="43">
                  <c:v>2.0744783529187318E-3</c:v>
                </c:pt>
                <c:pt idx="44">
                  <c:v>2.0534806518493084E-3</c:v>
                </c:pt>
                <c:pt idx="45">
                  <c:v>2.0279766082536045E-3</c:v>
                </c:pt>
                <c:pt idx="46">
                  <c:v>1.9982306403640185E-3</c:v>
                </c:pt>
                <c:pt idx="47">
                  <c:v>1.9645228695103732E-3</c:v>
                </c:pt>
                <c:pt idx="48">
                  <c:v>1.9271461670630843E-3</c:v>
                </c:pt>
                <c:pt idx="49">
                  <c:v>1.8864032417654213E-3</c:v>
                </c:pt>
                <c:pt idx="50">
                  <c:v>1.8426037951577913E-3</c:v>
                </c:pt>
                <c:pt idx="51">
                  <c:v>1.7960617704550774E-3</c:v>
                </c:pt>
                <c:pt idx="52">
                  <c:v>1.7470927177080312E-3</c:v>
                </c:pt>
                <c:pt idx="53">
                  <c:v>1.6960112954078287E-3</c:v>
                </c:pt>
                <c:pt idx="54">
                  <c:v>1.6431289259249068E-3</c:v>
                </c:pt>
                <c:pt idx="55">
                  <c:v>1.5887516193533826E-3</c:v>
                </c:pt>
                <c:pt idx="56">
                  <c:v>1.5331779775033211E-3</c:v>
                </c:pt>
                <c:pt idx="57">
                  <c:v>1.476697386984565E-3</c:v>
                </c:pt>
                <c:pt idx="58">
                  <c:v>1.4195884075948316E-3</c:v>
                </c:pt>
                <c:pt idx="59">
                  <c:v>1.362117359594684E-3</c:v>
                </c:pt>
                <c:pt idx="60">
                  <c:v>1.3045371109524674E-3</c:v>
                </c:pt>
                <c:pt idx="61">
                  <c:v>1.2470860632992798E-3</c:v>
                </c:pt>
                <c:pt idx="62">
                  <c:v>1.1899873331688146E-3</c:v>
                </c:pt>
                <c:pt idx="63">
                  <c:v>1.1334481231272369E-3</c:v>
                </c:pt>
                <c:pt idx="64">
                  <c:v>1.0776592756370871E-3</c:v>
                </c:pt>
                <c:pt idx="65">
                  <c:v>1.0227950009557782E-3</c:v>
                </c:pt>
                <c:pt idx="66">
                  <c:v>9.6901276904889076E-4</c:v>
                </c:pt>
                <c:pt idx="67">
                  <c:v>9.164533544023676E-4</c:v>
                </c:pt>
                <c:pt idx="68">
                  <c:v>8.6524102174415248E-4</c:v>
                </c:pt>
                <c:pt idx="69">
                  <c:v>8.1548384002939672E-4</c:v>
                </c:pt>
                <c:pt idx="70">
                  <c:v>7.6727411159616804E-4</c:v>
                </c:pt>
                <c:pt idx="71">
                  <c:v>7.2068890315008102E-4</c:v>
                </c:pt>
                <c:pt idx="72">
                  <c:v>6.7579066517377121E-4</c:v>
                </c:pt>
                <c:pt idx="73">
                  <c:v>6.3262792646633472E-4</c:v>
                </c:pt>
                <c:pt idx="74">
                  <c:v>5.9123605078290932E-4</c:v>
                </c:pt>
                <c:pt idx="75">
                  <c:v>5.5163804294885912E-4</c:v>
                </c:pt>
                <c:pt idx="76">
                  <c:v>5.1384539234901208E-4</c:v>
                </c:pt>
                <c:pt idx="77">
                  <c:v>4.7785894232252909E-4</c:v>
                </c:pt>
                <c:pt idx="78">
                  <c:v>4.4366977471044315E-4</c:v>
                </c:pt>
                <c:pt idx="79">
                  <c:v>4.1126009958836006E-4</c:v>
                </c:pt>
                <c:pt idx="80">
                  <c:v>3.8060414105437564E-4</c:v>
                </c:pt>
                <c:pt idx="81">
                  <c:v>3.5166901081580505E-4</c:v>
                </c:pt>
                <c:pt idx="82">
                  <c:v>3.2441556221272959E-4</c:v>
                </c:pt>
                <c:pt idx="83">
                  <c:v>2.9879921821755859E-4</c:v>
                </c:pt>
                <c:pt idx="84">
                  <c:v>2.7477076784497334E-4</c:v>
                </c:pt>
                <c:pt idx="85">
                  <c:v>2.5227712628426172E-4</c:v>
                </c:pt>
                <c:pt idx="86">
                  <c:v>2.3126205491600564E-4</c:v>
                </c:pt>
                <c:pt idx="87">
                  <c:v>2.1166683818864951E-4</c:v>
                </c:pt>
                <c:pt idx="88">
                  <c:v>1.9343091510026138E-4</c:v>
                </c:pt>
                <c:pt idx="89">
                  <c:v>1.7649246375090792E-4</c:v>
                </c:pt>
                <c:pt idx="90">
                  <c:v>1.607889380968067E-4</c:v>
                </c:pt>
                <c:pt idx="91">
                  <c:v>1.4625755664547451E-4</c:v>
                </c:pt>
                <c:pt idx="92">
                  <c:v>1.3283574337929962E-4</c:v>
                </c:pt>
                <c:pt idx="93">
                  <c:v>1.2046152168222358E-4</c:v>
                </c:pt>
                <c:pt idx="94">
                  <c:v>1.0907386247052268E-4</c:v>
                </c:pt>
                <c:pt idx="95">
                  <c:v>9.8612988094818975E-5</c:v>
                </c:pt>
                <c:pt idx="96">
                  <c:v>8.9020633888081969E-5</c:v>
                </c:pt>
                <c:pt idx="97">
                  <c:v>8.0240269485785931E-5</c:v>
                </c:pt>
                <c:pt idx="98">
                  <c:v>7.2217282242439073E-5</c:v>
                </c:pt>
                <c:pt idx="99">
                  <c:v>6.4899125216716163E-5</c:v>
                </c:pt>
                <c:pt idx="100">
                  <c:v>5.8235432299082328E-5</c:v>
                </c:pt>
                <c:pt idx="101">
                  <c:v>5.2178103115016079E-5</c:v>
                </c:pt>
                <c:pt idx="102">
                  <c:v>4.6681360357827646E-5</c:v>
                </c:pt>
                <c:pt idx="103">
                  <c:v>4.1701782191786825E-5</c:v>
                </c:pt>
                <c:pt idx="104">
                  <c:v>3.7198312323010701E-5</c:v>
                </c:pt>
                <c:pt idx="105">
                  <c:v>3.3132250266430999E-5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2F79-4EC2-A6D6-B8A2BF99FE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1351040"/>
        <c:axId val="251353344"/>
      </c:scatterChart>
      <c:valAx>
        <c:axId val="2513510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rychlost</a:t>
                </a:r>
                <a:r>
                  <a:rPr lang="cs-CZ" baseline="0"/>
                  <a:t> m/s</a:t>
                </a:r>
                <a:endParaRPr lang="cs-CZ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51353344"/>
        <c:crosses val="autoZero"/>
        <c:crossBetween val="midCat"/>
      </c:valAx>
      <c:valAx>
        <c:axId val="251353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pravděpodobnost</a:t>
                </a:r>
                <a:r>
                  <a:rPr lang="cs-CZ" baseline="0"/>
                  <a:t> rychlosti </a:t>
                </a:r>
                <a:endParaRPr lang="cs-CZ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513510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8829724409448814"/>
          <c:y val="0.14409667541557306"/>
          <c:w val="0.21784995625546807"/>
          <c:h val="0.3651625838436862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403860</xdr:colOff>
      <xdr:row>14</xdr:row>
      <xdr:rowOff>7621</xdr:rowOff>
    </xdr:from>
    <xdr:to>
      <xdr:col>8</xdr:col>
      <xdr:colOff>239004</xdr:colOff>
      <xdr:row>18</xdr:row>
      <xdr:rowOff>48743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13460" y="2019301"/>
          <a:ext cx="5550144" cy="772642"/>
        </a:xfrm>
        <a:prstGeom prst="rect">
          <a:avLst/>
        </a:prstGeom>
      </xdr:spPr>
    </xdr:pic>
    <xdr:clientData/>
  </xdr:twoCellAnchor>
  <xdr:twoCellAnchor>
    <xdr:from>
      <xdr:col>12</xdr:col>
      <xdr:colOff>320040</xdr:colOff>
      <xdr:row>26</xdr:row>
      <xdr:rowOff>110490</xdr:rowOff>
    </xdr:from>
    <xdr:to>
      <xdr:col>21</xdr:col>
      <xdr:colOff>167640</xdr:colOff>
      <xdr:row>46</xdr:row>
      <xdr:rowOff>22860</xdr:rowOff>
    </xdr:to>
    <xdr:graphicFrame macro="">
      <xdr:nvGraphicFramePr>
        <xdr:cNvPr id="5" name="Graf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15</xdr:col>
      <xdr:colOff>411480</xdr:colOff>
      <xdr:row>2</xdr:row>
      <xdr:rowOff>76200</xdr:rowOff>
    </xdr:from>
    <xdr:to>
      <xdr:col>24</xdr:col>
      <xdr:colOff>203518</xdr:colOff>
      <xdr:row>24</xdr:row>
      <xdr:rowOff>75565</xdr:rowOff>
    </xdr:to>
    <xdr:pic>
      <xdr:nvPicPr>
        <xdr:cNvPr id="6" name="Obrázek 5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003280" y="441960"/>
          <a:ext cx="5278438" cy="4022725"/>
        </a:xfrm>
        <a:prstGeom prst="rect">
          <a:avLst/>
        </a:prstGeom>
        <a:solidFill>
          <a:schemeClr val="bg1">
            <a:lumMod val="20000"/>
            <a:lumOff val="80000"/>
          </a:schemeClr>
        </a:solidFill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136"/>
  <sheetViews>
    <sheetView tabSelected="1" workbookViewId="0">
      <selection activeCell="N21" sqref="N21"/>
    </sheetView>
  </sheetViews>
  <sheetFormatPr defaultRowHeight="14.4" x14ac:dyDescent="0.3"/>
  <cols>
    <col min="2" max="2" width="15.33203125" customWidth="1"/>
    <col min="3" max="3" width="16.109375" customWidth="1"/>
    <col min="4" max="4" width="13.33203125" customWidth="1"/>
    <col min="6" max="6" width="11.88671875" customWidth="1"/>
  </cols>
  <sheetData>
    <row r="1" spans="1:13" x14ac:dyDescent="0.3">
      <c r="A1" s="2" t="s">
        <v>22</v>
      </c>
    </row>
    <row r="2" spans="1:13" x14ac:dyDescent="0.3">
      <c r="A2" s="5" t="s">
        <v>23</v>
      </c>
    </row>
    <row r="3" spans="1:13" x14ac:dyDescent="0.3">
      <c r="A3" s="5" t="s">
        <v>30</v>
      </c>
    </row>
    <row r="4" spans="1:13" x14ac:dyDescent="0.3">
      <c r="A4" s="5" t="s">
        <v>35</v>
      </c>
    </row>
    <row r="5" spans="1:13" x14ac:dyDescent="0.3">
      <c r="A5" s="5"/>
      <c r="B5" t="s">
        <v>34</v>
      </c>
    </row>
    <row r="6" spans="1:13" x14ac:dyDescent="0.3">
      <c r="A6" s="5"/>
    </row>
    <row r="7" spans="1:13" x14ac:dyDescent="0.3">
      <c r="A7" s="5"/>
    </row>
    <row r="8" spans="1:13" x14ac:dyDescent="0.3">
      <c r="A8" s="4" t="s">
        <v>24</v>
      </c>
    </row>
    <row r="9" spans="1:13" x14ac:dyDescent="0.3">
      <c r="A9" t="s">
        <v>0</v>
      </c>
      <c r="B9">
        <f>PI()</f>
        <v>3.1415926535897931</v>
      </c>
      <c r="E9" t="s">
        <v>1</v>
      </c>
      <c r="F9" s="1">
        <v>6.0221413000000002E+23</v>
      </c>
    </row>
    <row r="10" spans="1:13" x14ac:dyDescent="0.3">
      <c r="A10" t="s">
        <v>21</v>
      </c>
      <c r="B10" s="3">
        <f>K10</f>
        <v>2.016</v>
      </c>
      <c r="C10" t="s">
        <v>2</v>
      </c>
      <c r="D10" s="1">
        <f>($B$10/$F$9)/1000</f>
        <v>3.3476464592419971E-27</v>
      </c>
      <c r="E10" t="s">
        <v>9</v>
      </c>
      <c r="I10" s="9" t="s">
        <v>20</v>
      </c>
      <c r="J10" s="9">
        <v>39.948</v>
      </c>
      <c r="K10" s="9">
        <f>2*1.008</f>
        <v>2.016</v>
      </c>
      <c r="L10" s="9">
        <v>44.009500000000003</v>
      </c>
      <c r="M10" s="9">
        <v>32</v>
      </c>
    </row>
    <row r="11" spans="1:13" x14ac:dyDescent="0.3">
      <c r="A11" t="s">
        <v>3</v>
      </c>
      <c r="B11">
        <v>8.3144799999999996</v>
      </c>
      <c r="C11" t="s">
        <v>4</v>
      </c>
      <c r="D11" s="1">
        <f>B11/F9</f>
        <v>1.3806517625217461E-23</v>
      </c>
    </row>
    <row r="12" spans="1:13" x14ac:dyDescent="0.3">
      <c r="A12" t="s">
        <v>5</v>
      </c>
      <c r="B12" s="3">
        <v>25</v>
      </c>
      <c r="C12" t="s">
        <v>6</v>
      </c>
      <c r="D12">
        <f>273.15+B12</f>
        <v>298.14999999999998</v>
      </c>
      <c r="E12" t="s">
        <v>7</v>
      </c>
    </row>
    <row r="14" spans="1:13" x14ac:dyDescent="0.3">
      <c r="A14" s="4" t="s">
        <v>25</v>
      </c>
    </row>
    <row r="15" spans="1:13" x14ac:dyDescent="0.3">
      <c r="A15" s="5" t="s">
        <v>26</v>
      </c>
    </row>
    <row r="20" spans="1:12" x14ac:dyDescent="0.3">
      <c r="A20" t="s">
        <v>31</v>
      </c>
      <c r="D20">
        <v>10</v>
      </c>
      <c r="E20" t="s">
        <v>32</v>
      </c>
      <c r="G20">
        <v>1.01</v>
      </c>
    </row>
    <row r="21" spans="1:12" x14ac:dyDescent="0.3">
      <c r="A21" t="s">
        <v>33</v>
      </c>
    </row>
    <row r="22" spans="1:12" x14ac:dyDescent="0.3">
      <c r="A22" t="s">
        <v>27</v>
      </c>
    </row>
    <row r="23" spans="1:12" x14ac:dyDescent="0.3">
      <c r="A23" t="s">
        <v>36</v>
      </c>
      <c r="F23" s="10" t="s">
        <v>42</v>
      </c>
      <c r="G23" s="7"/>
      <c r="H23" s="16" t="s">
        <v>16</v>
      </c>
      <c r="I23" s="16" t="s">
        <v>17</v>
      </c>
      <c r="J23" s="16" t="s">
        <v>18</v>
      </c>
      <c r="K23" s="16" t="s">
        <v>19</v>
      </c>
    </row>
    <row r="24" spans="1:12" x14ac:dyDescent="0.3">
      <c r="F24" s="7" t="s">
        <v>37</v>
      </c>
      <c r="G24" s="13"/>
      <c r="H24" s="8" t="s">
        <v>41</v>
      </c>
      <c r="I24" s="8" t="s">
        <v>40</v>
      </c>
      <c r="J24" s="8" t="s">
        <v>40</v>
      </c>
      <c r="K24" s="8" t="s">
        <v>40</v>
      </c>
    </row>
    <row r="25" spans="1:12" x14ac:dyDescent="0.3">
      <c r="F25" s="11" t="s">
        <v>38</v>
      </c>
      <c r="G25" s="12"/>
      <c r="H25" s="15" t="s">
        <v>40</v>
      </c>
      <c r="I25" s="8" t="s">
        <v>40</v>
      </c>
      <c r="J25" s="8" t="s">
        <v>40</v>
      </c>
      <c r="K25" s="8" t="s">
        <v>40</v>
      </c>
    </row>
    <row r="26" spans="1:12" x14ac:dyDescent="0.3">
      <c r="F26" s="7" t="s">
        <v>39</v>
      </c>
      <c r="G26" s="14"/>
      <c r="H26" s="8" t="s">
        <v>40</v>
      </c>
      <c r="I26" s="8" t="s">
        <v>40</v>
      </c>
      <c r="J26" s="8" t="s">
        <v>40</v>
      </c>
      <c r="K26" s="8" t="s">
        <v>40</v>
      </c>
    </row>
    <row r="27" spans="1:12" x14ac:dyDescent="0.3">
      <c r="I27" t="s">
        <v>14</v>
      </c>
    </row>
    <row r="28" spans="1:12" x14ac:dyDescent="0.3">
      <c r="A28" t="s">
        <v>8</v>
      </c>
      <c r="B28" t="s">
        <v>11</v>
      </c>
      <c r="C28" t="s">
        <v>10</v>
      </c>
      <c r="D28" t="s">
        <v>12</v>
      </c>
      <c r="E28" t="s">
        <v>13</v>
      </c>
      <c r="F28" t="s">
        <v>14</v>
      </c>
      <c r="G28" t="s">
        <v>15</v>
      </c>
      <c r="H28" s="7" t="s">
        <v>8</v>
      </c>
      <c r="I28" s="7" t="s">
        <v>16</v>
      </c>
      <c r="J28" s="7" t="s">
        <v>17</v>
      </c>
      <c r="K28" s="7" t="s">
        <v>29</v>
      </c>
      <c r="L28" s="7" t="s">
        <v>19</v>
      </c>
    </row>
    <row r="29" spans="1:12" x14ac:dyDescent="0.3">
      <c r="A29" s="3">
        <v>0</v>
      </c>
      <c r="B29" s="3">
        <f>4*$B$9*POWER(A29,2)</f>
        <v>0</v>
      </c>
      <c r="C29" s="6">
        <f>$D$10/(2*$B$9*$D$11*$D$12)</f>
        <v>1.2943172901953903E-7</v>
      </c>
      <c r="D29" s="3">
        <f>POWER(C29,3/2)</f>
        <v>4.6565163171856569E-11</v>
      </c>
      <c r="E29" s="3">
        <f>EXP(-$D$10*A29*A29/(2*$D$11*$D$12))</f>
        <v>1</v>
      </c>
      <c r="F29" s="3">
        <f>B29*D29*E29</f>
        <v>0</v>
      </c>
      <c r="G29" s="3">
        <f>F29*10</f>
        <v>0</v>
      </c>
      <c r="H29" s="7">
        <f>A29</f>
        <v>0</v>
      </c>
      <c r="I29" s="8">
        <v>0</v>
      </c>
      <c r="J29" s="8">
        <v>0</v>
      </c>
      <c r="K29" s="8">
        <v>0</v>
      </c>
      <c r="L29" s="8">
        <v>0</v>
      </c>
    </row>
    <row r="30" spans="1:12" x14ac:dyDescent="0.3">
      <c r="A30" s="3">
        <f>A29+$D$20</f>
        <v>10</v>
      </c>
      <c r="B30" s="3">
        <f t="shared" ref="B30:B32" si="0">4*$B$9*POWER(A30,2)</f>
        <v>1256.6370614359173</v>
      </c>
      <c r="C30" s="6">
        <f t="shared" ref="C30:C32" si="1">$D$10/(2*$B$9*$D$11*$D$12)</f>
        <v>1.2943172901953903E-7</v>
      </c>
      <c r="D30" s="3">
        <f t="shared" ref="D30:D32" si="2">POWER(C30,3/2)</f>
        <v>4.6565163171856569E-11</v>
      </c>
      <c r="E30" s="3">
        <f t="shared" ref="E30:E32" si="3">EXP(-$D$10*A30*A30/(2*$D$11*$D$12))</f>
        <v>0.99995933864979214</v>
      </c>
      <c r="F30" s="3">
        <f t="shared" ref="F30:F32" si="4">B30*D30*E30</f>
        <v>5.8513130493928719E-8</v>
      </c>
      <c r="G30" s="3">
        <f t="shared" ref="G30:G93" si="5">F30*10</f>
        <v>5.8513130493928719E-7</v>
      </c>
      <c r="H30" s="7">
        <f t="shared" ref="H30:H93" si="6">A30</f>
        <v>10</v>
      </c>
      <c r="I30" s="8">
        <v>5.1573645969301115E-6</v>
      </c>
      <c r="J30" s="8">
        <v>5.8513130493928719E-8</v>
      </c>
      <c r="K30" s="8">
        <v>5.9630623105564138E-6</v>
      </c>
      <c r="L30" s="8">
        <v>3.6981103117872151E-6</v>
      </c>
    </row>
    <row r="31" spans="1:12" x14ac:dyDescent="0.3">
      <c r="A31" s="3">
        <f>A30+(A30-A29)*$G$20</f>
        <v>20.100000000000001</v>
      </c>
      <c r="B31" s="3">
        <f t="shared" si="0"/>
        <v>5076.93939190725</v>
      </c>
      <c r="C31" s="6">
        <f t="shared" si="1"/>
        <v>1.2943172901953903E-7</v>
      </c>
      <c r="D31" s="3">
        <f t="shared" si="2"/>
        <v>4.6565163171856569E-11</v>
      </c>
      <c r="E31" s="3">
        <f t="shared" si="3"/>
        <v>0.99983573423219341</v>
      </c>
      <c r="F31" s="3">
        <f t="shared" si="4"/>
        <v>2.3636967737217946E-7</v>
      </c>
      <c r="G31" s="3">
        <f t="shared" si="5"/>
        <v>2.3636967737217944E-6</v>
      </c>
      <c r="H31" s="7">
        <f t="shared" si="6"/>
        <v>20.100000000000001</v>
      </c>
      <c r="I31" s="8">
        <v>2.057965264366917E-5</v>
      </c>
      <c r="J31" s="8">
        <v>2.3636967737217946E-7</v>
      </c>
      <c r="K31" s="8">
        <v>2.3788815695371101E-5</v>
      </c>
      <c r="L31" s="8">
        <v>1.4763826442151724E-5</v>
      </c>
    </row>
    <row r="32" spans="1:12" x14ac:dyDescent="0.3">
      <c r="A32" s="3">
        <f t="shared" ref="A32:A95" si="7">A31+(A31-A30)*$G$20</f>
        <v>30.301000000000002</v>
      </c>
      <c r="B32" s="3">
        <f t="shared" si="0"/>
        <v>11537.820731962616</v>
      </c>
      <c r="C32" s="6">
        <f t="shared" si="1"/>
        <v>1.2943172901953903E-7</v>
      </c>
      <c r="D32" s="3">
        <f t="shared" si="2"/>
        <v>4.6565163171856569E-11</v>
      </c>
      <c r="E32" s="3">
        <f t="shared" si="3"/>
        <v>0.9996267296611</v>
      </c>
      <c r="F32" s="3">
        <f t="shared" si="4"/>
        <v>5.3705996162067815E-7</v>
      </c>
      <c r="G32" s="3">
        <f t="shared" si="5"/>
        <v>5.3705996162067812E-6</v>
      </c>
      <c r="H32" s="7">
        <f t="shared" si="6"/>
        <v>30.301000000000002</v>
      </c>
      <c r="I32" s="8">
        <v>4.6118047815985608E-5</v>
      </c>
      <c r="J32" s="8">
        <v>5.3705996162067815E-7</v>
      </c>
      <c r="K32" s="8">
        <v>5.328780250279108E-5</v>
      </c>
      <c r="L32" s="8">
        <v>3.3111580622469316E-5</v>
      </c>
    </row>
    <row r="33" spans="1:12" x14ac:dyDescent="0.3">
      <c r="A33" s="3">
        <f t="shared" si="7"/>
        <v>40.604010000000002</v>
      </c>
      <c r="B33" s="3">
        <f>4*$B$9*POWER(A33,2)</f>
        <v>20717.994629022069</v>
      </c>
      <c r="C33" s="6">
        <f>$D$10/(2*$B$9*$D$11*$D$12)</f>
        <v>1.2943172901953903E-7</v>
      </c>
      <c r="D33" s="3">
        <f>POWER(C33,3/2)</f>
        <v>4.6565163171856569E-11</v>
      </c>
      <c r="E33" s="3">
        <f>EXP(-$D$10*A33*A33/(2*$D$11*$D$12))</f>
        <v>0.99932983319548963</v>
      </c>
      <c r="F33" s="3">
        <f>B33*D33*E33</f>
        <v>9.6409026591528004E-7</v>
      </c>
      <c r="G33" s="3">
        <f t="shared" si="5"/>
        <v>9.6409026591527996E-6</v>
      </c>
      <c r="H33" s="7">
        <f t="shared" si="6"/>
        <v>40.604010000000002</v>
      </c>
      <c r="I33" s="8">
        <v>8.1526516915884911E-5</v>
      </c>
      <c r="J33" s="8">
        <v>9.6409026591528004E-7</v>
      </c>
      <c r="K33" s="8">
        <v>9.414705601013226E-5</v>
      </c>
      <c r="L33" s="8">
        <v>5.8599678732627467E-5</v>
      </c>
    </row>
    <row r="34" spans="1:12" x14ac:dyDescent="0.3">
      <c r="A34" s="3">
        <f t="shared" si="7"/>
        <v>51.010050100000001</v>
      </c>
      <c r="B34" s="3">
        <f t="shared" ref="B34:B97" si="8">4*$B$9*POWER(A34,2)</f>
        <v>32698.013151902072</v>
      </c>
      <c r="C34" s="6">
        <f t="shared" ref="C34:C97" si="9">$D$10/(2*$B$9*$D$11*$D$12)</f>
        <v>1.2943172901953903E-7</v>
      </c>
      <c r="D34" s="3">
        <f t="shared" ref="D34:D97" si="10">POWER(C34,3/2)</f>
        <v>4.6565163171856569E-11</v>
      </c>
      <c r="E34" s="3">
        <f t="shared" ref="E34:E49" si="11">EXP(-$D$10*A34*A34/(2*$D$11*$D$12))</f>
        <v>0.99894251943263068</v>
      </c>
      <c r="F34" s="3">
        <f t="shared" ref="F34:F49" si="12">B34*D34*E34</f>
        <v>1.5209782102556405E-6</v>
      </c>
      <c r="G34" s="3">
        <f t="shared" si="5"/>
        <v>1.5209782102556405E-5</v>
      </c>
      <c r="H34" s="7">
        <f t="shared" si="6"/>
        <v>51.010050100000001</v>
      </c>
      <c r="I34" s="8">
        <v>1.264647694874904E-4</v>
      </c>
      <c r="J34" s="8">
        <v>1.5209782102556405E-6</v>
      </c>
      <c r="K34" s="8">
        <v>1.4593424598082063E-4</v>
      </c>
      <c r="L34" s="8">
        <v>9.1031666946252894E-5</v>
      </c>
    </row>
    <row r="35" spans="1:12" x14ac:dyDescent="0.3">
      <c r="A35" s="3">
        <f t="shared" si="7"/>
        <v>61.520150600999997</v>
      </c>
      <c r="B35" s="3">
        <f t="shared" si="8"/>
        <v>47560.306408886529</v>
      </c>
      <c r="C35" s="6">
        <f t="shared" si="9"/>
        <v>1.2943172901953903E-7</v>
      </c>
      <c r="D35" s="3">
        <f t="shared" si="10"/>
        <v>4.6565163171856569E-11</v>
      </c>
      <c r="E35" s="3">
        <f t="shared" si="11"/>
        <v>0.99846223040839721</v>
      </c>
      <c r="F35" s="3">
        <f t="shared" si="12"/>
        <v>2.2112478017351134E-6</v>
      </c>
      <c r="G35" s="3">
        <f t="shared" si="5"/>
        <v>2.2112478017351133E-5</v>
      </c>
      <c r="H35" s="7">
        <f t="shared" si="6"/>
        <v>61.520150600999997</v>
      </c>
      <c r="I35" s="8">
        <v>1.805023390672687E-4</v>
      </c>
      <c r="J35" s="8">
        <v>2.2112478017351134E-6</v>
      </c>
      <c r="K35" s="8">
        <v>2.0810338646066396E-4</v>
      </c>
      <c r="L35" s="8">
        <v>1.3015822201442392E-4</v>
      </c>
    </row>
    <row r="36" spans="1:12" x14ac:dyDescent="0.3">
      <c r="A36" s="3">
        <f t="shared" si="7"/>
        <v>72.135352107009993</v>
      </c>
      <c r="B36" s="3">
        <f t="shared" si="8"/>
        <v>65389.222885748866</v>
      </c>
      <c r="C36" s="6">
        <f t="shared" si="9"/>
        <v>1.2943172901953903E-7</v>
      </c>
      <c r="D36" s="3">
        <f t="shared" si="10"/>
        <v>4.6565163171856569E-11</v>
      </c>
      <c r="E36" s="3">
        <f t="shared" si="11"/>
        <v>0.99788637680962555</v>
      </c>
      <c r="F36" s="3">
        <f t="shared" si="12"/>
        <v>3.0384241470005735E-6</v>
      </c>
      <c r="G36" s="3">
        <f t="shared" si="5"/>
        <v>3.0384241470005733E-5</v>
      </c>
      <c r="H36" s="7">
        <f t="shared" si="6"/>
        <v>72.135352107009993</v>
      </c>
      <c r="I36" s="8">
        <v>2.4312372520528239E-4</v>
      </c>
      <c r="J36" s="8">
        <v>3.0384241470005735E-6</v>
      </c>
      <c r="K36" s="8">
        <v>2.8000201212109602E-4</v>
      </c>
      <c r="L36" s="8">
        <v>1.7567954256829141E-4</v>
      </c>
    </row>
    <row r="37" spans="1:12" x14ac:dyDescent="0.3">
      <c r="A37" s="3">
        <f t="shared" si="7"/>
        <v>82.856705628080093</v>
      </c>
      <c r="B37" s="3">
        <f t="shared" si="8"/>
        <v>86271.070620462779</v>
      </c>
      <c r="C37" s="6">
        <f t="shared" si="9"/>
        <v>1.2943172901953903E-7</v>
      </c>
      <c r="D37" s="3">
        <f t="shared" si="10"/>
        <v>4.6565163171856569E-11</v>
      </c>
      <c r="E37" s="3">
        <f t="shared" si="11"/>
        <v>0.99721233930353592</v>
      </c>
      <c r="F37" s="3">
        <f t="shared" si="12"/>
        <v>4.0060278160842581E-6</v>
      </c>
      <c r="G37" s="3">
        <f t="shared" si="5"/>
        <v>4.0060278160842578E-5</v>
      </c>
      <c r="H37" s="7">
        <f t="shared" si="6"/>
        <v>82.856705628080093</v>
      </c>
      <c r="I37" s="8">
        <v>3.1373451989927378E-4</v>
      </c>
      <c r="J37" s="8">
        <v>4.0060278160842581E-6</v>
      </c>
      <c r="K37" s="8">
        <v>3.608797059017337E-4</v>
      </c>
      <c r="L37" s="8">
        <v>2.2724821292214426E-4</v>
      </c>
    </row>
    <row r="38" spans="1:12" x14ac:dyDescent="0.3">
      <c r="A38" s="3">
        <f t="shared" si="7"/>
        <v>93.685272684360896</v>
      </c>
      <c r="B38" s="3">
        <f t="shared" si="8"/>
        <v>110294.15923167774</v>
      </c>
      <c r="C38" s="6">
        <f t="shared" si="9"/>
        <v>1.2943172901953903E-7</v>
      </c>
      <c r="D38" s="3">
        <f t="shared" si="10"/>
        <v>4.6565163171856569E-11</v>
      </c>
      <c r="E38" s="3">
        <f t="shared" si="11"/>
        <v>0.99643746998932059</v>
      </c>
      <c r="F38" s="3">
        <f t="shared" si="12"/>
        <v>5.1175688464745551E-6</v>
      </c>
      <c r="G38" s="3">
        <f t="shared" si="5"/>
        <v>5.1175688464745551E-5</v>
      </c>
      <c r="H38" s="7">
        <f t="shared" si="6"/>
        <v>93.685272684360896</v>
      </c>
      <c r="I38" s="8">
        <v>3.9166842795423126E-4</v>
      </c>
      <c r="J38" s="8">
        <v>5.1175688464745551E-6</v>
      </c>
      <c r="K38" s="8">
        <v>4.4989783945612185E-4</v>
      </c>
      <c r="L38" s="8">
        <v>2.8447250536927304E-4</v>
      </c>
    </row>
    <row r="39" spans="1:12" x14ac:dyDescent="0.3">
      <c r="A39" s="3">
        <f t="shared" si="7"/>
        <v>104.62212541120451</v>
      </c>
      <c r="B39" s="3">
        <f t="shared" si="8"/>
        <v>137548.84281838176</v>
      </c>
      <c r="C39" s="6">
        <f t="shared" si="9"/>
        <v>1.2943172901953903E-7</v>
      </c>
      <c r="D39" s="3">
        <f t="shared" si="10"/>
        <v>4.6565163171856569E-11</v>
      </c>
      <c r="E39" s="3">
        <f t="shared" si="11"/>
        <v>0.99555909397707243</v>
      </c>
      <c r="F39" s="3">
        <f t="shared" si="12"/>
        <v>6.3765403765392387E-6</v>
      </c>
      <c r="G39" s="3">
        <f t="shared" si="5"/>
        <v>6.3765403765392387E-5</v>
      </c>
      <c r="H39" s="7">
        <f t="shared" si="6"/>
        <v>104.62212541120451</v>
      </c>
      <c r="I39" s="8">
        <v>4.7619507826041362E-4</v>
      </c>
      <c r="J39" s="8">
        <v>6.3765403765392387E-6</v>
      </c>
      <c r="K39" s="8">
        <v>5.461403693645116E-4</v>
      </c>
      <c r="L39" s="8">
        <v>3.4692008196022801E-4</v>
      </c>
    </row>
    <row r="40" spans="1:12" x14ac:dyDescent="0.3">
      <c r="A40" s="3">
        <f t="shared" si="7"/>
        <v>115.66834666531656</v>
      </c>
      <c r="B40" s="3">
        <f t="shared" si="8"/>
        <v>168127.56374852624</v>
      </c>
      <c r="C40" s="6">
        <f t="shared" si="9"/>
        <v>1.2943172901953903E-7</v>
      </c>
      <c r="D40" s="3">
        <f t="shared" si="10"/>
        <v>4.6565163171856569E-11</v>
      </c>
      <c r="E40" s="3">
        <f t="shared" si="11"/>
        <v>0.99457451109928541</v>
      </c>
      <c r="F40" s="3">
        <f t="shared" si="12"/>
        <v>7.7864118977281493E-6</v>
      </c>
      <c r="G40" s="3">
        <f t="shared" si="5"/>
        <v>7.786411897728149E-5</v>
      </c>
      <c r="H40" s="7">
        <f t="shared" si="6"/>
        <v>115.66834666531656</v>
      </c>
      <c r="I40" s="8">
        <v>5.6652851228282202E-4</v>
      </c>
      <c r="J40" s="8">
        <v>7.7864118977281493E-6</v>
      </c>
      <c r="K40" s="8">
        <v>6.4862551658522675E-4</v>
      </c>
      <c r="L40" s="8">
        <v>4.14122052305294E-4</v>
      </c>
    </row>
    <row r="41" spans="1:12" x14ac:dyDescent="0.3">
      <c r="A41" s="3">
        <f t="shared" si="7"/>
        <v>126.82503013196974</v>
      </c>
      <c r="B41" s="3">
        <f t="shared" si="8"/>
        <v>202124.89735474775</v>
      </c>
      <c r="C41" s="6">
        <f t="shared" si="9"/>
        <v>1.2943172901953903E-7</v>
      </c>
      <c r="D41" s="3">
        <f t="shared" si="10"/>
        <v>4.6565163171856569E-11</v>
      </c>
      <c r="E41" s="3">
        <f t="shared" si="11"/>
        <v>0.99348099776020604</v>
      </c>
      <c r="F41" s="3">
        <f t="shared" si="12"/>
        <v>9.3506221153682744E-6</v>
      </c>
      <c r="G41" s="3">
        <f t="shared" si="5"/>
        <v>9.3506221153682751E-5</v>
      </c>
      <c r="H41" s="7">
        <f t="shared" si="6"/>
        <v>126.82503013196974</v>
      </c>
      <c r="I41" s="8">
        <v>6.6183622734730489E-4</v>
      </c>
      <c r="J41" s="8">
        <v>9.3506221153682744E-6</v>
      </c>
      <c r="K41" s="8">
        <v>7.5631814444161239E-4</v>
      </c>
      <c r="L41" s="8">
        <v>4.8557734010952253E-4</v>
      </c>
    </row>
    <row r="42" spans="1:12" x14ac:dyDescent="0.3">
      <c r="A42" s="3">
        <f t="shared" si="7"/>
        <v>138.09328043328944</v>
      </c>
      <c r="B42" s="3">
        <f t="shared" si="8"/>
        <v>239637.59755568922</v>
      </c>
      <c r="C42" s="6">
        <f t="shared" si="9"/>
        <v>1.2943172901953903E-7</v>
      </c>
      <c r="D42" s="3">
        <f t="shared" si="10"/>
        <v>4.6565163171856569E-11</v>
      </c>
      <c r="E42" s="3">
        <f t="shared" si="11"/>
        <v>0.99227580892834844</v>
      </c>
      <c r="F42" s="3">
        <f t="shared" si="12"/>
        <v>1.1072571408328304E-5</v>
      </c>
      <c r="G42" s="3">
        <f t="shared" si="5"/>
        <v>1.1072571408328305E-4</v>
      </c>
      <c r="H42" s="7">
        <f t="shared" si="6"/>
        <v>138.09328043328944</v>
      </c>
      <c r="I42" s="8">
        <v>7.6124864572450106E-4</v>
      </c>
      <c r="J42" s="8">
        <v>1.1072571408328304E-5</v>
      </c>
      <c r="K42" s="8">
        <v>8.6814264177993011E-4</v>
      </c>
      <c r="L42" s="8">
        <v>5.6075730797858854E-4</v>
      </c>
    </row>
    <row r="43" spans="1:12" x14ac:dyDescent="0.3">
      <c r="A43" s="3">
        <f t="shared" si="7"/>
        <v>149.47421323762234</v>
      </c>
      <c r="B43" s="3">
        <f t="shared" si="8"/>
        <v>280764.64342179697</v>
      </c>
      <c r="C43" s="6">
        <f t="shared" si="9"/>
        <v>1.2943172901953903E-7</v>
      </c>
      <c r="D43" s="3">
        <f t="shared" si="10"/>
        <v>4.6565163171856569E-11</v>
      </c>
      <c r="E43" s="3">
        <f t="shared" si="11"/>
        <v>0.99095618027750487</v>
      </c>
      <c r="F43" s="3">
        <f t="shared" si="12"/>
        <v>1.2955613878377912E-5</v>
      </c>
      <c r="G43" s="3">
        <f t="shared" si="5"/>
        <v>1.2955613878377911E-4</v>
      </c>
      <c r="H43" s="7">
        <f t="shared" si="6"/>
        <v>149.47421323762234</v>
      </c>
      <c r="I43" s="8">
        <v>8.6386887614107631E-4</v>
      </c>
      <c r="J43" s="8">
        <v>1.2955613878377912E-5</v>
      </c>
      <c r="K43" s="8">
        <v>9.8299611290188042E-4</v>
      </c>
      <c r="L43" s="8">
        <v>6.3911058756529592E-4</v>
      </c>
    </row>
    <row r="44" spans="1:12" x14ac:dyDescent="0.3">
      <c r="A44" s="3">
        <f t="shared" si="7"/>
        <v>160.96895536999855</v>
      </c>
      <c r="B44" s="3">
        <f t="shared" si="8"/>
        <v>325607.28670485201</v>
      </c>
      <c r="C44" s="6">
        <f t="shared" si="9"/>
        <v>1.2943172901953903E-7</v>
      </c>
      <c r="D44" s="3">
        <f t="shared" si="10"/>
        <v>4.6565163171856569E-11</v>
      </c>
      <c r="E44" s="3">
        <f t="shared" si="11"/>
        <v>0.98951933048158447</v>
      </c>
      <c r="F44" s="3">
        <f t="shared" si="12"/>
        <v>1.5003048980705329E-5</v>
      </c>
      <c r="G44" s="3">
        <f t="shared" si="5"/>
        <v>1.5003048980705329E-4</v>
      </c>
      <c r="H44" s="7">
        <f t="shared" si="6"/>
        <v>160.96895536999855</v>
      </c>
      <c r="I44" s="8">
        <v>9.6878263223227506E-4</v>
      </c>
      <c r="J44" s="8">
        <v>1.5003048980705329E-5</v>
      </c>
      <c r="K44" s="8">
        <v>1.099761674510903E-3</v>
      </c>
      <c r="L44" s="8">
        <v>7.200680603865363E-4</v>
      </c>
    </row>
    <row r="45" spans="1:12" x14ac:dyDescent="0.3">
      <c r="A45" s="3">
        <f t="shared" si="7"/>
        <v>172.57864492369853</v>
      </c>
      <c r="B45" s="3">
        <f t="shared" si="8"/>
        <v>374269.10035088542</v>
      </c>
      <c r="C45" s="6">
        <f t="shared" si="9"/>
        <v>1.2943172901953903E-7</v>
      </c>
      <c r="D45" s="3">
        <f t="shared" si="10"/>
        <v>4.6565163171856569E-11</v>
      </c>
      <c r="E45" s="3">
        <f t="shared" si="11"/>
        <v>0.98796246366860108</v>
      </c>
      <c r="F45" s="3">
        <f t="shared" si="12"/>
        <v>1.7218112727791813E-5</v>
      </c>
      <c r="G45" s="3">
        <f t="shared" si="5"/>
        <v>1.7218112727791811E-4</v>
      </c>
      <c r="H45" s="7">
        <f t="shared" si="6"/>
        <v>172.57864492369853</v>
      </c>
      <c r="I45" s="8">
        <v>1.0750681725900304E-3</v>
      </c>
      <c r="J45" s="8">
        <v>1.7218112727791813E-5</v>
      </c>
      <c r="K45" s="8">
        <v>1.2173216621720678E-3</v>
      </c>
      <c r="L45" s="8">
        <v>8.0304793364394404E-4</v>
      </c>
    </row>
    <row r="46" spans="1:12" x14ac:dyDescent="0.3">
      <c r="A46" s="3">
        <f t="shared" si="7"/>
        <v>184.30443137293551</v>
      </c>
      <c r="B46" s="3">
        <f t="shared" si="8"/>
        <v>426856.02801652293</v>
      </c>
      <c r="C46" s="6">
        <f t="shared" si="9"/>
        <v>1.2943172901953903E-7</v>
      </c>
      <c r="D46" s="3">
        <f t="shared" si="10"/>
        <v>4.6565163171856569E-11</v>
      </c>
      <c r="E46" s="3">
        <f t="shared" si="11"/>
        <v>0.98628277203909076</v>
      </c>
      <c r="F46" s="3">
        <f t="shared" si="12"/>
        <v>1.9603968459679268E-5</v>
      </c>
      <c r="G46" s="3">
        <f t="shared" si="5"/>
        <v>1.9603968459679268E-4</v>
      </c>
      <c r="H46" s="7">
        <f t="shared" si="6"/>
        <v>184.30443137293551</v>
      </c>
      <c r="I46" s="8">
        <v>1.181806129412311E-3</v>
      </c>
      <c r="J46" s="8">
        <v>1.9603968459679268E-5</v>
      </c>
      <c r="K46" s="8">
        <v>1.3345705545524883E-3</v>
      </c>
      <c r="L46" s="8">
        <v>8.8746085513162964E-4</v>
      </c>
    </row>
    <row r="47" spans="1:12" x14ac:dyDescent="0.3">
      <c r="A47" s="3">
        <f t="shared" si="7"/>
        <v>196.14747568666485</v>
      </c>
      <c r="B47" s="3">
        <f t="shared" si="8"/>
        <v>483476.43460921175</v>
      </c>
      <c r="C47" s="6">
        <f t="shared" si="9"/>
        <v>1.2943172901953903E-7</v>
      </c>
      <c r="D47" s="3">
        <f t="shared" si="10"/>
        <v>4.6565163171856569E-11</v>
      </c>
      <c r="E47" s="3">
        <f t="shared" si="11"/>
        <v>0.98447743865418869</v>
      </c>
      <c r="F47" s="3">
        <f t="shared" si="12"/>
        <v>2.2163697174614823E-5</v>
      </c>
      <c r="G47" s="3">
        <f t="shared" si="5"/>
        <v>2.2163697174614822E-4</v>
      </c>
      <c r="H47" s="7">
        <f t="shared" si="6"/>
        <v>196.14747568666485</v>
      </c>
      <c r="I47" s="8">
        <v>1.2880890972354465E-3</v>
      </c>
      <c r="J47" s="8">
        <v>2.2163697174614823E-5</v>
      </c>
      <c r="K47" s="8">
        <v>1.4504274327915823E-3</v>
      </c>
      <c r="L47" s="8">
        <v>9.7271501180271687E-4</v>
      </c>
    </row>
    <row r="48" spans="1:12" x14ac:dyDescent="0.3">
      <c r="A48" s="3">
        <f t="shared" si="7"/>
        <v>208.10895044353148</v>
      </c>
      <c r="B48" s="3">
        <f t="shared" si="8"/>
        <v>544241.15787219536</v>
      </c>
      <c r="C48" s="6">
        <f t="shared" si="9"/>
        <v>1.2943172901953903E-7</v>
      </c>
      <c r="D48" s="3">
        <f t="shared" si="10"/>
        <v>4.6565163171856569E-11</v>
      </c>
      <c r="E48" s="3">
        <f t="shared" si="11"/>
        <v>0.98254364039851227</v>
      </c>
      <c r="F48" s="3">
        <f t="shared" si="12"/>
        <v>2.4900287415119952E-5</v>
      </c>
      <c r="G48" s="3">
        <f t="shared" si="5"/>
        <v>2.4900287415119952E-4</v>
      </c>
      <c r="H48" s="7">
        <f t="shared" si="6"/>
        <v>208.10895044353148</v>
      </c>
      <c r="I48" s="8">
        <v>1.3930308597058497E-3</v>
      </c>
      <c r="J48" s="8">
        <v>2.4900287415119952E-5</v>
      </c>
      <c r="K48" s="8">
        <v>1.5638478044906641E-3</v>
      </c>
      <c r="L48" s="8">
        <v>1.0582211577730943E-3</v>
      </c>
    </row>
    <row r="49" spans="1:12" x14ac:dyDescent="0.3">
      <c r="A49" s="3">
        <f t="shared" si="7"/>
        <v>220.1900399479668</v>
      </c>
      <c r="B49" s="3">
        <f t="shared" si="8"/>
        <v>609263.56103552459</v>
      </c>
      <c r="C49" s="6">
        <f t="shared" si="9"/>
        <v>1.2943172901953903E-7</v>
      </c>
      <c r="D49" s="3">
        <f t="shared" si="10"/>
        <v>4.6565163171856569E-11</v>
      </c>
      <c r="E49" s="3">
        <f t="shared" si="11"/>
        <v>0.98047855112289273</v>
      </c>
      <c r="F49" s="3">
        <f t="shared" si="12"/>
        <v>2.7816624705718476E-5</v>
      </c>
      <c r="G49" s="3">
        <f t="shared" si="5"/>
        <v>2.7816624705718476E-4</v>
      </c>
      <c r="H49" s="7">
        <f t="shared" si="6"/>
        <v>220.1900399479668</v>
      </c>
      <c r="I49" s="8">
        <v>1.4957751406588929E-3</v>
      </c>
      <c r="J49" s="8">
        <v>2.7816624705718476E-5</v>
      </c>
      <c r="K49" s="8">
        <v>1.6738346366928175E-3</v>
      </c>
      <c r="L49" s="8">
        <v>1.1433975194351563E-3</v>
      </c>
    </row>
    <row r="50" spans="1:12" x14ac:dyDescent="0.3">
      <c r="A50" s="3">
        <f t="shared" si="7"/>
        <v>232.39194034744645</v>
      </c>
      <c r="B50" s="3">
        <f t="shared" si="8"/>
        <v>678659.58655482391</v>
      </c>
      <c r="C50" s="6">
        <f t="shared" si="9"/>
        <v>1.2943172901953903E-7</v>
      </c>
      <c r="D50" s="3">
        <f t="shared" si="10"/>
        <v>4.6565163171856569E-11</v>
      </c>
      <c r="E50" s="3">
        <f t="shared" ref="E50:E113" si="13">EXP(-$D$10*A50*A50/(2*$D$11*$D$12))</f>
        <v>0.97827934497186897</v>
      </c>
      <c r="F50" s="3">
        <f t="shared" ref="F50:F113" si="14">B50*D50*E50</f>
        <v>3.0915480539874831E-5</v>
      </c>
      <c r="G50" s="3">
        <f t="shared" si="5"/>
        <v>3.0915480539874831E-4</v>
      </c>
      <c r="H50" s="7">
        <f t="shared" si="6"/>
        <v>232.39194034744645</v>
      </c>
      <c r="I50" s="8">
        <v>1.5955037757270959E-3</v>
      </c>
      <c r="J50" s="8">
        <v>3.0915480539874831E-5</v>
      </c>
      <c r="K50" s="8">
        <v>1.7794484594803582E-3</v>
      </c>
      <c r="L50" s="8">
        <v>1.2276745278955105E-3</v>
      </c>
    </row>
    <row r="51" spans="1:12" x14ac:dyDescent="0.3">
      <c r="A51" s="3">
        <f t="shared" si="7"/>
        <v>244.71585975092091</v>
      </c>
      <c r="B51" s="3">
        <f t="shared" si="8"/>
        <v>752547.81095997221</v>
      </c>
      <c r="C51" s="6">
        <f t="shared" si="9"/>
        <v>1.2943172901953903E-7</v>
      </c>
      <c r="D51" s="3">
        <f t="shared" si="10"/>
        <v>4.6565163171856569E-11</v>
      </c>
      <c r="E51" s="3">
        <f t="shared" si="13"/>
        <v>0.97594319990069422</v>
      </c>
      <c r="F51" s="3">
        <f t="shared" si="14"/>
        <v>3.4199500915147702E-5</v>
      </c>
      <c r="G51" s="3">
        <f t="shared" si="5"/>
        <v>3.4199500915147699E-4</v>
      </c>
      <c r="H51" s="7">
        <f t="shared" si="6"/>
        <v>244.71585975092091</v>
      </c>
      <c r="I51" s="8">
        <v>1.6914442120766898E-3</v>
      </c>
      <c r="J51" s="8">
        <v>3.4199500915147702E-5</v>
      </c>
      <c r="K51" s="8">
        <v>1.879816421041697E-3</v>
      </c>
      <c r="L51" s="8">
        <v>1.3104993320886464E-3</v>
      </c>
    </row>
    <row r="52" spans="1:12" x14ac:dyDescent="0.3">
      <c r="A52" s="3">
        <f t="shared" si="7"/>
        <v>257.16301834843011</v>
      </c>
      <c r="B52" s="3">
        <f t="shared" si="8"/>
        <v>831049.50083630404</v>
      </c>
      <c r="C52" s="6">
        <f t="shared" si="9"/>
        <v>1.2943172901953903E-7</v>
      </c>
      <c r="D52" s="3">
        <f t="shared" si="10"/>
        <v>4.6565163171856569E-11</v>
      </c>
      <c r="E52" s="3">
        <f t="shared" si="13"/>
        <v>0.97346730138641402</v>
      </c>
      <c r="F52" s="3">
        <f t="shared" si="14"/>
        <v>3.7671194417161568E-5</v>
      </c>
      <c r="G52" s="3">
        <f t="shared" si="5"/>
        <v>3.7671194417161568E-4</v>
      </c>
      <c r="H52" s="7">
        <f t="shared" si="6"/>
        <v>257.16301834843011</v>
      </c>
      <c r="I52" s="8">
        <v>1.7828762564290699E-3</v>
      </c>
      <c r="J52" s="8">
        <v>3.7671194417161568E-5</v>
      </c>
      <c r="K52" s="8">
        <v>1.9741401958156633E-3</v>
      </c>
      <c r="L52" s="8">
        <v>1.3913400495951733E-3</v>
      </c>
    </row>
    <row r="53" spans="1:12" x14ac:dyDescent="0.3">
      <c r="A53" s="3">
        <f t="shared" si="7"/>
        <v>269.73464853191439</v>
      </c>
      <c r="B53" s="3">
        <f t="shared" si="8"/>
        <v>914288.66996139672</v>
      </c>
      <c r="C53" s="6">
        <f t="shared" si="9"/>
        <v>1.2943172901953903E-7</v>
      </c>
      <c r="D53" s="3">
        <f t="shared" si="10"/>
        <v>4.6565163171856569E-11</v>
      </c>
      <c r="E53" s="3">
        <f t="shared" si="13"/>
        <v>0.97084884633735358</v>
      </c>
      <c r="F53" s="3">
        <f t="shared" si="14"/>
        <v>4.1332919854746901E-5</v>
      </c>
      <c r="G53" s="3">
        <f t="shared" si="5"/>
        <v>4.1332919854746898E-4</v>
      </c>
      <c r="H53" s="7">
        <f t="shared" si="6"/>
        <v>269.73464853191439</v>
      </c>
      <c r="I53" s="8">
        <v>1.8691380050037062E-3</v>
      </c>
      <c r="J53" s="8">
        <v>4.1332919854746901E-5</v>
      </c>
      <c r="K53" s="8">
        <v>2.0617026691540983E-3</v>
      </c>
      <c r="L53" s="8">
        <v>1.4696897163431872E-3</v>
      </c>
    </row>
    <row r="54" spans="1:12" x14ac:dyDescent="0.3">
      <c r="A54" s="3">
        <f t="shared" si="7"/>
        <v>282.43199501723348</v>
      </c>
      <c r="B54" s="3">
        <f t="shared" si="8"/>
        <v>1002392.1376209725</v>
      </c>
      <c r="C54" s="6">
        <f t="shared" si="9"/>
        <v>1.2943172901953903E-7</v>
      </c>
      <c r="D54" s="3">
        <f t="shared" si="10"/>
        <v>4.6565163171856569E-11</v>
      </c>
      <c r="E54" s="3">
        <f t="shared" si="13"/>
        <v>0.96808504720508548</v>
      </c>
      <c r="F54" s="3">
        <f t="shared" si="14"/>
        <v>4.518687345050446E-5</v>
      </c>
      <c r="G54" s="3">
        <f t="shared" si="5"/>
        <v>4.5186873450504459E-4</v>
      </c>
      <c r="H54" s="7">
        <f t="shared" si="6"/>
        <v>282.43199501723348</v>
      </c>
      <c r="I54" s="8">
        <v>1.9496309031537976E-3</v>
      </c>
      <c r="J54" s="8">
        <v>4.518687345050446E-5</v>
      </c>
      <c r="K54" s="8">
        <v>2.1418733443898685E-3</v>
      </c>
      <c r="L54" s="8">
        <v>1.5450699009235626E-3</v>
      </c>
    </row>
    <row r="55" spans="1:12" x14ac:dyDescent="0.3">
      <c r="A55" s="3">
        <f t="shared" si="7"/>
        <v>295.25631496740573</v>
      </c>
      <c r="B55" s="3">
        <f t="shared" si="8"/>
        <v>1095489.5881279253</v>
      </c>
      <c r="C55" s="6">
        <f t="shared" si="9"/>
        <v>1.2943172901953903E-7</v>
      </c>
      <c r="D55" s="3">
        <f t="shared" si="10"/>
        <v>4.6565163171856569E-11</v>
      </c>
      <c r="E55" s="3">
        <f t="shared" si="13"/>
        <v>0.96517313630265755</v>
      </c>
      <c r="F55" s="3">
        <f t="shared" si="14"/>
        <v>4.9235075593118203E-5</v>
      </c>
      <c r="G55" s="3">
        <f t="shared" si="5"/>
        <v>4.9235075593118203E-4</v>
      </c>
      <c r="H55" s="7">
        <f t="shared" si="6"/>
        <v>295.25631496740573</v>
      </c>
      <c r="I55" s="8">
        <v>2.0238238969833393E-3</v>
      </c>
      <c r="J55" s="8">
        <v>4.9235075593118203E-5</v>
      </c>
      <c r="K55" s="8">
        <v>2.214112440797545E-3</v>
      </c>
      <c r="L55" s="8">
        <v>1.6170339541290999E-3</v>
      </c>
    </row>
    <row r="56" spans="1:12" x14ac:dyDescent="0.3">
      <c r="A56" s="3">
        <f t="shared" si="7"/>
        <v>308.20887811707968</v>
      </c>
      <c r="B56" s="3">
        <f t="shared" si="8"/>
        <v>1193713.6315689613</v>
      </c>
      <c r="C56" s="6">
        <f t="shared" si="9"/>
        <v>1.2943172901953903E-7</v>
      </c>
      <c r="D56" s="3">
        <f t="shared" si="10"/>
        <v>4.6565163171856569E-11</v>
      </c>
      <c r="E56" s="3">
        <f t="shared" si="13"/>
        <v>0.9621103703325169</v>
      </c>
      <c r="F56" s="3">
        <f t="shared" si="14"/>
        <v>5.3479357159978805E-5</v>
      </c>
      <c r="G56" s="3">
        <f t="shared" si="5"/>
        <v>5.3479357159978811E-4</v>
      </c>
      <c r="H56" s="7">
        <f t="shared" si="6"/>
        <v>308.20887811707968</v>
      </c>
      <c r="I56" s="8">
        <v>2.0912566538638776E-3</v>
      </c>
      <c r="J56" s="8">
        <v>5.3479357159978805E-5</v>
      </c>
      <c r="K56" s="8">
        <v>2.2779736732416343E-3</v>
      </c>
      <c r="L56" s="8">
        <v>1.6851698694549133E-3</v>
      </c>
    </row>
    <row r="57" spans="1:12" x14ac:dyDescent="0.3">
      <c r="A57" s="3">
        <f t="shared" si="7"/>
        <v>321.29096689825036</v>
      </c>
      <c r="B57" s="3">
        <f t="shared" si="8"/>
        <v>1297199.865803845</v>
      </c>
      <c r="C57" s="6">
        <f t="shared" si="9"/>
        <v>1.2943172901953903E-7</v>
      </c>
      <c r="D57" s="3">
        <f t="shared" si="10"/>
        <v>4.6565163171856569E-11</v>
      </c>
      <c r="E57" s="3">
        <f t="shared" si="13"/>
        <v>0.9588940351271884</v>
      </c>
      <c r="F57" s="3">
        <f t="shared" si="14"/>
        <v>5.7921345421093939E-5</v>
      </c>
      <c r="G57" s="3">
        <f t="shared" si="5"/>
        <v>5.7921345421093934E-4</v>
      </c>
      <c r="H57" s="7">
        <f t="shared" si="6"/>
        <v>321.29096689825036</v>
      </c>
      <c r="I57" s="8">
        <v>2.1515418432479652E-3</v>
      </c>
      <c r="J57" s="8">
        <v>5.7921345421093939E-5</v>
      </c>
      <c r="K57" s="8">
        <v>2.3331057258994719E-3</v>
      </c>
      <c r="L57" s="8">
        <v>1.7491027355931211E-3</v>
      </c>
    </row>
    <row r="58" spans="1:12" x14ac:dyDescent="0.3">
      <c r="A58" s="3">
        <f t="shared" si="7"/>
        <v>334.50387656723274</v>
      </c>
      <c r="B58" s="3">
        <f t="shared" si="8"/>
        <v>1406086.9397427393</v>
      </c>
      <c r="C58" s="6">
        <f t="shared" si="9"/>
        <v>1.2943172901953903E-7</v>
      </c>
      <c r="D58" s="3">
        <f t="shared" si="10"/>
        <v>4.6565163171856569E-11</v>
      </c>
      <c r="E58" s="3">
        <f t="shared" si="13"/>
        <v>0.95552145060534033</v>
      </c>
      <c r="F58" s="3">
        <f t="shared" si="14"/>
        <v>6.2562449537854805E-5</v>
      </c>
      <c r="G58" s="3">
        <f t="shared" si="5"/>
        <v>6.2562449537854805E-4</v>
      </c>
      <c r="H58" s="7">
        <f t="shared" si="6"/>
        <v>334.50387656723274</v>
      </c>
      <c r="I58" s="8">
        <v>2.2043664832535025E-3</v>
      </c>
      <c r="J58" s="8">
        <v>6.2562449537854805E-5</v>
      </c>
      <c r="K58" s="8">
        <v>2.3792524529316996E-3</v>
      </c>
      <c r="L58" s="8">
        <v>1.8084967673383319E-3</v>
      </c>
    </row>
    <row r="59" spans="1:12" x14ac:dyDescent="0.3">
      <c r="A59" s="3">
        <f t="shared" si="7"/>
        <v>347.84891533290494</v>
      </c>
      <c r="B59" s="3">
        <f t="shared" si="8"/>
        <v>1520516.6179276539</v>
      </c>
      <c r="C59" s="6">
        <f t="shared" si="9"/>
        <v>1.2943172901953903E-7</v>
      </c>
      <c r="D59" s="3">
        <f t="shared" si="10"/>
        <v>4.6565163171856569E-11</v>
      </c>
      <c r="E59" s="3">
        <f t="shared" si="13"/>
        <v>0.95198997594539536</v>
      </c>
      <c r="F59" s="3">
        <f t="shared" si="14"/>
        <v>6.7403845673008432E-5</v>
      </c>
      <c r="G59" s="3">
        <f t="shared" si="5"/>
        <v>6.7403845673008438E-4</v>
      </c>
      <c r="H59" s="7">
        <f t="shared" si="6"/>
        <v>347.84891533290494</v>
      </c>
      <c r="I59" s="8">
        <v>2.2494923719352951E-3</v>
      </c>
      <c r="J59" s="8">
        <v>6.7403845673008432E-5</v>
      </c>
      <c r="K59" s="8">
        <v>2.4162518580013808E-3</v>
      </c>
      <c r="L59" s="8">
        <v>1.863056906712326E-3</v>
      </c>
    </row>
    <row r="60" spans="1:12" x14ac:dyDescent="0.3">
      <c r="A60" s="3">
        <f t="shared" si="7"/>
        <v>361.32740448623383</v>
      </c>
      <c r="B60" s="3">
        <f t="shared" si="8"/>
        <v>1640633.8464445323</v>
      </c>
      <c r="C60" s="6">
        <f t="shared" si="9"/>
        <v>1.2943172901953903E-7</v>
      </c>
      <c r="D60" s="3">
        <f t="shared" si="10"/>
        <v>4.6565163171856569E-11</v>
      </c>
      <c r="E60" s="3">
        <f t="shared" si="13"/>
        <v>0.94829701497832564</v>
      </c>
      <c r="F60" s="3">
        <f t="shared" si="14"/>
        <v>7.2446461731153478E-5</v>
      </c>
      <c r="G60" s="3">
        <f t="shared" si="5"/>
        <v>7.2446461731153476E-4</v>
      </c>
      <c r="H60" s="7">
        <f t="shared" si="6"/>
        <v>361.32740448623383</v>
      </c>
      <c r="I60" s="8">
        <v>2.2867556347551696E-3</v>
      </c>
      <c r="J60" s="8">
        <v>7.2446461731153478E-5</v>
      </c>
      <c r="K60" s="8">
        <v>2.4440339218078444E-3</v>
      </c>
      <c r="L60" s="8">
        <v>1.9125299914396952E-3</v>
      </c>
    </row>
    <row r="61" spans="1:12" x14ac:dyDescent="0.3">
      <c r="A61" s="3">
        <f t="shared" si="7"/>
        <v>374.94067853109601</v>
      </c>
      <c r="B61" s="3">
        <f t="shared" si="8"/>
        <v>1766586.8201930511</v>
      </c>
      <c r="C61" s="6">
        <f t="shared" si="9"/>
        <v>1.2943172901953903E-7</v>
      </c>
      <c r="D61" s="3">
        <f t="shared" si="10"/>
        <v>4.6565163171856569E-11</v>
      </c>
      <c r="E61" s="3">
        <f t="shared" si="13"/>
        <v>0.9444400218006932</v>
      </c>
      <c r="F61" s="3">
        <f t="shared" si="14"/>
        <v>7.7690961752239408E-5</v>
      </c>
      <c r="G61" s="3">
        <f t="shared" si="5"/>
        <v>7.7690961752239411E-4</v>
      </c>
      <c r="H61" s="7">
        <f t="shared" si="6"/>
        <v>374.94067853109601</v>
      </c>
      <c r="I61" s="8">
        <v>2.3160654313227019E-3</v>
      </c>
      <c r="J61" s="8">
        <v>7.7690961752239408E-5</v>
      </c>
      <c r="K61" s="8">
        <v>2.4626173620488352E-3</v>
      </c>
      <c r="L61" s="8">
        <v>1.9567054930877269E-3</v>
      </c>
    </row>
    <row r="62" spans="1:12" x14ac:dyDescent="0.3">
      <c r="A62" s="3">
        <f t="shared" si="7"/>
        <v>388.69008531640679</v>
      </c>
      <c r="B62" s="3">
        <f t="shared" si="8"/>
        <v>1898527.0515417508</v>
      </c>
      <c r="C62" s="6">
        <f t="shared" si="9"/>
        <v>1.2943172901953903E-7</v>
      </c>
      <c r="D62" s="3">
        <f t="shared" si="10"/>
        <v>4.6565163171856569E-11</v>
      </c>
      <c r="E62" s="3">
        <f t="shared" si="13"/>
        <v>0.94041650660837228</v>
      </c>
      <c r="F62" s="3">
        <f t="shared" si="14"/>
        <v>8.3137729983904989E-5</v>
      </c>
      <c r="G62" s="3">
        <f t="shared" si="5"/>
        <v>8.3137729983904986E-4</v>
      </c>
      <c r="H62" s="7">
        <f t="shared" si="6"/>
        <v>388.69008531640679</v>
      </c>
      <c r="I62" s="8">
        <v>2.3374018748456129E-3</v>
      </c>
      <c r="J62" s="8">
        <v>8.3137729983904989E-5</v>
      </c>
      <c r="K62" s="8">
        <v>2.4721054232543505E-3</v>
      </c>
      <c r="L62" s="8">
        <v>1.9954158321547773E-3</v>
      </c>
    </row>
    <row r="63" spans="1:12" x14ac:dyDescent="0.3">
      <c r="A63" s="3">
        <f t="shared" si="7"/>
        <v>402.57698616957066</v>
      </c>
      <c r="B63" s="3">
        <f t="shared" si="8"/>
        <v>2036609.4403966735</v>
      </c>
      <c r="C63" s="6">
        <f t="shared" si="9"/>
        <v>1.2943172901953903E-7</v>
      </c>
      <c r="D63" s="3">
        <f t="shared" si="10"/>
        <v>4.6565163171856569E-11</v>
      </c>
      <c r="E63" s="3">
        <f t="shared" si="13"/>
        <v>0.93622404175070217</v>
      </c>
      <c r="F63" s="3">
        <f t="shared" si="14"/>
        <v>8.8786854662045738E-5</v>
      </c>
      <c r="G63" s="3">
        <f t="shared" si="5"/>
        <v>8.8786854662045744E-4</v>
      </c>
      <c r="H63" s="7">
        <f t="shared" si="6"/>
        <v>402.57698616957066</v>
      </c>
      <c r="I63" s="8">
        <v>2.3508132267725801E-3</v>
      </c>
      <c r="J63" s="8">
        <v>8.8786854662045738E-5</v>
      </c>
      <c r="K63" s="8">
        <v>2.4726808046038142E-3</v>
      </c>
      <c r="L63" s="8">
        <v>2.0285362820887829E-3</v>
      </c>
    </row>
    <row r="64" spans="1:12" x14ac:dyDescent="0.3">
      <c r="A64" s="3">
        <f t="shared" si="7"/>
        <v>416.60275603126615</v>
      </c>
      <c r="B64" s="3">
        <f t="shared" si="8"/>
        <v>2180992.3457122552</v>
      </c>
      <c r="C64" s="6">
        <f t="shared" si="9"/>
        <v>1.2943172901953903E-7</v>
      </c>
      <c r="D64" s="3">
        <f t="shared" si="10"/>
        <v>4.6565163171856569E-11</v>
      </c>
      <c r="E64" s="3">
        <f t="shared" si="13"/>
        <v>0.93186026800407695</v>
      </c>
      <c r="F64" s="3">
        <f t="shared" si="14"/>
        <v>9.4638111532749681E-5</v>
      </c>
      <c r="G64" s="3">
        <f t="shared" si="5"/>
        <v>9.4638111532749684E-4</v>
      </c>
      <c r="H64" s="7">
        <f t="shared" si="6"/>
        <v>416.60275603126615</v>
      </c>
      <c r="I64" s="8">
        <v>2.3564124367332954E-3</v>
      </c>
      <c r="J64" s="8">
        <v>9.4638111532749681E-5</v>
      </c>
      <c r="K64" s="8">
        <v>2.4645998420579373E-3</v>
      </c>
      <c r="L64" s="8">
        <v>2.055984478584964E-3</v>
      </c>
    </row>
    <row r="65" spans="1:12" x14ac:dyDescent="0.3">
      <c r="A65" s="3">
        <f t="shared" si="7"/>
        <v>430.7687835915786</v>
      </c>
      <c r="B65" s="3">
        <f t="shared" si="8"/>
        <v>2331837.6584738027</v>
      </c>
      <c r="C65" s="6">
        <f t="shared" si="9"/>
        <v>1.2943172901953903E-7</v>
      </c>
      <c r="D65" s="3">
        <f t="shared" si="10"/>
        <v>4.6565163171856569E-11</v>
      </c>
      <c r="E65" s="3">
        <f t="shared" si="13"/>
        <v>0.92732290106317572</v>
      </c>
      <c r="F65" s="3">
        <f t="shared" si="14"/>
        <v>1.0069094715268687E-4</v>
      </c>
      <c r="G65" s="3">
        <f t="shared" si="5"/>
        <v>1.0069094715268688E-3</v>
      </c>
      <c r="H65" s="7">
        <f t="shared" si="6"/>
        <v>430.7687835915786</v>
      </c>
      <c r="I65" s="8">
        <v>2.3543731040144107E-3</v>
      </c>
      <c r="J65" s="8">
        <v>1.0069094715268687E-4</v>
      </c>
      <c r="K65" s="8">
        <v>2.4481860668766303E-3</v>
      </c>
      <c r="L65" s="8">
        <v>2.0777195544998297E-3</v>
      </c>
    </row>
    <row r="66" spans="1:12" x14ac:dyDescent="0.3">
      <c r="A66" s="3">
        <f t="shared" si="7"/>
        <v>445.07647142749414</v>
      </c>
      <c r="B66" s="3">
        <f t="shared" si="8"/>
        <v>2489310.8761814702</v>
      </c>
      <c r="C66" s="6">
        <f t="shared" si="9"/>
        <v>1.2943172901953903E-7</v>
      </c>
      <c r="D66" s="3">
        <f t="shared" si="10"/>
        <v>4.6565163171856569E-11</v>
      </c>
      <c r="E66" s="3">
        <f t="shared" si="13"/>
        <v>0.92260973824716686</v>
      </c>
      <c r="F66" s="3">
        <f t="shared" si="14"/>
        <v>1.0694446200917661E-4</v>
      </c>
      <c r="G66" s="3">
        <f t="shared" si="5"/>
        <v>1.0694446200917663E-3</v>
      </c>
      <c r="H66" s="7">
        <f t="shared" si="6"/>
        <v>445.07647142749414</v>
      </c>
      <c r="I66" s="8">
        <v>2.3449249414206588E-3</v>
      </c>
      <c r="J66" s="8">
        <v>1.0694446200917661E-4</v>
      </c>
      <c r="K66" s="8">
        <v>2.4238232658771561E-3</v>
      </c>
      <c r="L66" s="8">
        <v>2.093740924285885E-3</v>
      </c>
    </row>
    <row r="67" spans="1:12" x14ac:dyDescent="0.3">
      <c r="A67" s="3">
        <f t="shared" si="7"/>
        <v>459.52723614176887</v>
      </c>
      <c r="B67" s="3">
        <f t="shared" si="8"/>
        <v>2653581.1788662719</v>
      </c>
      <c r="C67" s="6">
        <f t="shared" si="9"/>
        <v>1.2943172901953903E-7</v>
      </c>
      <c r="D67" s="3">
        <f t="shared" si="10"/>
        <v>4.6565163171856569E-11</v>
      </c>
      <c r="E67" s="3">
        <f t="shared" si="13"/>
        <v>0.91771866541729119</v>
      </c>
      <c r="F67" s="3">
        <f t="shared" si="14"/>
        <v>1.1339739350548483E-4</v>
      </c>
      <c r="G67" s="3">
        <f t="shared" si="5"/>
        <v>1.1339739350548484E-3</v>
      </c>
      <c r="H67" s="7">
        <f t="shared" si="6"/>
        <v>459.52723614176887</v>
      </c>
      <c r="I67" s="8">
        <v>2.3283488254537857E-3</v>
      </c>
      <c r="J67" s="8">
        <v>1.1339739350548483E-4</v>
      </c>
      <c r="K67" s="8">
        <v>2.3919481696850838E-3</v>
      </c>
      <c r="L67" s="8">
        <v>2.104086744964497E-3</v>
      </c>
    </row>
    <row r="68" spans="1:12" x14ac:dyDescent="0.3">
      <c r="A68" s="3">
        <f t="shared" si="7"/>
        <v>474.12250850318634</v>
      </c>
      <c r="B68" s="3">
        <f t="shared" si="8"/>
        <v>2824821.5066692592</v>
      </c>
      <c r="C68" s="6">
        <f t="shared" si="9"/>
        <v>1.2943172901953903E-7</v>
      </c>
      <c r="D68" s="3">
        <f t="shared" si="10"/>
        <v>4.6565163171856569E-11</v>
      </c>
      <c r="E68" s="3">
        <f t="shared" si="13"/>
        <v>0.91264766410123221</v>
      </c>
      <c r="F68" s="3">
        <f t="shared" si="14"/>
        <v>1.2004809886141455E-4</v>
      </c>
      <c r="G68" s="3">
        <f t="shared" si="5"/>
        <v>1.2004809886141455E-3</v>
      </c>
      <c r="H68" s="7">
        <f t="shared" si="6"/>
        <v>474.12250850318634</v>
      </c>
      <c r="I68" s="8">
        <v>2.3049715183231251E-3</v>
      </c>
      <c r="J68" s="8">
        <v>1.2004809886141455E-4</v>
      </c>
      <c r="K68" s="8">
        <v>2.3530428938631359E-3</v>
      </c>
      <c r="L68" s="8">
        <v>2.1088320832882658E-3</v>
      </c>
    </row>
    <row r="69" spans="1:12" x14ac:dyDescent="0.3">
      <c r="A69" s="3">
        <f t="shared" si="7"/>
        <v>488.863733588218</v>
      </c>
      <c r="B69" s="3">
        <f t="shared" si="8"/>
        <v>3003208.6390156508</v>
      </c>
      <c r="C69" s="6">
        <f t="shared" si="9"/>
        <v>1.2943172901953903E-7</v>
      </c>
      <c r="D69" s="3">
        <f t="shared" si="10"/>
        <v>4.6565163171856569E-11</v>
      </c>
      <c r="E69" s="3">
        <f t="shared" si="13"/>
        <v>0.90739481881861206</v>
      </c>
      <c r="F69" s="3">
        <f t="shared" si="14"/>
        <v>1.2689453798393928E-4</v>
      </c>
      <c r="G69" s="3">
        <f t="shared" si="5"/>
        <v>1.2689453798393929E-3</v>
      </c>
      <c r="H69" s="7">
        <f t="shared" si="6"/>
        <v>488.863733588218</v>
      </c>
      <c r="I69" s="8">
        <v>2.275160147433117E-3</v>
      </c>
      <c r="J69" s="8">
        <v>1.2689453798393928E-4</v>
      </c>
      <c r="K69" s="8">
        <v>2.3076272543286484E-3</v>
      </c>
      <c r="L69" s="8">
        <v>2.1080868208823303E-3</v>
      </c>
    </row>
    <row r="70" spans="1:12" x14ac:dyDescent="0.3">
      <c r="A70" s="3">
        <f t="shared" si="7"/>
        <v>503.75237092409998</v>
      </c>
      <c r="B70" s="3">
        <f t="shared" si="8"/>
        <v>3188923.2754163146</v>
      </c>
      <c r="C70" s="6">
        <f t="shared" si="9"/>
        <v>1.2943172901953903E-7</v>
      </c>
      <c r="D70" s="3">
        <f t="shared" si="10"/>
        <v>4.6565163171856569E-11</v>
      </c>
      <c r="E70" s="3">
        <f t="shared" si="13"/>
        <v>0.90195832460082614</v>
      </c>
      <c r="F70" s="3">
        <f t="shared" si="14"/>
        <v>1.3393425636747924E-4</v>
      </c>
      <c r="G70" s="3">
        <f t="shared" si="5"/>
        <v>1.3393425636747925E-3</v>
      </c>
      <c r="H70" s="7">
        <f t="shared" si="6"/>
        <v>503.75237092409998</v>
      </c>
      <c r="I70" s="8">
        <v>2.2393165267520763E-3</v>
      </c>
      <c r="J70" s="8">
        <v>1.3393425636747924E-4</v>
      </c>
      <c r="K70" s="8">
        <v>2.2562510730826774E-3</v>
      </c>
      <c r="L70" s="8">
        <v>2.1019933307880371E-3</v>
      </c>
    </row>
    <row r="71" spans="1:12" x14ac:dyDescent="0.3">
      <c r="A71" s="3">
        <f t="shared" si="7"/>
        <v>518.78989463334074</v>
      </c>
      <c r="B71" s="3">
        <f t="shared" si="8"/>
        <v>3382150.1179296817</v>
      </c>
      <c r="C71" s="6">
        <f t="shared" si="9"/>
        <v>1.2943172901953903E-7</v>
      </c>
      <c r="D71" s="3">
        <f t="shared" si="10"/>
        <v>4.6565163171856569E-11</v>
      </c>
      <c r="E71" s="3">
        <f t="shared" si="13"/>
        <v>0.89633649469721999</v>
      </c>
      <c r="F71" s="3">
        <f t="shared" si="14"/>
        <v>1.4116436808842543E-4</v>
      </c>
      <c r="G71" s="3">
        <f t="shared" si="5"/>
        <v>1.4116436808842543E-3</v>
      </c>
      <c r="H71" s="7">
        <f t="shared" si="6"/>
        <v>518.78989463334074</v>
      </c>
      <c r="I71" s="8">
        <v>2.1978714019518946E-3</v>
      </c>
      <c r="J71" s="8">
        <v>1.4116436808842543E-4</v>
      </c>
      <c r="K71" s="8">
        <v>2.199486583194344E-3</v>
      </c>
      <c r="L71" s="8">
        <v>2.0907239599622521E-3</v>
      </c>
    </row>
    <row r="72" spans="1:12" x14ac:dyDescent="0.3">
      <c r="A72" s="3">
        <f t="shared" si="7"/>
        <v>533.97779357967386</v>
      </c>
      <c r="B72" s="3">
        <f t="shared" si="8"/>
        <v>3583077.9553178279</v>
      </c>
      <c r="C72" s="6">
        <f t="shared" si="9"/>
        <v>1.2943172901953903E-7</v>
      </c>
      <c r="D72" s="3">
        <f t="shared" si="10"/>
        <v>4.6565163171856569E-11</v>
      </c>
      <c r="E72" s="3">
        <f t="shared" si="13"/>
        <v>0.89052776845834314</v>
      </c>
      <c r="F72" s="3">
        <f t="shared" si="14"/>
        <v>1.4858153896365569E-4</v>
      </c>
      <c r="G72" s="3">
        <f t="shared" si="5"/>
        <v>1.4858153896365569E-3</v>
      </c>
      <c r="H72" s="7">
        <f t="shared" si="6"/>
        <v>533.97779357967386</v>
      </c>
      <c r="I72" s="8">
        <v>2.1512786975376066E-3</v>
      </c>
      <c r="J72" s="8">
        <v>1.4858153896365569E-4</v>
      </c>
      <c r="K72" s="8">
        <v>2.1379210334555856E-3</v>
      </c>
      <c r="L72" s="8">
        <v>2.0744783529187318E-3</v>
      </c>
    </row>
    <row r="73" spans="1:12" x14ac:dyDescent="0.3">
      <c r="A73" s="3">
        <f t="shared" si="7"/>
        <v>549.31757151547026</v>
      </c>
      <c r="B73" s="3">
        <f t="shared" si="8"/>
        <v>3791899.7489311383</v>
      </c>
      <c r="C73" s="6">
        <f t="shared" si="9"/>
        <v>1.2943172901953903E-7</v>
      </c>
      <c r="D73" s="3">
        <f t="shared" si="10"/>
        <v>4.6565163171856569E-11</v>
      </c>
      <c r="E73" s="3">
        <f t="shared" si="13"/>
        <v>0.88453071938567329</v>
      </c>
      <c r="F73" s="3">
        <f t="shared" si="14"/>
        <v>1.5618196994804997E-4</v>
      </c>
      <c r="G73" s="3">
        <f t="shared" si="5"/>
        <v>1.5618196994804997E-3</v>
      </c>
      <c r="H73" s="7">
        <f t="shared" si="6"/>
        <v>549.31757151547026</v>
      </c>
      <c r="I73" s="8">
        <v>2.1000098394912772E-3</v>
      </c>
      <c r="J73" s="8">
        <v>1.5618196994804997E-4</v>
      </c>
      <c r="K73" s="8">
        <v>2.072149583401542E-3</v>
      </c>
      <c r="L73" s="8">
        <v>2.0534806518493084E-3</v>
      </c>
    </row>
    <row r="74" spans="1:12" x14ac:dyDescent="0.3">
      <c r="A74" s="3">
        <f t="shared" si="7"/>
        <v>564.81074723062466</v>
      </c>
      <c r="B74" s="3">
        <f t="shared" si="8"/>
        <v>4008812.7203566772</v>
      </c>
      <c r="C74" s="6">
        <f t="shared" si="9"/>
        <v>1.2943172901953903E-7</v>
      </c>
      <c r="D74" s="3">
        <f t="shared" si="10"/>
        <v>4.6565163171856569E-11</v>
      </c>
      <c r="E74" s="3">
        <f t="shared" si="13"/>
        <v>0.87834406333578874</v>
      </c>
      <c r="F74" s="3">
        <f t="shared" si="14"/>
        <v>1.6396138085136909E-4</v>
      </c>
      <c r="G74" s="3">
        <f t="shared" si="5"/>
        <v>1.6396138085136909E-3</v>
      </c>
      <c r="H74" s="7">
        <f t="shared" si="6"/>
        <v>564.81074723062466</v>
      </c>
      <c r="I74" s="8">
        <v>2.0445482213804441E-3</v>
      </c>
      <c r="J74" s="8">
        <v>1.6396138085136909E-4</v>
      </c>
      <c r="K74" s="8">
        <v>2.0027685687452317E-3</v>
      </c>
      <c r="L74" s="8">
        <v>2.0279766082536045E-3</v>
      </c>
    </row>
    <row r="75" spans="1:12" x14ac:dyDescent="0.3">
      <c r="A75" s="3">
        <f t="shared" si="7"/>
        <v>580.45885470293058</v>
      </c>
      <c r="B75" s="3">
        <f t="shared" si="8"/>
        <v>4234018.4408660755</v>
      </c>
      <c r="C75" s="6">
        <f t="shared" si="9"/>
        <v>1.2943172901953903E-7</v>
      </c>
      <c r="D75" s="3">
        <f t="shared" si="10"/>
        <v>4.6565163171856569E-11</v>
      </c>
      <c r="E75" s="3">
        <f t="shared" si="13"/>
        <v>0.87196666686549074</v>
      </c>
      <c r="F75" s="3">
        <f t="shared" si="14"/>
        <v>1.7191499446029713E-4</v>
      </c>
      <c r="G75" s="3">
        <f t="shared" si="5"/>
        <v>1.7191499446029713E-3</v>
      </c>
      <c r="H75" s="7">
        <f t="shared" si="6"/>
        <v>580.45885470293058</v>
      </c>
      <c r="I75" s="8">
        <v>1.9853838755788692E-3</v>
      </c>
      <c r="J75" s="8">
        <v>1.7191499446029713E-4</v>
      </c>
      <c r="K75" s="8">
        <v>1.9303692059684375E-3</v>
      </c>
      <c r="L75" s="8">
        <v>1.9982306403640185E-3</v>
      </c>
    </row>
    <row r="76" spans="1:12" x14ac:dyDescent="0.3">
      <c r="A76" s="3">
        <f t="shared" si="7"/>
        <v>596.26344324995955</v>
      </c>
      <c r="B76" s="3">
        <f t="shared" si="8"/>
        <v>4467722.9226995008</v>
      </c>
      <c r="C76" s="6">
        <f t="shared" si="9"/>
        <v>1.2943172901953903E-7</v>
      </c>
      <c r="D76" s="3">
        <f t="shared" si="10"/>
        <v>4.6565163171856569E-11</v>
      </c>
      <c r="E76" s="3">
        <f t="shared" si="13"/>
        <v>0.86539755570282717</v>
      </c>
      <c r="F76" s="3">
        <f t="shared" si="14"/>
        <v>1.8003752115692997E-4</v>
      </c>
      <c r="G76" s="3">
        <f t="shared" si="5"/>
        <v>1.8003752115692997E-3</v>
      </c>
      <c r="H76" s="7">
        <f t="shared" si="6"/>
        <v>596.26344324995955</v>
      </c>
      <c r="I76" s="8">
        <v>1.92300840437242E-3</v>
      </c>
      <c r="J76" s="8">
        <v>1.8003752115692997E-4</v>
      </c>
      <c r="K76" s="8">
        <v>1.8555317931052042E-3</v>
      </c>
      <c r="L76" s="8">
        <v>1.9645228695103732E-3</v>
      </c>
    </row>
    <row r="77" spans="1:12" x14ac:dyDescent="0.3">
      <c r="A77" s="3">
        <f t="shared" si="7"/>
        <v>612.22607768245882</v>
      </c>
      <c r="B77" s="3">
        <f t="shared" si="8"/>
        <v>4710136.712222985</v>
      </c>
      <c r="C77" s="6">
        <f t="shared" si="9"/>
        <v>1.2943172901953903E-7</v>
      </c>
      <c r="D77" s="3">
        <f t="shared" si="10"/>
        <v>4.6565163171856569E-11</v>
      </c>
      <c r="E77" s="3">
        <f t="shared" si="13"/>
        <v>0.85863592332735494</v>
      </c>
      <c r="F77" s="3">
        <f t="shared" si="14"/>
        <v>1.8832314413048888E-4</v>
      </c>
      <c r="G77" s="3">
        <f t="shared" si="5"/>
        <v>1.8832314413048889E-3</v>
      </c>
      <c r="H77" s="7">
        <f t="shared" si="6"/>
        <v>612.22607768245882</v>
      </c>
      <c r="I77" s="8">
        <v>1.8579102184322724E-3</v>
      </c>
      <c r="J77" s="8">
        <v>1.8832314413048888E-4</v>
      </c>
      <c r="K77" s="8">
        <v>1.7788204519013312E-3</v>
      </c>
      <c r="L77" s="8">
        <v>1.9271461670630843E-3</v>
      </c>
    </row>
    <row r="78" spans="1:12" x14ac:dyDescent="0.3">
      <c r="A78" s="3">
        <f t="shared" si="7"/>
        <v>628.34833845928313</v>
      </c>
      <c r="B78" s="3">
        <f t="shared" si="8"/>
        <v>4961474.9849971496</v>
      </c>
      <c r="C78" s="6">
        <f t="shared" si="9"/>
        <v>1.2943172901953903E-7</v>
      </c>
      <c r="D78" s="3">
        <f t="shared" si="10"/>
        <v>4.6565163171856569E-11</v>
      </c>
      <c r="E78" s="3">
        <f t="shared" si="13"/>
        <v>0.85168113964130499</v>
      </c>
      <c r="F78" s="3">
        <f t="shared" si="14"/>
        <v>1.9676550528452167E-4</v>
      </c>
      <c r="G78" s="3">
        <f t="shared" si="5"/>
        <v>1.9676550528452165E-3</v>
      </c>
      <c r="H78" s="7">
        <f t="shared" si="6"/>
        <v>628.34833845928313</v>
      </c>
      <c r="I78" s="8">
        <v>1.7905701225849062E-3</v>
      </c>
      <c r="J78" s="8">
        <v>1.9676550528452167E-4</v>
      </c>
      <c r="K78" s="8">
        <v>1.7007784447686319E-3</v>
      </c>
      <c r="L78" s="8">
        <v>1.8864032417654213E-3</v>
      </c>
    </row>
    <row r="79" spans="1:12" x14ac:dyDescent="0.3">
      <c r="A79" s="3">
        <f t="shared" si="7"/>
        <v>644.63182184387563</v>
      </c>
      <c r="B79" s="3">
        <f t="shared" si="8"/>
        <v>5221957.6427961448</v>
      </c>
      <c r="C79" s="6">
        <f t="shared" si="9"/>
        <v>1.2943172901953903E-7</v>
      </c>
      <c r="D79" s="3">
        <f t="shared" si="10"/>
        <v>4.6565163171856569E-11</v>
      </c>
      <c r="E79" s="3">
        <f t="shared" si="13"/>
        <v>0.84453275971157482</v>
      </c>
      <c r="F79" s="3">
        <f t="shared" si="14"/>
        <v>2.0535769194727615E-4</v>
      </c>
      <c r="G79" s="3">
        <f t="shared" si="5"/>
        <v>2.0535769194727615E-3</v>
      </c>
      <c r="H79" s="7">
        <f t="shared" si="6"/>
        <v>644.63182184387563</v>
      </c>
      <c r="I79" s="8">
        <v>1.7214572811424609E-3</v>
      </c>
      <c r="J79" s="8">
        <v>2.0535769194727615E-4</v>
      </c>
      <c r="K79" s="8">
        <v>1.6219240884932104E-3</v>
      </c>
      <c r="L79" s="8">
        <v>1.8426037951577913E-3</v>
      </c>
    </row>
    <row r="80" spans="1:12" x14ac:dyDescent="0.3">
      <c r="A80" s="3">
        <f t="shared" si="7"/>
        <v>661.07814006231411</v>
      </c>
      <c r="B80" s="3">
        <f t="shared" si="8"/>
        <v>5491809.4126163926</v>
      </c>
      <c r="C80" s="6">
        <f t="shared" si="9"/>
        <v>1.2943172901953903E-7</v>
      </c>
      <c r="D80" s="3">
        <f t="shared" si="10"/>
        <v>4.6565163171856569E-11</v>
      </c>
      <c r="E80" s="3">
        <f t="shared" si="13"/>
        <v>0.83719053256068188</v>
      </c>
      <c r="F80" s="3">
        <f t="shared" si="14"/>
        <v>2.1409222449825685E-4</v>
      </c>
      <c r="G80" s="3">
        <f t="shared" si="5"/>
        <v>2.1409222449825685E-3</v>
      </c>
      <c r="H80" s="7">
        <f t="shared" si="6"/>
        <v>661.07814006231411</v>
      </c>
      <c r="I80" s="8">
        <v>1.6510255874180543E-3</v>
      </c>
      <c r="J80" s="8">
        <v>2.1409222449825685E-4</v>
      </c>
      <c r="K80" s="8">
        <v>1.5427472756963921E-3</v>
      </c>
      <c r="L80" s="8">
        <v>1.7960617704550774E-3</v>
      </c>
    </row>
    <row r="81" spans="1:12" x14ac:dyDescent="0.3">
      <c r="A81" s="3">
        <f t="shared" si="7"/>
        <v>677.68892146293695</v>
      </c>
      <c r="B81" s="3">
        <f t="shared" si="8"/>
        <v>5771259.9477155134</v>
      </c>
      <c r="C81" s="6">
        <f t="shared" si="9"/>
        <v>1.2943172901953903E-7</v>
      </c>
      <c r="D81" s="3">
        <f t="shared" si="10"/>
        <v>4.6565163171856569E-11</v>
      </c>
      <c r="E81" s="3">
        <f t="shared" si="13"/>
        <v>0.82965440998297013</v>
      </c>
      <c r="F81" s="3">
        <f t="shared" si="14"/>
        <v>2.2296104502915459E-4</v>
      </c>
      <c r="G81" s="3">
        <f t="shared" si="5"/>
        <v>2.2296104502915462E-3</v>
      </c>
      <c r="H81" s="7">
        <f t="shared" si="6"/>
        <v>677.68892146293695</v>
      </c>
      <c r="I81" s="8">
        <v>1.5797104545687726E-3</v>
      </c>
      <c r="J81" s="8">
        <v>2.2296104502915459E-4</v>
      </c>
      <c r="K81" s="8">
        <v>1.4637066047539003E-3</v>
      </c>
      <c r="L81" s="8">
        <v>1.7470927177080312E-3</v>
      </c>
    </row>
    <row r="82" spans="1:12" x14ac:dyDescent="0.3">
      <c r="A82" s="3">
        <f t="shared" si="7"/>
        <v>694.46581067756597</v>
      </c>
      <c r="B82" s="3">
        <f t="shared" si="8"/>
        <v>6060543.9307226669</v>
      </c>
      <c r="C82" s="6">
        <f t="shared" si="9"/>
        <v>1.2943172901953903E-7</v>
      </c>
      <c r="D82" s="3">
        <f t="shared" si="10"/>
        <v>4.6565163171856569E-11</v>
      </c>
      <c r="E82" s="3">
        <f t="shared" si="13"/>
        <v>0.82192455536047171</v>
      </c>
      <c r="F82" s="3">
        <f t="shared" si="14"/>
        <v>2.3195550716232342E-4</v>
      </c>
      <c r="G82" s="3">
        <f t="shared" si="5"/>
        <v>2.3195550716232343E-3</v>
      </c>
      <c r="H82" s="7">
        <f t="shared" si="6"/>
        <v>694.46581067756597</v>
      </c>
      <c r="I82" s="8">
        <v>1.5079260377017141E-3</v>
      </c>
      <c r="J82" s="8">
        <v>2.3195550716232342E-4</v>
      </c>
      <c r="K82" s="8">
        <v>1.3852271093947642E-3</v>
      </c>
      <c r="L82" s="8">
        <v>1.6960112954078287E-3</v>
      </c>
    </row>
    <row r="83" spans="1:12" x14ac:dyDescent="0.3">
      <c r="A83" s="3">
        <f t="shared" si="7"/>
        <v>711.41046878434133</v>
      </c>
      <c r="B83" s="3">
        <f t="shared" si="8"/>
        <v>6359901.1788623324</v>
      </c>
      <c r="C83" s="6">
        <f t="shared" si="9"/>
        <v>1.2943172901953903E-7</v>
      </c>
      <c r="D83" s="3">
        <f t="shared" si="10"/>
        <v>4.6565163171856569E-11</v>
      </c>
      <c r="E83" s="3">
        <f t="shared" si="13"/>
        <v>0.81400135245089666</v>
      </c>
      <c r="F83" s="3">
        <f t="shared" si="14"/>
        <v>2.4106636715470593E-4</v>
      </c>
      <c r="G83" s="3">
        <f t="shared" si="5"/>
        <v>2.4106636715470592E-3</v>
      </c>
      <c r="H83" s="7">
        <f t="shared" si="6"/>
        <v>711.41046878434133</v>
      </c>
      <c r="I83" s="8">
        <v>1.4360628903496632E-3</v>
      </c>
      <c r="J83" s="8">
        <v>2.4106636715470593E-4</v>
      </c>
      <c r="K83" s="8">
        <v>1.3076985706397845E-3</v>
      </c>
      <c r="L83" s="8">
        <v>1.6431289259249068E-3</v>
      </c>
    </row>
    <row r="84" spans="1:12" x14ac:dyDescent="0.3">
      <c r="A84" s="3">
        <f t="shared" si="7"/>
        <v>728.52457347218444</v>
      </c>
      <c r="B84" s="3">
        <f t="shared" si="8"/>
        <v>6669576.751334412</v>
      </c>
      <c r="C84" s="6">
        <f t="shared" si="9"/>
        <v>1.2943172901953903E-7</v>
      </c>
      <c r="D84" s="3">
        <f t="shared" si="10"/>
        <v>4.6565163171856569E-11</v>
      </c>
      <c r="E84" s="3">
        <f t="shared" si="13"/>
        <v>0.80588541411826919</v>
      </c>
      <c r="F84" s="3">
        <f t="shared" si="14"/>
        <v>2.5028377641952976E-4</v>
      </c>
      <c r="G84" s="3">
        <f t="shared" si="5"/>
        <v>2.5028377641952977E-3</v>
      </c>
      <c r="H84" s="7">
        <f t="shared" si="6"/>
        <v>728.52457347218444</v>
      </c>
      <c r="I84" s="8">
        <v>1.364486052061638E-3</v>
      </c>
      <c r="J84" s="8">
        <v>2.5028377641952976E-4</v>
      </c>
      <c r="K84" s="8">
        <v>1.2314743861853036E-3</v>
      </c>
      <c r="L84" s="8">
        <v>1.5887516193533826E-3</v>
      </c>
    </row>
    <row r="85" spans="1:12" x14ac:dyDescent="0.3">
      <c r="A85" s="3">
        <f t="shared" si="7"/>
        <v>745.80981920690601</v>
      </c>
      <c r="B85" s="3">
        <f t="shared" si="8"/>
        <v>6989821.0588944359</v>
      </c>
      <c r="C85" s="6">
        <f t="shared" si="9"/>
        <v>1.2943172901953903E-7</v>
      </c>
      <c r="D85" s="3">
        <f t="shared" si="10"/>
        <v>4.6565163171856569E-11</v>
      </c>
      <c r="E85" s="3">
        <f t="shared" si="13"/>
        <v>0.79757759097474257</v>
      </c>
      <c r="F85" s="3">
        <f t="shared" si="14"/>
        <v>2.5959727560213733E-4</v>
      </c>
      <c r="G85" s="3">
        <f t="shared" si="5"/>
        <v>2.5959727560213733E-3</v>
      </c>
      <c r="H85" s="7">
        <f t="shared" si="6"/>
        <v>745.80981920690601</v>
      </c>
      <c r="I85" s="8">
        <v>1.293533558032998E-3</v>
      </c>
      <c r="J85" s="8">
        <v>2.5959727560213733E-4</v>
      </c>
      <c r="K85" s="8">
        <v>1.1568709658487655E-3</v>
      </c>
      <c r="L85" s="8">
        <v>1.5331779775033211E-3</v>
      </c>
    </row>
    <row r="86" spans="1:12" x14ac:dyDescent="0.3">
      <c r="A86" s="3">
        <f t="shared" si="7"/>
        <v>763.26791739897476</v>
      </c>
      <c r="B86" s="3">
        <f t="shared" si="8"/>
        <v>7320889.9756784849</v>
      </c>
      <c r="C86" s="6">
        <f t="shared" si="9"/>
        <v>1.2943172901953903E-7</v>
      </c>
      <c r="D86" s="3">
        <f t="shared" si="10"/>
        <v>4.6565163171856569E-11</v>
      </c>
      <c r="E86" s="3">
        <f t="shared" si="13"/>
        <v>0.78907897990012943</v>
      </c>
      <c r="F86" s="3">
        <f t="shared" si="14"/>
        <v>2.6899579034990646E-4</v>
      </c>
      <c r="G86" s="3">
        <f t="shared" si="5"/>
        <v>2.6899579034990644E-3</v>
      </c>
      <c r="H86" s="7">
        <f t="shared" si="6"/>
        <v>763.26791739897476</v>
      </c>
      <c r="I86" s="8">
        <v>1.2235153564776943E-3</v>
      </c>
      <c r="J86" s="8">
        <v>2.6899579034990646E-4</v>
      </c>
      <c r="K86" s="8">
        <v>1.0841676162987885E-3</v>
      </c>
      <c r="L86" s="8">
        <v>1.476697386984565E-3</v>
      </c>
    </row>
    <row r="87" spans="1:12" x14ac:dyDescent="0.3">
      <c r="A87" s="3">
        <f t="shared" si="7"/>
        <v>780.90059657296422</v>
      </c>
      <c r="B87" s="3">
        <f t="shared" si="8"/>
        <v>7663044.9533183817</v>
      </c>
      <c r="C87" s="6">
        <f t="shared" si="9"/>
        <v>1.2943172901953903E-7</v>
      </c>
      <c r="D87" s="3">
        <f t="shared" si="10"/>
        <v>4.6565163171856569E-11</v>
      </c>
      <c r="E87" s="3">
        <f t="shared" si="13"/>
        <v>0.78039093240368962</v>
      </c>
      <c r="F87" s="3">
        <f t="shared" si="14"/>
        <v>2.7846762891929822E-4</v>
      </c>
      <c r="G87" s="3">
        <f t="shared" si="5"/>
        <v>2.7846762891929823E-3</v>
      </c>
      <c r="H87" s="7">
        <f t="shared" si="6"/>
        <v>780.90059657296422</v>
      </c>
      <c r="I87" s="8">
        <v>1.1547126148633905E-3</v>
      </c>
      <c r="J87" s="8">
        <v>2.7846762891929822E-4</v>
      </c>
      <c r="K87" s="8">
        <v>1.0136068739996097E-3</v>
      </c>
      <c r="L87" s="8">
        <v>1.4195884075948316E-3</v>
      </c>
    </row>
    <row r="88" spans="1:12" x14ac:dyDescent="0.3">
      <c r="A88" s="3">
        <f t="shared" si="7"/>
        <v>798.70960253869362</v>
      </c>
      <c r="B88" s="3">
        <f t="shared" si="8"/>
        <v>8016553.1373936152</v>
      </c>
      <c r="C88" s="6">
        <f t="shared" si="9"/>
        <v>1.2943172901953903E-7</v>
      </c>
      <c r="D88" s="3">
        <f t="shared" si="10"/>
        <v>4.6565163171856569E-11</v>
      </c>
      <c r="E88" s="3">
        <f t="shared" si="13"/>
        <v>0.7715150627907239</v>
      </c>
      <c r="F88" s="3">
        <f t="shared" si="14"/>
        <v>2.8800048176554934E-4</v>
      </c>
      <c r="G88" s="3">
        <f t="shared" si="5"/>
        <v>2.8800048176554935E-3</v>
      </c>
      <c r="H88" s="7">
        <f t="shared" si="6"/>
        <v>798.70960253869362</v>
      </c>
      <c r="I88" s="8">
        <v>1.0873773922149886E-3</v>
      </c>
      <c r="J88" s="8">
        <v>2.8800048176554934E-4</v>
      </c>
      <c r="K88" s="8">
        <v>9.4539524209038064E-4</v>
      </c>
      <c r="L88" s="8">
        <v>1.362117359594684E-3</v>
      </c>
    </row>
    <row r="89" spans="1:12" x14ac:dyDescent="0.3">
      <c r="A89" s="3">
        <f t="shared" si="7"/>
        <v>816.69669856408029</v>
      </c>
      <c r="B89" s="3">
        <f t="shared" si="8"/>
        <v>8381687.4862673813</v>
      </c>
      <c r="C89" s="6">
        <f t="shared" si="9"/>
        <v>1.2943172901953903E-7</v>
      </c>
      <c r="D89" s="3">
        <f t="shared" si="10"/>
        <v>4.6565163171856569E-11</v>
      </c>
      <c r="E89" s="3">
        <f t="shared" si="13"/>
        <v>0.76245325609455594</v>
      </c>
      <c r="F89" s="3">
        <f t="shared" si="14"/>
        <v>2.9758142326232866E-4</v>
      </c>
      <c r="G89" s="3">
        <f t="shared" si="5"/>
        <v>2.9758142326232868E-3</v>
      </c>
      <c r="H89" s="7">
        <f t="shared" si="6"/>
        <v>816.69669856408029</v>
      </c>
      <c r="I89" s="8">
        <v>1.0217326514555469E-3</v>
      </c>
      <c r="J89" s="8">
        <v>2.9758142326232866E-4</v>
      </c>
      <c r="K89" s="8">
        <v>8.7970428475572825E-4</v>
      </c>
      <c r="L89" s="8">
        <v>1.3045371109524674E-3</v>
      </c>
    </row>
    <row r="90" spans="1:12" x14ac:dyDescent="0.3">
      <c r="A90" s="3">
        <f t="shared" si="7"/>
        <v>834.86366554972085</v>
      </c>
      <c r="B90" s="3">
        <f t="shared" si="8"/>
        <v>8758726.8923551179</v>
      </c>
      <c r="C90" s="6">
        <f t="shared" si="9"/>
        <v>1.2943172901953903E-7</v>
      </c>
      <c r="D90" s="3">
        <f t="shared" si="10"/>
        <v>4.6565163171856569E-11</v>
      </c>
      <c r="E90" s="3">
        <f t="shared" si="13"/>
        <v>0.75320767573255465</v>
      </c>
      <c r="F90" s="3">
        <f t="shared" si="14"/>
        <v>3.0719691569972414E-4</v>
      </c>
      <c r="G90" s="3">
        <f t="shared" si="5"/>
        <v>3.0719691569972415E-3</v>
      </c>
      <c r="H90" s="7">
        <f t="shared" si="6"/>
        <v>834.86366554972085</v>
      </c>
      <c r="I90" s="8">
        <v>9.579725831938763E-4</v>
      </c>
      <c r="J90" s="8">
        <v>3.0719691569972414E-4</v>
      </c>
      <c r="K90" s="8">
        <v>8.1667203146944332E-4</v>
      </c>
      <c r="L90" s="8">
        <v>1.2470860632992798E-3</v>
      </c>
    </row>
    <row r="91" spans="1:12" x14ac:dyDescent="0.3">
      <c r="A91" s="3">
        <f t="shared" si="7"/>
        <v>853.21230220521784</v>
      </c>
      <c r="B91" s="3">
        <f t="shared" si="8"/>
        <v>9147956.3058748432</v>
      </c>
      <c r="C91" s="6">
        <f t="shared" si="9"/>
        <v>1.2943172901953903E-7</v>
      </c>
      <c r="D91" s="3">
        <f t="shared" si="10"/>
        <v>4.6565163171856569E-11</v>
      </c>
      <c r="E91" s="3">
        <f t="shared" si="13"/>
        <v>0.74378077084296845</v>
      </c>
      <c r="F91" s="3">
        <f t="shared" si="14"/>
        <v>3.1683281570911345E-4</v>
      </c>
      <c r="G91" s="3">
        <f t="shared" si="5"/>
        <v>3.1683281570911346E-3</v>
      </c>
      <c r="H91" s="7">
        <f t="shared" si="6"/>
        <v>853.21230220521784</v>
      </c>
      <c r="I91" s="8">
        <v>8.9626321047101042E-4</v>
      </c>
      <c r="J91" s="8">
        <v>3.1683281570911345E-4</v>
      </c>
      <c r="K91" s="8">
        <v>7.5640464323724333E-4</v>
      </c>
      <c r="L91" s="8">
        <v>1.1899873331688146E-3</v>
      </c>
    </row>
    <row r="92" spans="1:12" x14ac:dyDescent="0.3">
      <c r="A92" s="3">
        <f t="shared" si="7"/>
        <v>871.74442522726974</v>
      </c>
      <c r="B92" s="3">
        <f t="shared" si="8"/>
        <v>9549666.8611296341</v>
      </c>
      <c r="C92" s="6">
        <f t="shared" si="9"/>
        <v>1.2943172901953903E-7</v>
      </c>
      <c r="D92" s="3">
        <f t="shared" si="10"/>
        <v>4.6565163171856569E-11</v>
      </c>
      <c r="E92" s="3">
        <f t="shared" si="13"/>
        <v>0.73417528325753156</v>
      </c>
      <c r="F92" s="3">
        <f t="shared" si="14"/>
        <v>3.264743832627258E-4</v>
      </c>
      <c r="G92" s="3">
        <f t="shared" si="5"/>
        <v>3.264743832627258E-3</v>
      </c>
      <c r="H92" s="7">
        <f t="shared" si="6"/>
        <v>871.74442522726974</v>
      </c>
      <c r="I92" s="8">
        <v>8.367432427180782E-4</v>
      </c>
      <c r="J92" s="8">
        <v>3.264743832627258E-4</v>
      </c>
      <c r="K92" s="8">
        <v>6.9897829354446115E-4</v>
      </c>
      <c r="L92" s="8">
        <v>1.1334481231272369E-3</v>
      </c>
    </row>
    <row r="93" spans="1:12" x14ac:dyDescent="0.3">
      <c r="A93" s="3">
        <f t="shared" si="7"/>
        <v>890.4618694795422</v>
      </c>
      <c r="B93" s="3">
        <f t="shared" si="8"/>
        <v>9964156.0053736009</v>
      </c>
      <c r="C93" s="6">
        <f t="shared" si="9"/>
        <v>1.2943172901953903E-7</v>
      </c>
      <c r="D93" s="3">
        <f t="shared" si="10"/>
        <v>4.6565163171856569E-11</v>
      </c>
      <c r="E93" s="3">
        <f t="shared" si="13"/>
        <v>0.72439425406307922</v>
      </c>
      <c r="F93" s="3">
        <f t="shared" si="14"/>
        <v>3.3610629339391861E-4</v>
      </c>
      <c r="G93" s="3">
        <f t="shared" si="5"/>
        <v>3.3610629339391861E-3</v>
      </c>
      <c r="H93" s="7">
        <f t="shared" si="6"/>
        <v>890.4618694795422</v>
      </c>
      <c r="I93" s="8">
        <v>7.7952514652091323E-4</v>
      </c>
      <c r="J93" s="8">
        <v>3.3610629339391861E-4</v>
      </c>
      <c r="K93" s="8">
        <v>6.4444121803848564E-4</v>
      </c>
      <c r="L93" s="8">
        <v>1.0776592756370871E-3</v>
      </c>
    </row>
    <row r="94" spans="1:12" x14ac:dyDescent="0.3">
      <c r="A94" s="3">
        <f t="shared" si="7"/>
        <v>909.36648817433741</v>
      </c>
      <c r="B94" s="3">
        <f t="shared" si="8"/>
        <v>10391727.630313709</v>
      </c>
      <c r="C94" s="6">
        <f t="shared" si="9"/>
        <v>1.2943172901953903E-7</v>
      </c>
      <c r="D94" s="3">
        <f t="shared" si="10"/>
        <v>4.6565163171856569E-11</v>
      </c>
      <c r="E94" s="3">
        <f t="shared" si="13"/>
        <v>0.71444102970378787</v>
      </c>
      <c r="F94" s="3">
        <f t="shared" si="14"/>
        <v>3.4571265078127612E-4</v>
      </c>
      <c r="G94" s="3">
        <f t="shared" ref="G94:G134" si="15">F94*10</f>
        <v>3.4571265078127611E-3</v>
      </c>
      <c r="H94" s="7">
        <f t="shared" ref="H94:H134" si="16">A94</f>
        <v>909.36648817433741</v>
      </c>
      <c r="I94" s="8">
        <v>7.2469640068909295E-4</v>
      </c>
      <c r="J94" s="8">
        <v>3.4571265078127612E-4</v>
      </c>
      <c r="K94" s="8">
        <v>5.928158889458784E-4</v>
      </c>
      <c r="L94" s="8">
        <v>1.0227950009557782E-3</v>
      </c>
    </row>
    <row r="95" spans="1:12" x14ac:dyDescent="0.3">
      <c r="A95" s="3">
        <f t="shared" si="7"/>
        <v>928.46015305608057</v>
      </c>
      <c r="B95" s="3">
        <f t="shared" si="8"/>
        <v>10832692.20630092</v>
      </c>
      <c r="C95" s="6">
        <f t="shared" si="9"/>
        <v>1.2943172901953903E-7</v>
      </c>
      <c r="D95" s="3">
        <f t="shared" si="10"/>
        <v>4.6565163171856569E-11</v>
      </c>
      <c r="E95" s="3">
        <f t="shared" si="13"/>
        <v>0.70431926757416519</v>
      </c>
      <c r="F95" s="3">
        <f t="shared" si="14"/>
        <v>3.5527700733550219E-4</v>
      </c>
      <c r="G95" s="3">
        <f t="shared" si="15"/>
        <v>3.5527700733550219E-3</v>
      </c>
      <c r="H95" s="7">
        <f t="shared" si="16"/>
        <v>928.46015305608057</v>
      </c>
      <c r="I95" s="8">
        <v>6.7232090353965077E-4</v>
      </c>
      <c r="J95" s="8">
        <v>3.5527700733550219E-4</v>
      </c>
      <c r="K95" s="8">
        <v>5.4410127273909353E-4</v>
      </c>
      <c r="L95" s="8">
        <v>9.6901276904889076E-4</v>
      </c>
    </row>
    <row r="96" spans="1:12" x14ac:dyDescent="0.3">
      <c r="A96" s="3">
        <f t="shared" ref="A96:A134" si="17">A95+(A95-A94)*$G$20</f>
        <v>947.74475458664119</v>
      </c>
      <c r="B96" s="3">
        <f t="shared" si="8"/>
        <v>11287366.919265142</v>
      </c>
      <c r="C96" s="6">
        <f t="shared" si="9"/>
        <v>1.2943172901953903E-7</v>
      </c>
      <c r="D96" s="3">
        <f t="shared" si="10"/>
        <v>4.6565163171856569E-11</v>
      </c>
      <c r="E96" s="3">
        <f t="shared" si="13"/>
        <v>0.69403294105156932</v>
      </c>
      <c r="F96" s="3">
        <f t="shared" si="14"/>
        <v>3.6478238292261719E-4</v>
      </c>
      <c r="G96" s="3">
        <f t="shared" si="15"/>
        <v>3.6478238292261718E-3</v>
      </c>
      <c r="H96" s="7">
        <f t="shared" si="16"/>
        <v>947.74475458664119</v>
      </c>
      <c r="I96" s="8">
        <v>6.2244050117415039E-4</v>
      </c>
      <c r="J96" s="8">
        <v>3.6478238292261719E-4</v>
      </c>
      <c r="K96" s="8">
        <v>4.9827513252565306E-4</v>
      </c>
      <c r="L96" s="8">
        <v>9.164533544023676E-4</v>
      </c>
    </row>
    <row r="97" spans="1:12" x14ac:dyDescent="0.3">
      <c r="A97" s="3">
        <f t="shared" si="17"/>
        <v>967.22220213250739</v>
      </c>
      <c r="B97" s="3">
        <f t="shared" si="8"/>
        <v>11756075.810449604</v>
      </c>
      <c r="C97" s="6">
        <f t="shared" si="9"/>
        <v>1.2943172901953903E-7</v>
      </c>
      <c r="D97" s="3">
        <f t="shared" si="10"/>
        <v>4.6565163171856569E-11</v>
      </c>
      <c r="E97" s="3">
        <f t="shared" si="13"/>
        <v>0.68358634391586293</v>
      </c>
      <c r="F97" s="3">
        <f t="shared" si="14"/>
        <v>3.7421128935009125E-4</v>
      </c>
      <c r="G97" s="3">
        <f t="shared" si="15"/>
        <v>3.7421128935009127E-3</v>
      </c>
      <c r="H97" s="7">
        <f t="shared" si="16"/>
        <v>967.22220213250739</v>
      </c>
      <c r="I97" s="8">
        <v>5.7507660679457747E-4</v>
      </c>
      <c r="J97" s="8">
        <v>3.7421128935009125E-4</v>
      </c>
      <c r="K97" s="8">
        <v>4.5529633993288875E-4</v>
      </c>
      <c r="L97" s="8">
        <v>8.6524102174415248E-4</v>
      </c>
    </row>
    <row r="98" spans="1:12" x14ac:dyDescent="0.3">
      <c r="A98" s="3">
        <f t="shared" si="17"/>
        <v>986.89442415383223</v>
      </c>
      <c r="B98" s="3">
        <f t="shared" ref="B98:B134" si="18">4*$B$9*POWER(A98,2)</f>
        <v>12239149.91900143</v>
      </c>
      <c r="C98" s="6">
        <f t="shared" ref="C98:C134" si="19">$D$10/(2*$B$9*$D$11*$D$12)</f>
        <v>1.2943172901953903E-7</v>
      </c>
      <c r="D98" s="3">
        <f t="shared" ref="D98:D134" si="20">POWER(C98,3/2)</f>
        <v>4.6565163171856569E-11</v>
      </c>
      <c r="E98" s="3">
        <f t="shared" si="13"/>
        <v>0.67298409410282689</v>
      </c>
      <c r="F98" s="3">
        <f t="shared" si="14"/>
        <v>3.8354575773416469E-4</v>
      </c>
      <c r="G98" s="3">
        <f t="shared" si="15"/>
        <v>3.8354575773416472E-3</v>
      </c>
      <c r="H98" s="7">
        <f t="shared" si="16"/>
        <v>986.89442415383223</v>
      </c>
      <c r="I98" s="8">
        <v>5.3023188270908328E-4</v>
      </c>
      <c r="J98" s="8">
        <v>3.8354575773416469E-4</v>
      </c>
      <c r="K98" s="8">
        <v>4.1510716480717047E-4</v>
      </c>
      <c r="L98" s="8">
        <v>8.1548384002939672E-4</v>
      </c>
    </row>
    <row r="99" spans="1:12" x14ac:dyDescent="0.3">
      <c r="A99" s="3">
        <f t="shared" si="17"/>
        <v>1006.7633683953703</v>
      </c>
      <c r="B99" s="3">
        <f t="shared" si="18"/>
        <v>12736927.427476255</v>
      </c>
      <c r="C99" s="6">
        <f t="shared" si="19"/>
        <v>1.2943172901953903E-7</v>
      </c>
      <c r="D99" s="3">
        <f t="shared" si="20"/>
        <v>4.6565163171856569E-11</v>
      </c>
      <c r="E99" s="3">
        <f t="shared" si="13"/>
        <v>0.66223113673720013</v>
      </c>
      <c r="F99" s="3">
        <f t="shared" si="14"/>
        <v>3.927673693566191E-4</v>
      </c>
      <c r="G99" s="3">
        <f t="shared" si="15"/>
        <v>3.927673693566191E-3</v>
      </c>
      <c r="H99" s="7">
        <f t="shared" si="16"/>
        <v>1006.7633683953703</v>
      </c>
      <c r="I99" s="8">
        <v>4.8789195856312548E-4</v>
      </c>
      <c r="J99" s="8">
        <v>3.927673693566191E-4</v>
      </c>
      <c r="K99" s="8">
        <v>3.7763551474616374E-4</v>
      </c>
      <c r="L99" s="8">
        <v>7.6727411159616804E-4</v>
      </c>
    </row>
    <row r="100" spans="1:12" x14ac:dyDescent="0.3">
      <c r="A100" s="3">
        <f t="shared" si="17"/>
        <v>1026.8310020793238</v>
      </c>
      <c r="B100" s="3">
        <f t="shared" si="18"/>
        <v>13249753.810315937</v>
      </c>
      <c r="C100" s="6">
        <f t="shared" si="19"/>
        <v>1.2943172901953903E-7</v>
      </c>
      <c r="D100" s="3">
        <f t="shared" si="20"/>
        <v>4.6565163171856569E-11</v>
      </c>
      <c r="E100" s="3">
        <f t="shared" si="13"/>
        <v>0.65133274639069638</v>
      </c>
      <c r="F100" s="3">
        <f t="shared" si="14"/>
        <v>4.0185729010759727E-4</v>
      </c>
      <c r="G100" s="3">
        <f t="shared" si="15"/>
        <v>4.0185729010759723E-3</v>
      </c>
      <c r="H100" s="7">
        <f t="shared" si="16"/>
        <v>1026.8310020793238</v>
      </c>
      <c r="I100" s="8">
        <v>4.4802716143565861E-4</v>
      </c>
      <c r="J100" s="8">
        <v>4.0185729010759727E-4</v>
      </c>
      <c r="K100" s="8">
        <v>3.4279710025134801E-4</v>
      </c>
      <c r="L100" s="8">
        <v>7.2068890315008102E-4</v>
      </c>
    </row>
    <row r="101" spans="1:12" x14ac:dyDescent="0.3">
      <c r="A101" s="3">
        <f t="shared" si="17"/>
        <v>1047.0993121001168</v>
      </c>
      <c r="B101" s="3">
        <f t="shared" si="18"/>
        <v>13777981.985359656</v>
      </c>
      <c r="C101" s="6">
        <f t="shared" si="19"/>
        <v>1.2943172901953903E-7</v>
      </c>
      <c r="D101" s="3">
        <f t="shared" si="20"/>
        <v>4.6565163171856569E-11</v>
      </c>
      <c r="E101" s="3">
        <f t="shared" si="13"/>
        <v>0.64029452851010515</v>
      </c>
      <c r="F101" s="3">
        <f t="shared" si="14"/>
        <v>4.1079630859764402E-4</v>
      </c>
      <c r="G101" s="3">
        <f t="shared" si="15"/>
        <v>4.1079630859764404E-3</v>
      </c>
      <c r="H101" s="7">
        <f t="shared" si="16"/>
        <v>1047.0993121001168</v>
      </c>
      <c r="I101" s="8">
        <v>4.105942357064747E-4</v>
      </c>
      <c r="J101" s="8">
        <v>4.1079630859764402E-4</v>
      </c>
      <c r="K101" s="8">
        <v>3.1049750504872785E-4</v>
      </c>
      <c r="L101" s="8">
        <v>6.7579066517377121E-4</v>
      </c>
    </row>
    <row r="102" spans="1:12" x14ac:dyDescent="0.3">
      <c r="A102" s="3">
        <f t="shared" si="17"/>
        <v>1067.5703052211177</v>
      </c>
      <c r="B102" s="3">
        <f t="shared" si="18"/>
        <v>14321972.468449805</v>
      </c>
      <c r="C102" s="6">
        <f t="shared" si="19"/>
        <v>1.2943172901953903E-7</v>
      </c>
      <c r="D102" s="3">
        <f t="shared" si="20"/>
        <v>4.6565163171856569E-11</v>
      </c>
      <c r="E102" s="3">
        <f t="shared" si="13"/>
        <v>0.629122419960639</v>
      </c>
      <c r="F102" s="3">
        <f t="shared" si="14"/>
        <v>4.1956487800687726E-4</v>
      </c>
      <c r="G102" s="3">
        <f t="shared" si="15"/>
        <v>4.1956487800687723E-3</v>
      </c>
      <c r="H102" s="7">
        <f t="shared" si="16"/>
        <v>1067.5703052211177</v>
      </c>
      <c r="I102" s="8">
        <v>3.755380329749623E-4</v>
      </c>
      <c r="J102" s="8">
        <v>4.1956487800687726E-4</v>
      </c>
      <c r="K102" s="8">
        <v>2.8063414481007846E-4</v>
      </c>
      <c r="L102" s="8">
        <v>6.3262792646633472E-4</v>
      </c>
    </row>
    <row r="103" spans="1:12" x14ac:dyDescent="0.3">
      <c r="A103" s="3">
        <f t="shared" si="17"/>
        <v>1088.2460082733287</v>
      </c>
      <c r="B103" s="3">
        <f t="shared" si="18"/>
        <v>14882093.5311954</v>
      </c>
      <c r="C103" s="6">
        <f t="shared" si="19"/>
        <v>1.2943172901953903E-7</v>
      </c>
      <c r="D103" s="3">
        <f t="shared" si="20"/>
        <v>4.6565163171856569E-11</v>
      </c>
      <c r="E103" s="3">
        <f t="shared" si="13"/>
        <v>0.61782268863007206</v>
      </c>
      <c r="F103" s="3">
        <f t="shared" si="14"/>
        <v>4.2814316172204978E-4</v>
      </c>
      <c r="G103" s="3">
        <f t="shared" si="15"/>
        <v>4.2814316172204974E-3</v>
      </c>
      <c r="H103" s="7">
        <f t="shared" si="16"/>
        <v>1088.2460082733287</v>
      </c>
      <c r="I103" s="8">
        <v>3.4279315474149261E-4</v>
      </c>
      <c r="J103" s="8">
        <v>4.2814316172204978E-4</v>
      </c>
      <c r="K103" s="8">
        <v>2.5309810105608906E-4</v>
      </c>
      <c r="L103" s="8">
        <v>5.9123605078290932E-4</v>
      </c>
    </row>
    <row r="104" spans="1:12" x14ac:dyDescent="0.3">
      <c r="A104" s="3">
        <f t="shared" si="17"/>
        <v>1109.1284683560618</v>
      </c>
      <c r="B104" s="3">
        <f t="shared" si="18"/>
        <v>15458721.361956963</v>
      </c>
      <c r="C104" s="6">
        <f t="shared" si="19"/>
        <v>1.2943172901953903E-7</v>
      </c>
      <c r="D104" s="3">
        <f t="shared" si="20"/>
        <v>4.6565163171856569E-11</v>
      </c>
      <c r="E104" s="3">
        <f t="shared" si="13"/>
        <v>0.60640193203994741</v>
      </c>
      <c r="F104" s="3">
        <f t="shared" si="14"/>
        <v>4.3651108279316528E-4</v>
      </c>
      <c r="G104" s="3">
        <f t="shared" si="15"/>
        <v>4.3651108279316531E-3</v>
      </c>
      <c r="H104" s="7">
        <f t="shared" si="16"/>
        <v>1109.1284683560618</v>
      </c>
      <c r="I104" s="8">
        <v>3.1228553300368869E-4</v>
      </c>
      <c r="J104" s="8">
        <v>4.3651108279316528E-4</v>
      </c>
      <c r="K104" s="8">
        <v>2.2777582038667889E-4</v>
      </c>
      <c r="L104" s="8">
        <v>5.5163804294885912E-4</v>
      </c>
    </row>
    <row r="105" spans="1:12" x14ac:dyDescent="0.3">
      <c r="A105" s="3">
        <f t="shared" si="17"/>
        <v>1130.2197530396222</v>
      </c>
      <c r="B105" s="3">
        <f t="shared" si="18"/>
        <v>16052240.230118163</v>
      </c>
      <c r="C105" s="6">
        <f t="shared" si="19"/>
        <v>1.2943172901953903E-7</v>
      </c>
      <c r="D105" s="3">
        <f t="shared" si="20"/>
        <v>4.6565163171856569E-11</v>
      </c>
      <c r="E105" s="3">
        <f t="shared" si="13"/>
        <v>0.59486707491124635</v>
      </c>
      <c r="F105" s="3">
        <f t="shared" si="14"/>
        <v>4.4464837722024356E-4</v>
      </c>
      <c r="G105" s="3">
        <f t="shared" si="15"/>
        <v>4.4464837722024359E-3</v>
      </c>
      <c r="H105" s="7">
        <f t="shared" si="16"/>
        <v>1130.2197530396222</v>
      </c>
      <c r="I105" s="8">
        <v>2.8393393632896179E-4</v>
      </c>
      <c r="J105" s="8">
        <v>4.4464837722024356E-4</v>
      </c>
      <c r="K105" s="8">
        <v>2.0455067232233521E-4</v>
      </c>
      <c r="L105" s="8">
        <v>5.1384539234901208E-4</v>
      </c>
    </row>
    <row r="106" spans="1:12" x14ac:dyDescent="0.3">
      <c r="A106" s="3">
        <f t="shared" si="17"/>
        <v>1151.5219505700181</v>
      </c>
      <c r="B106" s="3">
        <f t="shared" si="18"/>
        <v>16663042.653710745</v>
      </c>
      <c r="C106" s="6">
        <f t="shared" si="19"/>
        <v>1.2943172901953903E-7</v>
      </c>
      <c r="D106" s="3">
        <f t="shared" si="20"/>
        <v>4.6565163171856569E-11</v>
      </c>
      <c r="E106" s="3">
        <f t="shared" si="13"/>
        <v>0.58322536563343619</v>
      </c>
      <c r="F106" s="3">
        <f t="shared" si="14"/>
        <v>4.5253465105775739E-4</v>
      </c>
      <c r="G106" s="3">
        <f t="shared" si="15"/>
        <v>4.5253465105775737E-3</v>
      </c>
      <c r="H106" s="7">
        <f t="shared" si="16"/>
        <v>1151.5219505700181</v>
      </c>
      <c r="I106" s="8">
        <v>2.5765139130501147E-4</v>
      </c>
      <c r="J106" s="8">
        <v>4.5253465105775739E-4</v>
      </c>
      <c r="K106" s="8">
        <v>1.8330436192250286E-4</v>
      </c>
      <c r="L106" s="8">
        <v>4.7785894232252909E-4</v>
      </c>
    </row>
    <row r="107" spans="1:12" x14ac:dyDescent="0.3">
      <c r="A107" s="3">
        <f t="shared" si="17"/>
        <v>1173.037170075718</v>
      </c>
      <c r="B107" s="3">
        <f t="shared" si="18"/>
        <v>17291529.570460699</v>
      </c>
      <c r="C107" s="6">
        <f t="shared" si="19"/>
        <v>1.2943172901953903E-7</v>
      </c>
      <c r="D107" s="3">
        <f t="shared" si="20"/>
        <v>4.6565163171856569E-11</v>
      </c>
      <c r="E107" s="3">
        <f t="shared" si="13"/>
        <v>0.57148437158776977</v>
      </c>
      <c r="F107" s="3">
        <f t="shared" si="14"/>
        <v>4.6014944129919741E-4</v>
      </c>
      <c r="G107" s="3">
        <f t="shared" si="15"/>
        <v>4.6014944129919742E-3</v>
      </c>
      <c r="H107" s="7">
        <f t="shared" si="16"/>
        <v>1173.037170075718</v>
      </c>
      <c r="I107" s="8">
        <v>2.3334651150984861E-4</v>
      </c>
      <c r="J107" s="8">
        <v>4.6014944129919741E-4</v>
      </c>
      <c r="K107" s="8">
        <v>1.6391819595058972E-4</v>
      </c>
      <c r="L107" s="8">
        <v>4.4366977471044315E-4</v>
      </c>
    </row>
    <row r="108" spans="1:12" x14ac:dyDescent="0.3">
      <c r="A108" s="3">
        <f t="shared" si="17"/>
        <v>1194.7675417764749</v>
      </c>
      <c r="B108" s="3">
        <f t="shared" si="18"/>
        <v>17938110.512324914</v>
      </c>
      <c r="C108" s="6">
        <f t="shared" si="19"/>
        <v>1.2943172901953903E-7</v>
      </c>
      <c r="D108" s="3">
        <f t="shared" si="20"/>
        <v>4.6565163171856569E-11</v>
      </c>
      <c r="E108" s="3">
        <f t="shared" si="13"/>
        <v>0.5596519732781231</v>
      </c>
      <c r="F108" s="3">
        <f t="shared" si="14"/>
        <v>4.674722804771661E-4</v>
      </c>
      <c r="G108" s="3">
        <f t="shared" si="15"/>
        <v>4.6747228047716608E-3</v>
      </c>
      <c r="H108" s="7">
        <f t="shared" si="16"/>
        <v>1194.7675417764749</v>
      </c>
      <c r="I108" s="8">
        <v>2.1092472825583211E-4</v>
      </c>
      <c r="J108" s="8">
        <v>4.674722804771661E-4</v>
      </c>
      <c r="K108" s="8">
        <v>1.4627420366601523E-4</v>
      </c>
      <c r="L108" s="8">
        <v>4.1126009958836006E-4</v>
      </c>
    </row>
    <row r="109" spans="1:12" x14ac:dyDescent="0.3">
      <c r="A109" s="3">
        <f t="shared" si="17"/>
        <v>1216.7152171942394</v>
      </c>
      <c r="B109" s="3">
        <f t="shared" si="18"/>
        <v>18603203.783589069</v>
      </c>
      <c r="C109" s="6">
        <f t="shared" si="19"/>
        <v>1.2943172901953903E-7</v>
      </c>
      <c r="D109" s="3">
        <f t="shared" si="20"/>
        <v>4.6565163171856569E-11</v>
      </c>
      <c r="E109" s="3">
        <f t="shared" si="13"/>
        <v>0.54773635722556135</v>
      </c>
      <c r="F109" s="3">
        <f t="shared" si="14"/>
        <v>4.7448276488541334E-4</v>
      </c>
      <c r="G109" s="3">
        <f t="shared" si="15"/>
        <v>4.7448276488541337E-3</v>
      </c>
      <c r="H109" s="7">
        <f t="shared" si="16"/>
        <v>1216.7152171942394</v>
      </c>
      <c r="I109" s="8">
        <v>1.9028941932720277E-4</v>
      </c>
      <c r="J109" s="8">
        <v>4.7448276488541334E-4</v>
      </c>
      <c r="K109" s="8">
        <v>1.3025611533543284E-4</v>
      </c>
      <c r="L109" s="8">
        <v>3.8060414105437564E-4</v>
      </c>
    </row>
    <row r="110" spans="1:12" x14ac:dyDescent="0.3">
      <c r="A110" s="3">
        <f t="shared" si="17"/>
        <v>1238.8823693661814</v>
      </c>
      <c r="B110" s="3">
        <f t="shared" si="18"/>
        <v>19287236.642598774</v>
      </c>
      <c r="C110" s="6">
        <f t="shared" si="19"/>
        <v>1.2943172901953903E-7</v>
      </c>
      <c r="D110" s="3">
        <f t="shared" si="20"/>
        <v>4.6565163171856569E-11</v>
      </c>
      <c r="E110" s="3">
        <f t="shared" si="13"/>
        <v>0.53574600758621838</v>
      </c>
      <c r="F110" s="3">
        <f t="shared" si="14"/>
        <v>4.8116062629834609E-4</v>
      </c>
      <c r="G110" s="3">
        <f t="shared" si="15"/>
        <v>4.8116062629834609E-3</v>
      </c>
      <c r="H110" s="7">
        <f t="shared" si="16"/>
        <v>1238.8823693661814</v>
      </c>
      <c r="I110" s="8">
        <v>1.7134293373147297E-4</v>
      </c>
      <c r="J110" s="8">
        <v>4.8116062629834609E-4</v>
      </c>
      <c r="K110" s="8">
        <v>1.1575020326803658E-4</v>
      </c>
      <c r="L110" s="8">
        <v>3.5166901081580505E-4</v>
      </c>
    </row>
    <row r="111" spans="1:12" x14ac:dyDescent="0.3">
      <c r="A111" s="3">
        <f t="shared" si="17"/>
        <v>1261.2711930598427</v>
      </c>
      <c r="B111" s="3">
        <f t="shared" si="18"/>
        <v>19990645.48719766</v>
      </c>
      <c r="C111" s="6">
        <f t="shared" si="19"/>
        <v>1.2943172901953903E-7</v>
      </c>
      <c r="D111" s="3">
        <f t="shared" si="20"/>
        <v>4.6565163171856569E-11</v>
      </c>
      <c r="E111" s="3">
        <f t="shared" si="13"/>
        <v>0.52368969645601338</v>
      </c>
      <c r="F111" s="3">
        <f t="shared" si="14"/>
        <v>4.8748580703089883E-4</v>
      </c>
      <c r="G111" s="3">
        <f t="shared" si="15"/>
        <v>4.8748580703089879E-3</v>
      </c>
      <c r="H111" s="7">
        <f t="shared" si="16"/>
        <v>1261.2711930598427</v>
      </c>
      <c r="I111" s="8">
        <v>1.5398751211057759E-4</v>
      </c>
      <c r="J111" s="8">
        <v>4.8748580703089883E-4</v>
      </c>
      <c r="K111" s="8">
        <v>1.0264599159991182E-4</v>
      </c>
      <c r="L111" s="8">
        <v>3.2441556221272959E-4</v>
      </c>
    </row>
    <row r="112" spans="1:12" x14ac:dyDescent="0.3">
      <c r="A112" s="3">
        <f t="shared" si="17"/>
        <v>1283.8839049904407</v>
      </c>
      <c r="B112" s="3">
        <f t="shared" si="18"/>
        <v>20713876.043947294</v>
      </c>
      <c r="C112" s="6">
        <f t="shared" si="19"/>
        <v>1.2943172901953903E-7</v>
      </c>
      <c r="D112" s="3">
        <f t="shared" si="20"/>
        <v>4.6565163171856569E-11</v>
      </c>
      <c r="E112" s="3">
        <f t="shared" si="13"/>
        <v>0.51157647283018637</v>
      </c>
      <c r="F112" s="3">
        <f t="shared" si="14"/>
        <v>4.934385381473121E-4</v>
      </c>
      <c r="G112" s="3">
        <f t="shared" si="15"/>
        <v>4.9343853814731208E-3</v>
      </c>
      <c r="H112" s="7">
        <f t="shared" si="16"/>
        <v>1283.8839049904407</v>
      </c>
      <c r="I112" s="8">
        <v>1.381261039011037E-4</v>
      </c>
      <c r="J112" s="8">
        <v>4.934385381473121E-4</v>
      </c>
      <c r="K112" s="8">
        <v>9.0836842190869746E-5</v>
      </c>
      <c r="L112" s="8">
        <v>2.9879921821755859E-4</v>
      </c>
    </row>
    <row r="113" spans="1:12" x14ac:dyDescent="0.3">
      <c r="A113" s="3">
        <f t="shared" si="17"/>
        <v>1306.7227440403447</v>
      </c>
      <c r="B113" s="3">
        <f t="shared" si="18"/>
        <v>21457383.561205652</v>
      </c>
      <c r="C113" s="6">
        <f t="shared" si="19"/>
        <v>1.2943172901953903E-7</v>
      </c>
      <c r="D113" s="3">
        <f t="shared" si="20"/>
        <v>4.6565163171856569E-11</v>
      </c>
      <c r="E113" s="3">
        <f t="shared" si="13"/>
        <v>0.49941565019066708</v>
      </c>
      <c r="F113" s="3">
        <f t="shared" si="14"/>
        <v>4.9899942059154398E-4</v>
      </c>
      <c r="G113" s="3">
        <f t="shared" si="15"/>
        <v>4.9899942059154403E-3</v>
      </c>
      <c r="H113" s="7">
        <f t="shared" si="16"/>
        <v>1306.7227440403447</v>
      </c>
      <c r="I113" s="8">
        <v>1.236630835915258E-4</v>
      </c>
      <c r="J113" s="8">
        <v>4.9899942059154398E-4</v>
      </c>
      <c r="K113" s="8">
        <v>8.0220424869501168E-5</v>
      </c>
      <c r="L113" s="8">
        <v>2.7477076784497334E-4</v>
      </c>
    </row>
    <row r="114" spans="1:12" x14ac:dyDescent="0.3">
      <c r="A114" s="3">
        <f t="shared" si="17"/>
        <v>1329.7899714807477</v>
      </c>
      <c r="B114" s="3">
        <f t="shared" si="18"/>
        <v>22221633.006142139</v>
      </c>
      <c r="C114" s="6">
        <f t="shared" si="19"/>
        <v>1.2943172901953903E-7</v>
      </c>
      <c r="D114" s="3">
        <f t="shared" si="20"/>
        <v>4.6565163171856569E-11</v>
      </c>
      <c r="E114" s="3">
        <f t="shared" ref="E114:E134" si="21">EXP(-$D$10*A114*A114/(2*$D$11*$D$12))</f>
        <v>0.48721679269987844</v>
      </c>
      <c r="F114" s="3">
        <f t="shared" ref="F114:F134" si="22">B114*D114*E114</f>
        <v>5.0414950897486059E-4</v>
      </c>
      <c r="G114" s="3">
        <f t="shared" si="15"/>
        <v>5.0414950897486061E-3</v>
      </c>
      <c r="H114" s="7">
        <f t="shared" si="16"/>
        <v>1329.7899714807477</v>
      </c>
      <c r="I114" s="8">
        <v>1.105048694991061E-4</v>
      </c>
      <c r="J114" s="8">
        <v>5.0414950897486059E-4</v>
      </c>
      <c r="K114" s="8">
        <v>7.0699080886889941E-5</v>
      </c>
      <c r="L114" s="8">
        <v>2.5227712628426172E-4</v>
      </c>
    </row>
    <row r="115" spans="1:12" x14ac:dyDescent="0.3">
      <c r="A115" s="3">
        <f t="shared" si="17"/>
        <v>1353.0878711955547</v>
      </c>
      <c r="B115" s="3">
        <f t="shared" si="18"/>
        <v>23007099.265768897</v>
      </c>
      <c r="C115" s="6">
        <f t="shared" si="19"/>
        <v>1.2943172901953903E-7</v>
      </c>
      <c r="D115" s="3">
        <f t="shared" si="20"/>
        <v>4.6565163171856569E-11</v>
      </c>
      <c r="E115" s="3">
        <f t="shared" si="21"/>
        <v>0.47498969998573576</v>
      </c>
      <c r="F115" s="3">
        <f t="shared" si="22"/>
        <v>5.0887039771787895E-4</v>
      </c>
      <c r="G115" s="3">
        <f t="shared" si="15"/>
        <v>5.0887039771787893E-3</v>
      </c>
      <c r="H115" s="7">
        <f t="shared" si="16"/>
        <v>1353.0878711955547</v>
      </c>
      <c r="I115" s="8">
        <v>9.8560449384220054E-5</v>
      </c>
      <c r="J115" s="8">
        <v>5.0887039771787895E-4</v>
      </c>
      <c r="K115" s="8">
        <v>6.2180088837679134E-5</v>
      </c>
      <c r="L115" s="8">
        <v>2.3126205491600564E-4</v>
      </c>
    </row>
    <row r="116" spans="1:12" x14ac:dyDescent="0.3">
      <c r="A116" s="3">
        <f t="shared" si="17"/>
        <v>1376.6187499075099</v>
      </c>
      <c r="B116" s="3">
        <f t="shared" si="18"/>
        <v>23814267.35206968</v>
      </c>
      <c r="C116" s="6">
        <f t="shared" si="19"/>
        <v>1.2943172901953903E-7</v>
      </c>
      <c r="D116" s="3">
        <f t="shared" si="20"/>
        <v>4.6565163171856569E-11</v>
      </c>
      <c r="E116" s="3">
        <f t="shared" si="21"/>
        <v>0.46274439050933969</v>
      </c>
      <c r="F116" s="3">
        <f t="shared" si="22"/>
        <v>5.1314430920520191E-4</v>
      </c>
      <c r="G116" s="3">
        <f t="shared" si="15"/>
        <v>5.1314430920520191E-3</v>
      </c>
      <c r="H116" s="7">
        <f t="shared" si="16"/>
        <v>1376.6187499075099</v>
      </c>
      <c r="I116" s="8">
        <v>8.7741817942209134E-5</v>
      </c>
      <c r="J116" s="8">
        <v>5.1314430920520191E-4</v>
      </c>
      <c r="K116" s="8">
        <v>5.4575842501728496E-5</v>
      </c>
      <c r="L116" s="8">
        <v>2.1166683818864951E-4</v>
      </c>
    </row>
    <row r="117" spans="1:12" x14ac:dyDescent="0.3">
      <c r="A117" s="3">
        <f t="shared" si="17"/>
        <v>1400.3849374065846</v>
      </c>
      <c r="B117" s="3">
        <f t="shared" si="18"/>
        <v>24643632.611309174</v>
      </c>
      <c r="C117" s="6">
        <f t="shared" si="19"/>
        <v>1.2943172901953903E-7</v>
      </c>
      <c r="D117" s="3">
        <f t="shared" si="20"/>
        <v>4.6565163171856569E-11</v>
      </c>
      <c r="E117" s="3">
        <f t="shared" si="21"/>
        <v>0.45049108351416206</v>
      </c>
      <c r="F117" s="3">
        <f t="shared" si="22"/>
        <v>5.1695418357109216E-4</v>
      </c>
      <c r="G117" s="3">
        <f t="shared" si="15"/>
        <v>5.1695418357109221E-3</v>
      </c>
      <c r="H117" s="7">
        <f t="shared" si="16"/>
        <v>1400.3849374065846</v>
      </c>
      <c r="I117" s="8">
        <v>7.7964331771665209E-5</v>
      </c>
      <c r="J117" s="8">
        <v>5.1695418357109216E-4</v>
      </c>
      <c r="K117" s="8">
        <v>4.7803950074221209E-5</v>
      </c>
      <c r="L117" s="8">
        <v>1.9343091510026138E-4</v>
      </c>
    </row>
    <row r="118" spans="1:12" x14ac:dyDescent="0.3">
      <c r="A118" s="3">
        <f t="shared" si="17"/>
        <v>1424.38878678065</v>
      </c>
      <c r="B118" s="3">
        <f t="shared" si="18"/>
        <v>25495700.937607497</v>
      </c>
      <c r="C118" s="6">
        <f t="shared" si="19"/>
        <v>1.2943172901953903E-7</v>
      </c>
      <c r="D118" s="3">
        <f t="shared" si="20"/>
        <v>4.6565163171856569E-11</v>
      </c>
      <c r="E118" s="3">
        <f t="shared" si="21"/>
        <v>0.43824017956338301</v>
      </c>
      <c r="F118" s="3">
        <f t="shared" si="22"/>
        <v>5.2028376969471114E-4</v>
      </c>
      <c r="G118" s="3">
        <f t="shared" si="15"/>
        <v>5.2028376969471112E-3</v>
      </c>
      <c r="H118" s="7">
        <f t="shared" si="16"/>
        <v>1424.38878678065</v>
      </c>
      <c r="I118" s="8">
        <v>6.9146987824331073E-5</v>
      </c>
      <c r="J118" s="8">
        <v>5.2028376969471114E-4</v>
      </c>
      <c r="K118" s="8">
        <v>4.1787264110834248E-5</v>
      </c>
      <c r="L118" s="8">
        <v>1.7649246375090792E-4</v>
      </c>
    </row>
    <row r="119" spans="1:12" x14ac:dyDescent="0.3">
      <c r="A119" s="3">
        <f t="shared" si="17"/>
        <v>1448.632674648456</v>
      </c>
      <c r="B119" s="3">
        <f t="shared" si="18"/>
        <v>26370988.990866017</v>
      </c>
      <c r="C119" s="6">
        <f t="shared" si="19"/>
        <v>1.2943172901953903E-7</v>
      </c>
      <c r="D119" s="3">
        <f t="shared" si="20"/>
        <v>4.6565163171856569E-11</v>
      </c>
      <c r="E119" s="3">
        <f t="shared" si="21"/>
        <v>0.42600223968044482</v>
      </c>
      <c r="F119" s="3">
        <f t="shared" si="22"/>
        <v>5.2311771694366332E-4</v>
      </c>
      <c r="G119" s="3">
        <f t="shared" si="15"/>
        <v>5.2311771694366332E-3</v>
      </c>
      <c r="H119" s="7">
        <f t="shared" si="16"/>
        <v>1448.632674648456</v>
      </c>
      <c r="I119" s="8">
        <v>6.1212631607925909E-5</v>
      </c>
      <c r="J119" s="8">
        <v>5.2311771694366332E-4</v>
      </c>
      <c r="K119" s="8">
        <v>3.6453851241360737E-5</v>
      </c>
      <c r="L119" s="8">
        <v>1.607889380968067E-4</v>
      </c>
    </row>
    <row r="120" spans="1:12" x14ac:dyDescent="0.3">
      <c r="A120" s="3">
        <f t="shared" si="17"/>
        <v>1473.1190013949401</v>
      </c>
      <c r="B120" s="3">
        <f t="shared" si="18"/>
        <v>27270024.419132635</v>
      </c>
      <c r="C120" s="6">
        <f t="shared" si="19"/>
        <v>1.2943172901953903E-7</v>
      </c>
      <c r="D120" s="3">
        <f t="shared" si="20"/>
        <v>4.6565163171856569E-11</v>
      </c>
      <c r="E120" s="3">
        <f t="shared" si="21"/>
        <v>0.41378796311680816</v>
      </c>
      <c r="F120" s="3">
        <f t="shared" si="22"/>
        <v>5.2544166716535765E-4</v>
      </c>
      <c r="G120" s="3">
        <f t="shared" si="15"/>
        <v>5.2544166716535761E-3</v>
      </c>
      <c r="H120" s="7">
        <f t="shared" si="16"/>
        <v>1473.1190013949401</v>
      </c>
      <c r="I120" s="8">
        <v>5.4088101552517644E-5</v>
      </c>
      <c r="J120" s="8">
        <v>5.2544166716535765E-4</v>
      </c>
      <c r="K120" s="8">
        <v>3.1736910323109092E-5</v>
      </c>
      <c r="L120" s="8">
        <v>1.4625755664547451E-4</v>
      </c>
    </row>
    <row r="121" spans="1:12" x14ac:dyDescent="0.3">
      <c r="A121" s="3">
        <f t="shared" si="17"/>
        <v>1497.850191408889</v>
      </c>
      <c r="B121" s="3">
        <f t="shared" si="18"/>
        <v>28193346.085496407</v>
      </c>
      <c r="C121" s="6">
        <f t="shared" si="19"/>
        <v>1.2943172901953903E-7</v>
      </c>
      <c r="D121" s="3">
        <f t="shared" si="20"/>
        <v>4.6565163171856569E-11</v>
      </c>
      <c r="E121" s="3">
        <f t="shared" si="21"/>
        <v>0.40160816378030856</v>
      </c>
      <c r="F121" s="3">
        <f t="shared" si="22"/>
        <v>5.2724234638745879E-4</v>
      </c>
      <c r="G121" s="3">
        <f t="shared" si="15"/>
        <v>5.2724234638745881E-3</v>
      </c>
      <c r="H121" s="7">
        <f t="shared" si="16"/>
        <v>1497.850191408889</v>
      </c>
      <c r="I121" s="8">
        <v>4.7704315977494816E-5</v>
      </c>
      <c r="J121" s="8">
        <v>5.2724234638745879E-4</v>
      </c>
      <c r="K121" s="8">
        <v>2.7574647236565071E-5</v>
      </c>
      <c r="L121" s="8">
        <v>1.3283574337929962E-4</v>
      </c>
    </row>
    <row r="122" spans="1:12" x14ac:dyDescent="0.3">
      <c r="A122" s="3">
        <f t="shared" si="17"/>
        <v>1522.8286933229774</v>
      </c>
      <c r="B122" s="3">
        <f t="shared" si="18"/>
        <v>29141504.299602967</v>
      </c>
      <c r="C122" s="6">
        <f t="shared" si="19"/>
        <v>1.2943172901953903E-7</v>
      </c>
      <c r="D122" s="3">
        <f t="shared" si="20"/>
        <v>4.6565163171856569E-11</v>
      </c>
      <c r="E122" s="3">
        <f t="shared" si="21"/>
        <v>0.38947374536737578</v>
      </c>
      <c r="F122" s="3">
        <f t="shared" si="22"/>
        <v>5.2850765565194148E-4</v>
      </c>
      <c r="G122" s="3">
        <f t="shared" si="15"/>
        <v>5.2850765565194153E-3</v>
      </c>
      <c r="H122" s="7">
        <f t="shared" si="16"/>
        <v>1522.8286933229774</v>
      </c>
      <c r="I122" s="8">
        <v>4.1996309023866537E-5</v>
      </c>
      <c r="J122" s="8">
        <v>5.2850765565194148E-4</v>
      </c>
      <c r="K122" s="8">
        <v>2.3910113990837782E-5</v>
      </c>
      <c r="L122" s="8">
        <v>1.2046152168222358E-4</v>
      </c>
    </row>
    <row r="123" spans="1:12" x14ac:dyDescent="0.3">
      <c r="A123" s="3">
        <f t="shared" si="17"/>
        <v>1548.0569802562068</v>
      </c>
      <c r="B123" s="3">
        <f t="shared" si="18"/>
        <v>30115061.053884439</v>
      </c>
      <c r="C123" s="6">
        <f t="shared" si="19"/>
        <v>1.2943172901953903E-7</v>
      </c>
      <c r="D123" s="3">
        <f t="shared" si="20"/>
        <v>4.6565163171856569E-11</v>
      </c>
      <c r="E123" s="3">
        <f t="shared" si="21"/>
        <v>0.37739567525264517</v>
      </c>
      <c r="F123" s="3">
        <f t="shared" si="22"/>
        <v>5.2922676037249982E-4</v>
      </c>
      <c r="G123" s="3">
        <f t="shared" si="15"/>
        <v>5.2922676037249986E-3</v>
      </c>
      <c r="H123" s="7">
        <f t="shared" si="16"/>
        <v>1548.0569802562068</v>
      </c>
      <c r="I123" s="8">
        <v>3.6903221759622854E-5</v>
      </c>
      <c r="J123" s="8">
        <v>5.2922676037249982E-4</v>
      </c>
      <c r="K123" s="8">
        <v>2.069101922430388E-5</v>
      </c>
      <c r="L123" s="8">
        <v>1.0907386247052268E-4</v>
      </c>
    </row>
    <row r="124" spans="1:12" x14ac:dyDescent="0.3">
      <c r="A124" s="3">
        <f t="shared" si="17"/>
        <v>1573.5375500587684</v>
      </c>
      <c r="B124" s="3">
        <f t="shared" si="18"/>
        <v>31114590.264599048</v>
      </c>
      <c r="C124" s="6">
        <f t="shared" si="19"/>
        <v>1.2943172901953903E-7</v>
      </c>
      <c r="D124" s="3">
        <f t="shared" si="20"/>
        <v>4.6565163171856569E-11</v>
      </c>
      <c r="E124" s="3">
        <f t="shared" si="21"/>
        <v>0.36538495720010777</v>
      </c>
      <c r="F124" s="3">
        <f t="shared" si="22"/>
        <v>5.2939017757283645E-4</v>
      </c>
      <c r="G124" s="3">
        <f t="shared" si="15"/>
        <v>5.2939017757283645E-3</v>
      </c>
      <c r="H124" s="7">
        <f t="shared" si="16"/>
        <v>1573.5375500587684</v>
      </c>
      <c r="I124" s="8">
        <v>3.2368254437955194E-5</v>
      </c>
      <c r="J124" s="8">
        <v>5.2939017757283645E-4</v>
      </c>
      <c r="K124" s="8">
        <v>1.7869516573807406E-5</v>
      </c>
      <c r="L124" s="8">
        <v>9.8612988094818975E-5</v>
      </c>
    </row>
    <row r="125" spans="1:12" x14ac:dyDescent="0.3">
      <c r="A125" s="3">
        <f t="shared" si="17"/>
        <v>1599.2729255593556</v>
      </c>
      <c r="B125" s="3">
        <f t="shared" si="18"/>
        <v>32140678.017777819</v>
      </c>
      <c r="C125" s="6">
        <f t="shared" si="19"/>
        <v>1.2943172901953903E-7</v>
      </c>
      <c r="D125" s="3">
        <f t="shared" si="20"/>
        <v>4.6565163171856569E-11</v>
      </c>
      <c r="E125" s="3">
        <f t="shared" si="21"/>
        <v>0.35345260297085174</v>
      </c>
      <c r="F125" s="3">
        <f t="shared" si="22"/>
        <v>5.2898986033425479E-4</v>
      </c>
      <c r="G125" s="3">
        <f t="shared" si="15"/>
        <v>5.2898986033425481E-3</v>
      </c>
      <c r="H125" s="7">
        <f t="shared" si="16"/>
        <v>1599.2729255593556</v>
      </c>
      <c r="I125" s="8">
        <v>2.8338585602432667E-5</v>
      </c>
      <c r="J125" s="8">
        <v>5.2898986033425479E-4</v>
      </c>
      <c r="K125" s="8">
        <v>1.5401976759012011E-5</v>
      </c>
      <c r="L125" s="8">
        <v>8.9020633888081969E-5</v>
      </c>
    </row>
    <row r="126" spans="1:12" x14ac:dyDescent="0.3">
      <c r="A126" s="3">
        <f t="shared" si="17"/>
        <v>1625.2656548149487</v>
      </c>
      <c r="B126" s="3">
        <f t="shared" si="18"/>
        <v>33193922.82017757</v>
      </c>
      <c r="C126" s="6">
        <f t="shared" si="19"/>
        <v>1.2943172901953903E-7</v>
      </c>
      <c r="D126" s="3">
        <f t="shared" si="20"/>
        <v>4.6565163171856569E-11</v>
      </c>
      <c r="E126" s="3">
        <f t="shared" si="21"/>
        <v>0.34160960291356446</v>
      </c>
      <c r="F126" s="3">
        <f t="shared" si="22"/>
        <v>5.2801927875558579E-4</v>
      </c>
      <c r="G126" s="3">
        <f t="shared" si="15"/>
        <v>5.2801927875558577E-3</v>
      </c>
      <c r="H126" s="7">
        <f t="shared" si="16"/>
        <v>1625.2656548149487</v>
      </c>
      <c r="I126" s="8">
        <v>2.4765263402195526E-5</v>
      </c>
      <c r="J126" s="8">
        <v>5.2801927875558579E-4</v>
      </c>
      <c r="K126" s="8">
        <v>1.3248748600351915E-5</v>
      </c>
      <c r="L126" s="8">
        <v>8.0240269485785931E-5</v>
      </c>
    </row>
    <row r="127" spans="1:12" x14ac:dyDescent="0.3">
      <c r="A127" s="3">
        <f t="shared" si="17"/>
        <v>1651.5183113630976</v>
      </c>
      <c r="B127" s="3">
        <f t="shared" si="18"/>
        <v>34274935.855341472</v>
      </c>
      <c r="C127" s="6">
        <f t="shared" si="19"/>
        <v>1.2943172901953903E-7</v>
      </c>
      <c r="D127" s="3">
        <f t="shared" si="20"/>
        <v>4.6565163171856569E-11</v>
      </c>
      <c r="E127" s="3">
        <f t="shared" si="21"/>
        <v>0.32986689563521815</v>
      </c>
      <c r="F127" s="3">
        <f t="shared" si="22"/>
        <v>5.2647349670741875E-4</v>
      </c>
      <c r="G127" s="3">
        <f t="shared" si="15"/>
        <v>5.2647349670741873E-3</v>
      </c>
      <c r="H127" s="7">
        <f t="shared" si="16"/>
        <v>1651.5183113630976</v>
      </c>
      <c r="I127" s="8">
        <v>2.1603074115415183E-5</v>
      </c>
      <c r="J127" s="8">
        <v>5.2647349670741875E-4</v>
      </c>
      <c r="K127" s="8">
        <v>1.1373913570834065E-5</v>
      </c>
      <c r="L127" s="8">
        <v>7.2217282242439073E-5</v>
      </c>
    </row>
    <row r="128" spans="1:12" x14ac:dyDescent="0.3">
      <c r="A128" s="3">
        <f t="shared" si="17"/>
        <v>1678.033494476728</v>
      </c>
      <c r="B128" s="3">
        <f t="shared" si="18"/>
        <v>35384341.244870432</v>
      </c>
      <c r="C128" s="6">
        <f t="shared" si="19"/>
        <v>1.2943172901953903E-7</v>
      </c>
      <c r="D128" s="3">
        <f t="shared" si="20"/>
        <v>4.6565163171856569E-11</v>
      </c>
      <c r="E128" s="3">
        <f t="shared" si="21"/>
        <v>0.31823533686065464</v>
      </c>
      <c r="F128" s="3">
        <f t="shared" si="22"/>
        <v>5.2434924364649774E-4</v>
      </c>
      <c r="G128" s="3">
        <f t="shared" si="15"/>
        <v>5.2434924364649776E-3</v>
      </c>
      <c r="H128" s="7">
        <f t="shared" si="16"/>
        <v>1678.033494476728</v>
      </c>
      <c r="I128" s="8">
        <v>1.8810392491241979E-5</v>
      </c>
      <c r="J128" s="8">
        <v>5.2434924364649774E-4</v>
      </c>
      <c r="K128" s="8">
        <v>9.7450378831655519E-6</v>
      </c>
      <c r="L128" s="8">
        <v>6.4899125216716163E-5</v>
      </c>
    </row>
    <row r="129" spans="1:12" x14ac:dyDescent="0.3">
      <c r="A129" s="3">
        <f t="shared" si="17"/>
        <v>1704.8138294214948</v>
      </c>
      <c r="B129" s="3">
        <f t="shared" si="18"/>
        <v>36522776.315010779</v>
      </c>
      <c r="C129" s="6">
        <f t="shared" si="19"/>
        <v>1.2943172901953903E-7</v>
      </c>
      <c r="D129" s="3">
        <f t="shared" si="20"/>
        <v>4.6565163171856569E-11</v>
      </c>
      <c r="E129" s="3">
        <f t="shared" si="21"/>
        <v>0.3067256676010201</v>
      </c>
      <c r="F129" s="3">
        <f t="shared" si="22"/>
        <v>5.2164498074561518E-4</v>
      </c>
      <c r="G129" s="3">
        <f t="shared" si="15"/>
        <v>5.216449807456152E-3</v>
      </c>
      <c r="H129" s="7">
        <f t="shared" si="16"/>
        <v>1704.8138294214948</v>
      </c>
      <c r="I129" s="8">
        <v>1.6349018118747244E-5</v>
      </c>
      <c r="J129" s="8">
        <v>5.2164498074561518E-4</v>
      </c>
      <c r="K129" s="8">
        <v>8.3329255419625315E-6</v>
      </c>
      <c r="L129" s="8">
        <v>5.8235432299082328E-5</v>
      </c>
    </row>
    <row r="130" spans="1:12" x14ac:dyDescent="0.3">
      <c r="A130" s="3">
        <f t="shared" si="17"/>
        <v>1731.8619677157092</v>
      </c>
      <c r="B130" s="3">
        <f t="shared" si="18"/>
        <v>37690891.868665606</v>
      </c>
      <c r="C130" s="6">
        <f t="shared" si="19"/>
        <v>1.2943172901953903E-7</v>
      </c>
      <c r="D130" s="3">
        <f t="shared" si="20"/>
        <v>4.6565163171856569E-11</v>
      </c>
      <c r="E130" s="3">
        <f t="shared" si="21"/>
        <v>0.29534848176207817</v>
      </c>
      <c r="F130" s="3">
        <f t="shared" si="22"/>
        <v>5.1836096059001079E-4</v>
      </c>
      <c r="G130" s="3">
        <f t="shared" si="15"/>
        <v>5.1836096059001083E-3</v>
      </c>
      <c r="H130" s="7">
        <f t="shared" si="16"/>
        <v>1731.8619677157092</v>
      </c>
      <c r="I130" s="8">
        <v>1.4184001624384521E-5</v>
      </c>
      <c r="J130" s="8">
        <v>5.1836096059001079E-4</v>
      </c>
      <c r="K130" s="8">
        <v>7.1113752520927652E-6</v>
      </c>
      <c r="L130" s="8">
        <v>5.2178103115016079E-5</v>
      </c>
    </row>
    <row r="131" spans="1:12" x14ac:dyDescent="0.3">
      <c r="A131" s="3">
        <f t="shared" si="17"/>
        <v>1759.1805873928656</v>
      </c>
      <c r="B131" s="3">
        <f t="shared" si="18"/>
        <v>38889352.46293962</v>
      </c>
      <c r="C131" s="6">
        <f t="shared" si="19"/>
        <v>1.2943172901953903E-7</v>
      </c>
      <c r="D131" s="3">
        <f t="shared" si="20"/>
        <v>4.6565163171856569E-11</v>
      </c>
      <c r="E131" s="3">
        <f t="shared" si="21"/>
        <v>0.28411419333421911</v>
      </c>
      <c r="F131" s="3">
        <f t="shared" si="22"/>
        <v>5.1449927969376432E-4</v>
      </c>
      <c r="G131" s="3">
        <f t="shared" si="15"/>
        <v>5.1449927969376436E-3</v>
      </c>
      <c r="H131" s="7">
        <f t="shared" si="16"/>
        <v>1759.1805873928656</v>
      </c>
      <c r="I131" s="8">
        <v>1.2283464094579306E-5</v>
      </c>
      <c r="J131" s="8">
        <v>5.1449927969376432E-4</v>
      </c>
      <c r="K131" s="8">
        <v>6.0569435729035712E-6</v>
      </c>
      <c r="L131" s="8">
        <v>4.6681360357827646E-5</v>
      </c>
    </row>
    <row r="132" spans="1:12" x14ac:dyDescent="0.3">
      <c r="A132" s="3">
        <f t="shared" si="17"/>
        <v>1786.7723932667936</v>
      </c>
      <c r="B132" s="3">
        <f t="shared" si="18"/>
        <v>40118836.692329161</v>
      </c>
      <c r="C132" s="6">
        <f t="shared" si="19"/>
        <v>1.2943172901953903E-7</v>
      </c>
      <c r="D132" s="3">
        <f t="shared" si="20"/>
        <v>4.6565163171856569E-11</v>
      </c>
      <c r="E132" s="3">
        <f t="shared" si="21"/>
        <v>0.27303300331637315</v>
      </c>
      <c r="F132" s="3">
        <f t="shared" si="22"/>
        <v>5.1006392309952677E-4</v>
      </c>
      <c r="G132" s="3">
        <f t="shared" si="15"/>
        <v>5.1006392309952677E-3</v>
      </c>
      <c r="H132" s="7">
        <f t="shared" si="16"/>
        <v>1786.7723932667936</v>
      </c>
      <c r="I132" s="8">
        <v>1.0618412723461097E-5</v>
      </c>
      <c r="J132" s="8">
        <v>5.1006392309952677E-4</v>
      </c>
      <c r="K132" s="8">
        <v>5.1487162471818754E-6</v>
      </c>
      <c r="L132" s="8">
        <v>4.1701782191786825E-5</v>
      </c>
    </row>
    <row r="133" spans="1:12" x14ac:dyDescent="0.3">
      <c r="A133" s="3">
        <f t="shared" si="17"/>
        <v>1814.640117199461</v>
      </c>
      <c r="B133" s="3">
        <f t="shared" si="18"/>
        <v>41380037.477671772</v>
      </c>
      <c r="C133" s="6">
        <f t="shared" si="19"/>
        <v>1.2943172901953903E-7</v>
      </c>
      <c r="D133" s="3">
        <f t="shared" si="20"/>
        <v>4.6565163171856569E-11</v>
      </c>
      <c r="E133" s="3">
        <f t="shared" si="21"/>
        <v>0.26211486653589844</v>
      </c>
      <c r="F133" s="3">
        <f t="shared" si="22"/>
        <v>5.0506080034274129E-4</v>
      </c>
      <c r="G133" s="3">
        <f t="shared" si="15"/>
        <v>5.0506080034274127E-3</v>
      </c>
      <c r="H133" s="7">
        <f t="shared" si="16"/>
        <v>1814.640117199461</v>
      </c>
      <c r="I133" s="8">
        <v>9.1625553026705994E-6</v>
      </c>
      <c r="J133" s="8">
        <v>5.0506080034274129E-4</v>
      </c>
      <c r="K133" s="8">
        <v>4.3680892149126016E-6</v>
      </c>
      <c r="L133" s="8">
        <v>3.7198312323010701E-5</v>
      </c>
    </row>
    <row r="134" spans="1:12" x14ac:dyDescent="0.3">
      <c r="A134" s="3">
        <f t="shared" si="17"/>
        <v>1842.786518371455</v>
      </c>
      <c r="B134" s="3">
        <f t="shared" si="18"/>
        <v>42673662.360971518</v>
      </c>
      <c r="C134" s="6">
        <f t="shared" si="19"/>
        <v>1.2943172901953903E-7</v>
      </c>
      <c r="D134" s="3">
        <f t="shared" si="20"/>
        <v>4.6565163171856569E-11</v>
      </c>
      <c r="E134" s="3">
        <f t="shared" si="21"/>
        <v>0.25136945853570009</v>
      </c>
      <c r="F134" s="3">
        <f t="shared" si="22"/>
        <v>4.9949777208769316E-4</v>
      </c>
      <c r="G134" s="3">
        <f t="shared" si="15"/>
        <v>4.9949777208769313E-3</v>
      </c>
      <c r="H134" s="7">
        <f t="shared" si="16"/>
        <v>1842.786518371455</v>
      </c>
      <c r="I134" s="8">
        <v>7.892115804818922E-6</v>
      </c>
      <c r="J134" s="8">
        <v>4.9949777208769316E-4</v>
      </c>
      <c r="K134" s="8">
        <v>3.6985604458987884E-6</v>
      </c>
      <c r="L134" s="8">
        <v>3.3132250266430999E-5</v>
      </c>
    </row>
    <row r="136" spans="1:12" x14ac:dyDescent="0.3">
      <c r="F136" t="s">
        <v>28</v>
      </c>
      <c r="G136" s="3">
        <f>SUM(G29:G134)</f>
        <v>0.26659184855137469</v>
      </c>
    </row>
  </sheetData>
  <pageMargins left="0.7" right="0.7" top="0.78740157499999996" bottom="0.78740157499999996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Template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ucitel</dc:creator>
  <cp:lastModifiedBy>Student</cp:lastModifiedBy>
  <dcterms:created xsi:type="dcterms:W3CDTF">2015-03-31T09:51:42Z</dcterms:created>
  <dcterms:modified xsi:type="dcterms:W3CDTF">2021-04-20T09:49:46Z</dcterms:modified>
</cp:coreProperties>
</file>