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Vyuka\C6320_Kinetika\C6320 Texty k přednášce a seminář\L10 Katalýza\S10_Katalýza\"/>
    </mc:Choice>
  </mc:AlternateContent>
  <bookViews>
    <workbookView xWindow="600" yWindow="288" windowWidth="11100" windowHeight="6348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J29" i="1" l="1"/>
  <c r="K30" i="1"/>
  <c r="I30" i="1"/>
  <c r="H30" i="1"/>
  <c r="G30" i="1"/>
  <c r="F29" i="1"/>
  <c r="F30" i="1" s="1"/>
  <c r="I29" i="1"/>
  <c r="H29" i="1"/>
  <c r="G29" i="1"/>
  <c r="B29" i="1"/>
  <c r="E29" i="1" s="1"/>
  <c r="A30" i="1"/>
  <c r="A31" i="1" s="1"/>
  <c r="F31" i="1" s="1"/>
  <c r="I31" i="1" l="1"/>
  <c r="H31" i="1"/>
  <c r="G31" i="1"/>
  <c r="J30" i="1"/>
  <c r="B30" i="1"/>
  <c r="A32" i="1"/>
  <c r="B31" i="1"/>
  <c r="C29" i="1"/>
  <c r="C30" i="1" l="1"/>
  <c r="D30" i="1"/>
  <c r="F32" i="1"/>
  <c r="G32" i="1"/>
  <c r="I32" i="1"/>
  <c r="K32" i="1" s="1"/>
  <c r="K31" i="1"/>
  <c r="J31" i="1"/>
  <c r="H32" i="1"/>
  <c r="E30" i="1"/>
  <c r="C31" i="1"/>
  <c r="D31" i="1" s="1"/>
  <c r="E31" i="1"/>
  <c r="A33" i="1"/>
  <c r="B32" i="1"/>
  <c r="F33" i="1" l="1"/>
  <c r="G33" i="1"/>
  <c r="I33" i="1"/>
  <c r="K33" i="1" s="1"/>
  <c r="J32" i="1"/>
  <c r="H33" i="1"/>
  <c r="A34" i="1"/>
  <c r="B33" i="1"/>
  <c r="C32" i="1"/>
  <c r="D32" i="1" s="1"/>
  <c r="E32" i="1"/>
  <c r="F34" i="1" l="1"/>
  <c r="J33" i="1"/>
  <c r="G34" i="1"/>
  <c r="H34" i="1"/>
  <c r="I34" i="1"/>
  <c r="K34" i="1" s="1"/>
  <c r="C33" i="1"/>
  <c r="D33" i="1" s="1"/>
  <c r="E33" i="1"/>
  <c r="A35" i="1"/>
  <c r="A36" i="1" s="1"/>
  <c r="B34" i="1"/>
  <c r="J34" i="1" l="1"/>
  <c r="F35" i="1"/>
  <c r="G35" i="1"/>
  <c r="I35" i="1"/>
  <c r="H35" i="1"/>
  <c r="B36" i="1"/>
  <c r="A37" i="1"/>
  <c r="C34" i="1"/>
  <c r="D34" i="1" s="1"/>
  <c r="E34" i="1"/>
  <c r="B35" i="1"/>
  <c r="I36" i="1" l="1"/>
  <c r="G36" i="1"/>
  <c r="F36" i="1"/>
  <c r="K35" i="1"/>
  <c r="J35" i="1"/>
  <c r="H36" i="1"/>
  <c r="K36" i="1"/>
  <c r="B37" i="1"/>
  <c r="A38" i="1"/>
  <c r="C36" i="1"/>
  <c r="D36" i="1" s="1"/>
  <c r="E36" i="1"/>
  <c r="C35" i="1"/>
  <c r="D35" i="1" s="1"/>
  <c r="E35" i="1"/>
  <c r="F37" i="1" l="1"/>
  <c r="H37" i="1"/>
  <c r="G37" i="1"/>
  <c r="I37" i="1"/>
  <c r="I38" i="1" s="1"/>
  <c r="J36" i="1"/>
  <c r="E37" i="1"/>
  <c r="C37" i="1"/>
  <c r="D37" i="1" s="1"/>
  <c r="B38" i="1"/>
  <c r="A39" i="1"/>
  <c r="G38" i="1" l="1"/>
  <c r="H38" i="1"/>
  <c r="I39" i="1" s="1"/>
  <c r="K37" i="1"/>
  <c r="J37" i="1"/>
  <c r="F38" i="1"/>
  <c r="K38" i="1"/>
  <c r="C38" i="1"/>
  <c r="D38" i="1" s="1"/>
  <c r="E38" i="1"/>
  <c r="B39" i="1"/>
  <c r="A40" i="1"/>
  <c r="F39" i="1" l="1"/>
  <c r="H39" i="1"/>
  <c r="I40" i="1" s="1"/>
  <c r="G39" i="1"/>
  <c r="J39" i="1" s="1"/>
  <c r="J38" i="1"/>
  <c r="K39" i="1"/>
  <c r="E39" i="1"/>
  <c r="C39" i="1"/>
  <c r="D39" i="1" s="1"/>
  <c r="A41" i="1"/>
  <c r="B40" i="1"/>
  <c r="F40" i="1" l="1"/>
  <c r="H40" i="1"/>
  <c r="I41" i="1" s="1"/>
  <c r="G40" i="1"/>
  <c r="J40" i="1" s="1"/>
  <c r="K40" i="1"/>
  <c r="A42" i="1"/>
  <c r="B41" i="1"/>
  <c r="E40" i="1"/>
  <c r="C40" i="1"/>
  <c r="D40" i="1" s="1"/>
  <c r="H41" i="1" l="1"/>
  <c r="I42" i="1" s="1"/>
  <c r="G41" i="1"/>
  <c r="F41" i="1"/>
  <c r="F42" i="1" s="1"/>
  <c r="K41" i="1"/>
  <c r="C41" i="1"/>
  <c r="D41" i="1" s="1"/>
  <c r="E41" i="1"/>
  <c r="B42" i="1"/>
  <c r="A43" i="1"/>
  <c r="G42" i="1" l="1"/>
  <c r="J41" i="1"/>
  <c r="H42" i="1"/>
  <c r="J42" i="1" s="1"/>
  <c r="K42" i="1"/>
  <c r="F43" i="1"/>
  <c r="B43" i="1"/>
  <c r="A44" i="1"/>
  <c r="E42" i="1"/>
  <c r="C42" i="1"/>
  <c r="D42" i="1" s="1"/>
  <c r="H43" i="1" l="1"/>
  <c r="I43" i="1"/>
  <c r="I44" i="1" s="1"/>
  <c r="G43" i="1"/>
  <c r="G44" i="1" s="1"/>
  <c r="F44" i="1"/>
  <c r="B44" i="1"/>
  <c r="A45" i="1"/>
  <c r="C43" i="1"/>
  <c r="D43" i="1" s="1"/>
  <c r="E43" i="1"/>
  <c r="J43" i="1" l="1"/>
  <c r="H44" i="1"/>
  <c r="J44" i="1" s="1"/>
  <c r="K43" i="1"/>
  <c r="F45" i="1"/>
  <c r="K44" i="1"/>
  <c r="G45" i="1"/>
  <c r="A46" i="1"/>
  <c r="B45" i="1"/>
  <c r="C44" i="1"/>
  <c r="D44" i="1" s="1"/>
  <c r="E44" i="1"/>
  <c r="H45" i="1" l="1"/>
  <c r="I45" i="1"/>
  <c r="K45" i="1" s="1"/>
  <c r="G46" i="1"/>
  <c r="F46" i="1"/>
  <c r="J45" i="1"/>
  <c r="I46" i="1"/>
  <c r="H46" i="1"/>
  <c r="E45" i="1"/>
  <c r="C45" i="1"/>
  <c r="D45" i="1" s="1"/>
  <c r="B46" i="1"/>
  <c r="A47" i="1"/>
  <c r="H47" i="1" l="1"/>
  <c r="F47" i="1"/>
  <c r="J46" i="1"/>
  <c r="K46" i="1"/>
  <c r="I47" i="1"/>
  <c r="G47" i="1"/>
  <c r="C46" i="1"/>
  <c r="D46" i="1" s="1"/>
  <c r="E46" i="1"/>
  <c r="B47" i="1"/>
  <c r="A48" i="1"/>
  <c r="G48" i="1" l="1"/>
  <c r="K47" i="1"/>
  <c r="I48" i="1"/>
  <c r="F48" i="1"/>
  <c r="J47" i="1"/>
  <c r="H48" i="1"/>
  <c r="C47" i="1"/>
  <c r="D47" i="1" s="1"/>
  <c r="E47" i="1"/>
  <c r="B48" i="1"/>
  <c r="A49" i="1"/>
  <c r="H49" i="1" l="1"/>
  <c r="F49" i="1"/>
  <c r="J48" i="1"/>
  <c r="K48" i="1"/>
  <c r="I49" i="1"/>
  <c r="G49" i="1"/>
  <c r="A50" i="1"/>
  <c r="B49" i="1"/>
  <c r="E48" i="1"/>
  <c r="C48" i="1"/>
  <c r="D48" i="1" s="1"/>
  <c r="G50" i="1" l="1"/>
  <c r="I50" i="1"/>
  <c r="K49" i="1"/>
  <c r="F50" i="1"/>
  <c r="J49" i="1"/>
  <c r="H50" i="1"/>
  <c r="E49" i="1"/>
  <c r="C49" i="1"/>
  <c r="D49" i="1" s="1"/>
  <c r="B50" i="1"/>
  <c r="A51" i="1"/>
  <c r="H51" i="1" l="1"/>
  <c r="K50" i="1"/>
  <c r="I51" i="1"/>
  <c r="F51" i="1"/>
  <c r="J50" i="1"/>
  <c r="G51" i="1"/>
  <c r="B51" i="1"/>
  <c r="A52" i="1"/>
  <c r="E50" i="1"/>
  <c r="C50" i="1"/>
  <c r="D50" i="1" s="1"/>
  <c r="G52" i="1" l="1"/>
  <c r="F52" i="1"/>
  <c r="J51" i="1"/>
  <c r="K51" i="1"/>
  <c r="I52" i="1"/>
  <c r="H52" i="1"/>
  <c r="B52" i="1"/>
  <c r="A53" i="1"/>
  <c r="E51" i="1"/>
  <c r="C51" i="1"/>
  <c r="D51" i="1" s="1"/>
  <c r="H53" i="1" l="1"/>
  <c r="F53" i="1"/>
  <c r="J52" i="1"/>
  <c r="I53" i="1"/>
  <c r="K52" i="1"/>
  <c r="G53" i="1"/>
  <c r="B53" i="1"/>
  <c r="A54" i="1"/>
  <c r="C52" i="1"/>
  <c r="D52" i="1" s="1"/>
  <c r="E52" i="1"/>
  <c r="G54" i="1" l="1"/>
  <c r="F54" i="1"/>
  <c r="J53" i="1"/>
  <c r="K53" i="1"/>
  <c r="I54" i="1"/>
  <c r="H54" i="1"/>
  <c r="E53" i="1"/>
  <c r="C53" i="1"/>
  <c r="D53" i="1" s="1"/>
  <c r="A55" i="1"/>
  <c r="B54" i="1"/>
  <c r="H55" i="1" l="1"/>
  <c r="K54" i="1"/>
  <c r="I55" i="1"/>
  <c r="G55" i="1"/>
  <c r="F55" i="1"/>
  <c r="J54" i="1"/>
  <c r="E54" i="1"/>
  <c r="C54" i="1"/>
  <c r="D54" i="1" s="1"/>
  <c r="B55" i="1"/>
  <c r="A56" i="1"/>
  <c r="F56" i="1" l="1"/>
  <c r="J55" i="1"/>
  <c r="G56" i="1"/>
  <c r="I56" i="1"/>
  <c r="K55" i="1"/>
  <c r="H56" i="1"/>
  <c r="C55" i="1"/>
  <c r="D55" i="1" s="1"/>
  <c r="E55" i="1"/>
  <c r="B56" i="1"/>
  <c r="A57" i="1"/>
  <c r="H57" i="1" l="1"/>
  <c r="K56" i="1"/>
  <c r="I57" i="1"/>
  <c r="G57" i="1"/>
  <c r="F57" i="1"/>
  <c r="J56" i="1"/>
  <c r="C56" i="1"/>
  <c r="D56" i="1" s="1"/>
  <c r="E56" i="1"/>
  <c r="B57" i="1"/>
  <c r="A58" i="1"/>
  <c r="G58" i="1" l="1"/>
  <c r="F58" i="1"/>
  <c r="J57" i="1"/>
  <c r="H58" i="1"/>
  <c r="K57" i="1"/>
  <c r="I58" i="1"/>
  <c r="C57" i="1"/>
  <c r="D57" i="1" s="1"/>
  <c r="E57" i="1"/>
  <c r="B58" i="1"/>
  <c r="A59" i="1"/>
  <c r="H59" i="1" l="1"/>
  <c r="I59" i="1"/>
  <c r="K58" i="1"/>
  <c r="F59" i="1"/>
  <c r="J58" i="1"/>
  <c r="G59" i="1"/>
  <c r="B59" i="1"/>
  <c r="A60" i="1"/>
  <c r="C58" i="1"/>
  <c r="D58" i="1" s="1"/>
  <c r="E58" i="1"/>
  <c r="G60" i="1" l="1"/>
  <c r="H60" i="1"/>
  <c r="F60" i="1"/>
  <c r="J59" i="1"/>
  <c r="I60" i="1"/>
  <c r="K59" i="1"/>
  <c r="A61" i="1"/>
  <c r="B60" i="1"/>
  <c r="C59" i="1"/>
  <c r="D59" i="1" s="1"/>
  <c r="E59" i="1"/>
  <c r="H61" i="1" l="1"/>
  <c r="K60" i="1"/>
  <c r="I61" i="1"/>
  <c r="F61" i="1"/>
  <c r="J60" i="1"/>
  <c r="G61" i="1"/>
  <c r="E60" i="1"/>
  <c r="C60" i="1"/>
  <c r="D60" i="1" s="1"/>
  <c r="A62" i="1"/>
  <c r="B61" i="1"/>
  <c r="G62" i="1" l="1"/>
  <c r="F62" i="1"/>
  <c r="J61" i="1"/>
  <c r="I62" i="1"/>
  <c r="K61" i="1"/>
  <c r="H62" i="1"/>
  <c r="C61" i="1"/>
  <c r="D61" i="1" s="1"/>
  <c r="E61" i="1"/>
  <c r="A63" i="1"/>
  <c r="B62" i="1"/>
  <c r="H63" i="1" l="1"/>
  <c r="F63" i="1"/>
  <c r="J62" i="1"/>
  <c r="K62" i="1"/>
  <c r="I63" i="1"/>
  <c r="G63" i="1"/>
  <c r="C62" i="1"/>
  <c r="D62" i="1" s="1"/>
  <c r="E62" i="1"/>
  <c r="A64" i="1"/>
  <c r="B63" i="1"/>
  <c r="G64" i="1" l="1"/>
  <c r="K63" i="1"/>
  <c r="I64" i="1"/>
  <c r="F64" i="1"/>
  <c r="J63" i="1"/>
  <c r="H64" i="1"/>
  <c r="C63" i="1"/>
  <c r="D63" i="1" s="1"/>
  <c r="E63" i="1"/>
  <c r="B64" i="1"/>
  <c r="A65" i="1"/>
  <c r="H65" i="1" l="1"/>
  <c r="I65" i="1"/>
  <c r="K64" i="1"/>
  <c r="G65" i="1"/>
  <c r="F65" i="1"/>
  <c r="J64" i="1"/>
  <c r="A66" i="1"/>
  <c r="B65" i="1"/>
  <c r="E64" i="1"/>
  <c r="C64" i="1"/>
  <c r="D64" i="1" s="1"/>
  <c r="F66" i="1" l="1"/>
  <c r="J65" i="1"/>
  <c r="G66" i="1"/>
  <c r="K65" i="1"/>
  <c r="I66" i="1"/>
  <c r="H66" i="1"/>
  <c r="E65" i="1"/>
  <c r="C65" i="1"/>
  <c r="D65" i="1" s="1"/>
  <c r="A67" i="1"/>
  <c r="B66" i="1"/>
  <c r="H67" i="1" l="1"/>
  <c r="K66" i="1"/>
  <c r="I67" i="1"/>
  <c r="G67" i="1"/>
  <c r="F67" i="1"/>
  <c r="J66" i="1"/>
  <c r="B67" i="1"/>
  <c r="A68" i="1"/>
  <c r="C66" i="1"/>
  <c r="D66" i="1" s="1"/>
  <c r="E66" i="1"/>
  <c r="G68" i="1" l="1"/>
  <c r="F68" i="1"/>
  <c r="J67" i="1"/>
  <c r="I68" i="1"/>
  <c r="K67" i="1"/>
  <c r="H68" i="1"/>
  <c r="B68" i="1"/>
  <c r="A69" i="1"/>
  <c r="E67" i="1"/>
  <c r="C67" i="1"/>
  <c r="D67" i="1" s="1"/>
  <c r="H69" i="1" l="1"/>
  <c r="I69" i="1"/>
  <c r="K68" i="1"/>
  <c r="F69" i="1"/>
  <c r="J68" i="1"/>
  <c r="G69" i="1"/>
  <c r="A70" i="1"/>
  <c r="B69" i="1"/>
  <c r="C68" i="1"/>
  <c r="D68" i="1" s="1"/>
  <c r="E68" i="1"/>
  <c r="G70" i="1" l="1"/>
  <c r="H70" i="1"/>
  <c r="F70" i="1"/>
  <c r="J69" i="1"/>
  <c r="K69" i="1"/>
  <c r="I70" i="1"/>
  <c r="E69" i="1"/>
  <c r="C69" i="1"/>
  <c r="D69" i="1" s="1"/>
  <c r="A71" i="1"/>
  <c r="B70" i="1"/>
  <c r="H71" i="1" l="1"/>
  <c r="I71" i="1"/>
  <c r="K70" i="1"/>
  <c r="F71" i="1"/>
  <c r="J70" i="1"/>
  <c r="G71" i="1"/>
  <c r="C70" i="1"/>
  <c r="D70" i="1" s="1"/>
  <c r="E70" i="1"/>
  <c r="A72" i="1"/>
  <c r="B71" i="1"/>
  <c r="G72" i="1" l="1"/>
  <c r="F72" i="1"/>
  <c r="J71" i="1"/>
  <c r="H72" i="1"/>
  <c r="K71" i="1"/>
  <c r="I72" i="1"/>
  <c r="B72" i="1"/>
  <c r="A73" i="1"/>
  <c r="C71" i="1"/>
  <c r="D71" i="1" s="1"/>
  <c r="E71" i="1"/>
  <c r="H73" i="1" l="1"/>
  <c r="K72" i="1"/>
  <c r="I73" i="1"/>
  <c r="F73" i="1"/>
  <c r="J72" i="1"/>
  <c r="G73" i="1"/>
  <c r="A74" i="1"/>
  <c r="B73" i="1"/>
  <c r="C72" i="1"/>
  <c r="D72" i="1" s="1"/>
  <c r="E72" i="1"/>
  <c r="G74" i="1" l="1"/>
  <c r="I74" i="1"/>
  <c r="K73" i="1"/>
  <c r="F74" i="1"/>
  <c r="J73" i="1"/>
  <c r="H74" i="1"/>
  <c r="A75" i="1"/>
  <c r="B74" i="1"/>
  <c r="E73" i="1"/>
  <c r="C73" i="1"/>
  <c r="D73" i="1" s="1"/>
  <c r="H75" i="1" l="1"/>
  <c r="F75" i="1"/>
  <c r="J74" i="1"/>
  <c r="K74" i="1"/>
  <c r="I75" i="1"/>
  <c r="G75" i="1"/>
  <c r="E74" i="1"/>
  <c r="C74" i="1"/>
  <c r="D74" i="1" s="1"/>
  <c r="A76" i="1"/>
  <c r="B75" i="1"/>
  <c r="G76" i="1" l="1"/>
  <c r="K75" i="1"/>
  <c r="I76" i="1"/>
  <c r="F76" i="1"/>
  <c r="J75" i="1"/>
  <c r="H76" i="1"/>
  <c r="E75" i="1"/>
  <c r="C75" i="1"/>
  <c r="D75" i="1" s="1"/>
  <c r="A77" i="1"/>
  <c r="B76" i="1"/>
  <c r="H77" i="1" l="1"/>
  <c r="F77" i="1"/>
  <c r="J76" i="1"/>
  <c r="I77" i="1"/>
  <c r="K76" i="1"/>
  <c r="G77" i="1"/>
  <c r="C76" i="1"/>
  <c r="D76" i="1" s="1"/>
  <c r="E76" i="1"/>
  <c r="A78" i="1"/>
  <c r="B77" i="1"/>
  <c r="G78" i="1" l="1"/>
  <c r="F78" i="1"/>
  <c r="J77" i="1"/>
  <c r="K77" i="1"/>
  <c r="I78" i="1"/>
  <c r="H78" i="1"/>
  <c r="E77" i="1"/>
  <c r="C77" i="1"/>
  <c r="D77" i="1" s="1"/>
  <c r="A79" i="1"/>
  <c r="B78" i="1"/>
  <c r="H79" i="1" l="1"/>
  <c r="K78" i="1"/>
  <c r="I79" i="1"/>
  <c r="G79" i="1"/>
  <c r="F79" i="1"/>
  <c r="J78" i="1"/>
  <c r="A80" i="1"/>
  <c r="B79" i="1"/>
  <c r="C78" i="1"/>
  <c r="D78" i="1" s="1"/>
  <c r="E78" i="1"/>
  <c r="F80" i="1" l="1"/>
  <c r="J79" i="1"/>
  <c r="G80" i="1"/>
  <c r="I80" i="1"/>
  <c r="K79" i="1"/>
  <c r="H80" i="1"/>
  <c r="A81" i="1"/>
  <c r="B80" i="1"/>
  <c r="C79" i="1"/>
  <c r="D79" i="1" s="1"/>
  <c r="E79" i="1"/>
  <c r="H81" i="1" l="1"/>
  <c r="I81" i="1"/>
  <c r="K80" i="1"/>
  <c r="G81" i="1"/>
  <c r="F81" i="1"/>
  <c r="J80" i="1"/>
  <c r="E80" i="1"/>
  <c r="C80" i="1"/>
  <c r="D80" i="1" s="1"/>
  <c r="B81" i="1"/>
  <c r="A82" i="1"/>
  <c r="F82" i="1" l="1"/>
  <c r="J81" i="1"/>
  <c r="K81" i="1"/>
  <c r="I82" i="1"/>
  <c r="G82" i="1"/>
  <c r="H82" i="1"/>
  <c r="A83" i="1"/>
  <c r="B82" i="1"/>
  <c r="C81" i="1"/>
  <c r="D81" i="1" s="1"/>
  <c r="E81" i="1"/>
  <c r="G83" i="1" l="1"/>
  <c r="H83" i="1"/>
  <c r="I83" i="1"/>
  <c r="K82" i="1"/>
  <c r="F83" i="1"/>
  <c r="J82" i="1"/>
  <c r="C82" i="1"/>
  <c r="D82" i="1" s="1"/>
  <c r="E82" i="1"/>
  <c r="A84" i="1"/>
  <c r="B83" i="1"/>
  <c r="G84" i="1" l="1"/>
  <c r="K83" i="1"/>
  <c r="I84" i="1"/>
  <c r="F84" i="1"/>
  <c r="J83" i="1"/>
  <c r="H84" i="1"/>
  <c r="A85" i="1"/>
  <c r="B84" i="1"/>
  <c r="E83" i="1"/>
  <c r="C83" i="1"/>
  <c r="D83" i="1" s="1"/>
  <c r="H85" i="1" l="1"/>
  <c r="F85" i="1"/>
  <c r="J84" i="1"/>
  <c r="K84" i="1"/>
  <c r="I85" i="1"/>
  <c r="G85" i="1"/>
  <c r="E84" i="1"/>
  <c r="C84" i="1"/>
  <c r="D84" i="1" s="1"/>
  <c r="A86" i="1"/>
  <c r="B85" i="1"/>
  <c r="G86" i="1" l="1"/>
  <c r="I86" i="1"/>
  <c r="K85" i="1"/>
  <c r="F86" i="1"/>
  <c r="J85" i="1"/>
  <c r="H86" i="1"/>
  <c r="E85" i="1"/>
  <c r="C85" i="1"/>
  <c r="D85" i="1" s="1"/>
  <c r="B86" i="1"/>
  <c r="A87" i="1"/>
  <c r="H87" i="1" l="1"/>
  <c r="K86" i="1"/>
  <c r="I87" i="1"/>
  <c r="F87" i="1"/>
  <c r="J86" i="1"/>
  <c r="G87" i="1"/>
  <c r="C86" i="1"/>
  <c r="D86" i="1" s="1"/>
  <c r="E86" i="1"/>
  <c r="A88" i="1"/>
  <c r="B87" i="1"/>
  <c r="G88" i="1" l="1"/>
  <c r="K87" i="1"/>
  <c r="I88" i="1"/>
  <c r="F88" i="1"/>
  <c r="J87" i="1"/>
  <c r="H88" i="1"/>
  <c r="A89" i="1"/>
  <c r="B88" i="1"/>
  <c r="E87" i="1"/>
  <c r="C87" i="1"/>
  <c r="D87" i="1" s="1"/>
  <c r="H89" i="1" l="1"/>
  <c r="F89" i="1"/>
  <c r="J88" i="1"/>
  <c r="I89" i="1"/>
  <c r="K88" i="1"/>
  <c r="G89" i="1"/>
  <c r="A90" i="1"/>
  <c r="B89" i="1"/>
  <c r="E88" i="1"/>
  <c r="C88" i="1"/>
  <c r="D88" i="1" s="1"/>
  <c r="G90" i="1" l="1"/>
  <c r="I90" i="1"/>
  <c r="K89" i="1"/>
  <c r="F90" i="1"/>
  <c r="J89" i="1"/>
  <c r="H90" i="1"/>
  <c r="E89" i="1"/>
  <c r="C89" i="1"/>
  <c r="D89" i="1" s="1"/>
  <c r="A91" i="1"/>
  <c r="B90" i="1"/>
  <c r="H91" i="1" l="1"/>
  <c r="F91" i="1"/>
  <c r="J90" i="1"/>
  <c r="K90" i="1"/>
  <c r="I91" i="1"/>
  <c r="G91" i="1"/>
  <c r="E90" i="1"/>
  <c r="C90" i="1"/>
  <c r="D90" i="1" s="1"/>
  <c r="A92" i="1"/>
  <c r="B91" i="1"/>
  <c r="G92" i="1" l="1"/>
  <c r="F92" i="1"/>
  <c r="J91" i="1"/>
  <c r="I92" i="1"/>
  <c r="K91" i="1"/>
  <c r="H92" i="1"/>
  <c r="C91" i="1"/>
  <c r="D91" i="1" s="1"/>
  <c r="E91" i="1"/>
  <c r="A93" i="1"/>
  <c r="B92" i="1"/>
  <c r="H93" i="1" l="1"/>
  <c r="F93" i="1"/>
  <c r="J92" i="1"/>
  <c r="K92" i="1"/>
  <c r="I93" i="1"/>
  <c r="G93" i="1"/>
  <c r="B93" i="1"/>
  <c r="A94" i="1"/>
  <c r="A95" i="1" s="1"/>
  <c r="C92" i="1"/>
  <c r="D92" i="1" s="1"/>
  <c r="E92" i="1"/>
  <c r="G94" i="1" l="1"/>
  <c r="K93" i="1"/>
  <c r="I94" i="1"/>
  <c r="F94" i="1"/>
  <c r="J93" i="1"/>
  <c r="H94" i="1"/>
  <c r="A96" i="1"/>
  <c r="B95" i="1"/>
  <c r="B94" i="1"/>
  <c r="C93" i="1"/>
  <c r="D93" i="1" s="1"/>
  <c r="E93" i="1"/>
  <c r="H95" i="1" l="1"/>
  <c r="I95" i="1"/>
  <c r="K94" i="1"/>
  <c r="G95" i="1"/>
  <c r="F95" i="1"/>
  <c r="J94" i="1"/>
  <c r="C95" i="1"/>
  <c r="D95" i="1" s="1"/>
  <c r="E95" i="1"/>
  <c r="A97" i="1"/>
  <c r="B96" i="1"/>
  <c r="C94" i="1"/>
  <c r="D94" i="1" s="1"/>
  <c r="E94" i="1"/>
  <c r="F96" i="1" l="1"/>
  <c r="J95" i="1"/>
  <c r="K95" i="1"/>
  <c r="I96" i="1"/>
  <c r="G96" i="1"/>
  <c r="H96" i="1"/>
  <c r="C96" i="1"/>
  <c r="D96" i="1" s="1"/>
  <c r="E96" i="1"/>
  <c r="A98" i="1"/>
  <c r="B97" i="1"/>
  <c r="H97" i="1" l="1"/>
  <c r="K96" i="1"/>
  <c r="I97" i="1"/>
  <c r="G97" i="1"/>
  <c r="F97" i="1"/>
  <c r="J96" i="1"/>
  <c r="C97" i="1"/>
  <c r="D97" i="1" s="1"/>
  <c r="E97" i="1"/>
  <c r="A99" i="1"/>
  <c r="B98" i="1"/>
  <c r="G98" i="1" l="1"/>
  <c r="F98" i="1"/>
  <c r="J97" i="1"/>
  <c r="I98" i="1"/>
  <c r="K97" i="1"/>
  <c r="H98" i="1"/>
  <c r="E98" i="1"/>
  <c r="C98" i="1"/>
  <c r="D98" i="1" s="1"/>
  <c r="A100" i="1"/>
  <c r="B99" i="1"/>
  <c r="H99" i="1" l="1"/>
  <c r="I99" i="1"/>
  <c r="K98" i="1"/>
  <c r="G99" i="1"/>
  <c r="F99" i="1"/>
  <c r="J98" i="1"/>
  <c r="E99" i="1"/>
  <c r="C99" i="1"/>
  <c r="D99" i="1" s="1"/>
  <c r="A101" i="1"/>
  <c r="B100" i="1"/>
  <c r="F100" i="1" l="1"/>
  <c r="J99" i="1"/>
  <c r="K99" i="1"/>
  <c r="I100" i="1"/>
  <c r="G100" i="1"/>
  <c r="H100" i="1"/>
  <c r="C100" i="1"/>
  <c r="D100" i="1" s="1"/>
  <c r="E100" i="1"/>
  <c r="A102" i="1"/>
  <c r="B102" i="1" s="1"/>
  <c r="B101" i="1"/>
  <c r="H101" i="1" l="1"/>
  <c r="I101" i="1"/>
  <c r="K100" i="1"/>
  <c r="G101" i="1"/>
  <c r="F101" i="1"/>
  <c r="J100" i="1"/>
  <c r="C101" i="1"/>
  <c r="D101" i="1" s="1"/>
  <c r="E101" i="1"/>
  <c r="E102" i="1"/>
  <c r="C102" i="1"/>
  <c r="D102" i="1" s="1"/>
  <c r="G102" i="1" l="1"/>
  <c r="F102" i="1"/>
  <c r="J101" i="1"/>
  <c r="K101" i="1"/>
  <c r="I102" i="1"/>
  <c r="K102" i="1" s="1"/>
  <c r="H102" i="1"/>
  <c r="J102" i="1" l="1"/>
</calcChain>
</file>

<file path=xl/sharedStrings.xml><?xml version="1.0" encoding="utf-8"?>
<sst xmlns="http://schemas.openxmlformats.org/spreadsheetml/2006/main" count="56" uniqueCount="49">
  <si>
    <t>Úkol</t>
  </si>
  <si>
    <t>M</t>
  </si>
  <si>
    <t>Uvažujte reakci :</t>
  </si>
  <si>
    <t>nejprve uvažujte, že reakce probíhá bez katalýzy s kinetikou 1. řádu, kde rychlostní konstanta k=</t>
  </si>
  <si>
    <t xml:space="preserve">a probíhá podle schematu: </t>
  </si>
  <si>
    <t>min-1</t>
  </si>
  <si>
    <r>
      <t>a  k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=</t>
    </r>
  </si>
  <si>
    <t>Zadání</t>
  </si>
  <si>
    <r>
      <t>kde koncentrace substrátu je S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</si>
  <si>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r>
      <t>pak uvažte, že reakce je katalyzována přidáním homogenního katalyzátoru o koncentraci K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</si>
  <si>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>Vypočtěte změnu koncentrací výchozí látky S, produktu P v čase pro nekatalyzovanou reakci.</t>
  </si>
  <si>
    <t>Vypočtěte změnu koncentrací výchozí látky S, produktu P, katalyzátoru a meziproduktu SK v čase pro katalyzovanou reakci.</t>
  </si>
  <si>
    <t>Vypočtěte rychlost reakce probíhá-li katalyzovaná i nekatalyzovaná reakce.</t>
  </si>
  <si>
    <t>Postup</t>
  </si>
  <si>
    <r>
      <t xml:space="preserve">Vygenerujeme osu času s krokem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 =</t>
    </r>
  </si>
  <si>
    <t xml:space="preserve">min s expanzí </t>
  </si>
  <si>
    <t xml:space="preserve">do doby </t>
  </si>
  <si>
    <t>minut</t>
  </si>
  <si>
    <t>Analyticky nasimulujte změnu koncentrace S a P vč. výpočtu okamžité rychlosti reakce. Použijte integrální tvar rychlostní rovníce 1. řádu a její diferenciální tvar pro rychlost reakce.</t>
  </si>
  <si>
    <t>t / min</t>
  </si>
  <si>
    <t>S / M</t>
  </si>
  <si>
    <t>P /M</t>
  </si>
  <si>
    <t>v nekat. M/min</t>
  </si>
  <si>
    <t>nekatalyzovaná reakce</t>
  </si>
  <si>
    <t>katalyzovaná reakce</t>
  </si>
  <si>
    <t>K / M</t>
  </si>
  <si>
    <t>SK /M</t>
  </si>
  <si>
    <t>k1=</t>
  </si>
  <si>
    <t>řídí se kinetikou 2. řádu</t>
  </si>
  <si>
    <t>řídí se kinetikou 1. řádu</t>
  </si>
  <si>
    <t xml:space="preserve">kde pro reakce: </t>
  </si>
  <si>
    <t>Platí:</t>
  </si>
  <si>
    <t>v kat. M/min</t>
  </si>
  <si>
    <t>Pomůcky:</t>
  </si>
  <si>
    <t xml:space="preserve">1. řád: </t>
  </si>
  <si>
    <t>2. řád:</t>
  </si>
  <si>
    <t xml:space="preserve">celková rychlost: </t>
  </si>
  <si>
    <t>SK(t+dt)= SK(t) +  dt * k1*S(t)*K(t) -dt * k2*SK(t)</t>
  </si>
  <si>
    <t>kontrola</t>
  </si>
  <si>
    <t>Numerické řešení:</t>
  </si>
  <si>
    <t xml:space="preserve">Numericky nasimulujte kinetiku katalyzované rerakce (využijte svých znalostí ze simulace následné reakce). </t>
  </si>
  <si>
    <t xml:space="preserve">Do samostatných grafu vyneste změny koncentrací u nekatalyzovaníé a katalyzované reakce. </t>
  </si>
  <si>
    <t xml:space="preserve">Do samostatných grafu vyneste závislost rychlosti reakce na čase.  </t>
  </si>
  <si>
    <t>Výsledky</t>
  </si>
  <si>
    <t>min</t>
  </si>
  <si>
    <t>M min-1</t>
  </si>
  <si>
    <t>Maximální rychost tvorby produktu při nekatalyzované reakce uveďte sem:</t>
  </si>
  <si>
    <t>Maximální rychost tvorby produktu při katalyzované reakce uveďte sem:</t>
  </si>
  <si>
    <t>Změńte osu koncentrace na logaritmickou a čas, kdy je koncentrace volného katalyzátoru nejnižší uveďte sem: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</si>
</sst>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vertAlign val="subscript"/>
      <sz val="10"/>
      <name val="Arial CE"/>
      <charset val="238"/>
    </font>
    <font>
      <sz val="1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0" fillId="5" borderId="0" xfId="0" applyFill="1"/>
    <xf numFmtId="11" fontId="0" fillId="2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Nekatalyzovaná reakce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4037659146958317"/>
          <c:y val="0.14735796583234009"/>
          <c:w val="0.77507633925865849"/>
          <c:h val="0.69974816914274274"/>
        </c:manualLayout>
      </c:layout>
      <c:scatterChart>
        <c:scatterStyle val="lineMarker"/>
        <c:varyColors val="0"/>
        <c:ser>
          <c:idx val="0"/>
          <c:order val="0"/>
          <c:tx>
            <c:strRef>
              <c:f>List1!$B$28</c:f>
              <c:strCache>
                <c:ptCount val="1"/>
                <c:pt idx="0">
                  <c:v>S / 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  <c:pt idx="1">
                  <c:v>1E-3</c:v>
                </c:pt>
                <c:pt idx="2">
                  <c:v>2.0500000000000002E-3</c:v>
                </c:pt>
                <c:pt idx="3">
                  <c:v>3.1525000000000004E-3</c:v>
                </c:pt>
                <c:pt idx="4">
                  <c:v>4.3101250000000006E-3</c:v>
                </c:pt>
                <c:pt idx="5">
                  <c:v>5.5256312500000012E-3</c:v>
                </c:pt>
                <c:pt idx="6">
                  <c:v>6.8019128125000015E-3</c:v>
                </c:pt>
                <c:pt idx="7">
                  <c:v>8.142008453125002E-3</c:v>
                </c:pt>
                <c:pt idx="8">
                  <c:v>9.5491088757812519E-3</c:v>
                </c:pt>
                <c:pt idx="9">
                  <c:v>1.1026564319570314E-2</c:v>
                </c:pt>
                <c:pt idx="10">
                  <c:v>1.2577892535548829E-2</c:v>
                </c:pt>
                <c:pt idx="11">
                  <c:v>1.4206787162326271E-2</c:v>
                </c:pt>
                <c:pt idx="12">
                  <c:v>1.5917126520442585E-2</c:v>
                </c:pt>
                <c:pt idx="13">
                  <c:v>1.7712982846464716E-2</c:v>
                </c:pt>
                <c:pt idx="14">
                  <c:v>1.9598631988787953E-2</c:v>
                </c:pt>
                <c:pt idx="15">
                  <c:v>2.1578563588227351E-2</c:v>
                </c:pt>
                <c:pt idx="16">
                  <c:v>2.3657491767638719E-2</c:v>
                </c:pt>
                <c:pt idx="17">
                  <c:v>2.5840366356020657E-2</c:v>
                </c:pt>
                <c:pt idx="18">
                  <c:v>2.8132384673821693E-2</c:v>
                </c:pt>
                <c:pt idx="19">
                  <c:v>3.0539003907512779E-2</c:v>
                </c:pt>
                <c:pt idx="20">
                  <c:v>3.3065954102888422E-2</c:v>
                </c:pt>
                <c:pt idx="21">
                  <c:v>3.5719251808032849E-2</c:v>
                </c:pt>
                <c:pt idx="22">
                  <c:v>3.8505214398434497E-2</c:v>
                </c:pt>
                <c:pt idx="23">
                  <c:v>4.1430475118356229E-2</c:v>
                </c:pt>
                <c:pt idx="24">
                  <c:v>4.450199887427405E-2</c:v>
                </c:pt>
                <c:pt idx="25">
                  <c:v>4.7727098817987763E-2</c:v>
                </c:pt>
                <c:pt idx="26">
                  <c:v>5.1113453758887165E-2</c:v>
                </c:pt>
                <c:pt idx="27">
                  <c:v>5.4669126446831535E-2</c:v>
                </c:pt>
                <c:pt idx="28">
                  <c:v>5.8402582769173123E-2</c:v>
                </c:pt>
                <c:pt idx="29">
                  <c:v>6.2322711907631792E-2</c:v>
                </c:pt>
                <c:pt idx="30">
                  <c:v>6.643884750301339E-2</c:v>
                </c:pt>
                <c:pt idx="31">
                  <c:v>7.0760789878164074E-2</c:v>
                </c:pt>
                <c:pt idx="32">
                  <c:v>7.5298829372072287E-2</c:v>
                </c:pt>
                <c:pt idx="33">
                  <c:v>8.006377084067591E-2</c:v>
                </c:pt>
                <c:pt idx="34">
                  <c:v>8.5066959382709709E-2</c:v>
                </c:pt>
                <c:pt idx="35">
                  <c:v>9.0320307351845194E-2</c:v>
                </c:pt>
                <c:pt idx="36">
                  <c:v>9.5836322719437456E-2</c:v>
                </c:pt>
                <c:pt idx="37">
                  <c:v>0.10162813885540933</c:v>
                </c:pt>
                <c:pt idx="38">
                  <c:v>0.1077095457981798</c:v>
                </c:pt>
                <c:pt idx="39">
                  <c:v>0.1140950230880888</c:v>
                </c:pt>
                <c:pt idx="40">
                  <c:v>0.12079977424249326</c:v>
                </c:pt>
                <c:pt idx="41">
                  <c:v>0.12783976295461794</c:v>
                </c:pt>
                <c:pt idx="42">
                  <c:v>0.13523175110234884</c:v>
                </c:pt>
                <c:pt idx="43">
                  <c:v>0.14299333865746627</c:v>
                </c:pt>
                <c:pt idx="44">
                  <c:v>0.15114300559033958</c:v>
                </c:pt>
                <c:pt idx="45">
                  <c:v>0.15970015586985656</c:v>
                </c:pt>
                <c:pt idx="46">
                  <c:v>0.16868516366334937</c:v>
                </c:pt>
                <c:pt idx="47">
                  <c:v>0.17811942184651683</c:v>
                </c:pt>
                <c:pt idx="48">
                  <c:v>0.18802539293884266</c:v>
                </c:pt>
                <c:pt idx="49">
                  <c:v>0.19842666258578479</c:v>
                </c:pt>
                <c:pt idx="50">
                  <c:v>0.20934799571507401</c:v>
                </c:pt>
                <c:pt idx="51">
                  <c:v>0.22081539550082768</c:v>
                </c:pt>
                <c:pt idx="52">
                  <c:v>0.23285616527586905</c:v>
                </c:pt>
                <c:pt idx="53">
                  <c:v>0.24549897353966249</c:v>
                </c:pt>
                <c:pt idx="54">
                  <c:v>0.25877392221664558</c:v>
                </c:pt>
                <c:pt idx="55">
                  <c:v>0.27271261832747784</c:v>
                </c:pt>
                <c:pt idx="56">
                  <c:v>0.28734824924385172</c:v>
                </c:pt>
                <c:pt idx="57">
                  <c:v>0.3027156617060443</c:v>
                </c:pt>
                <c:pt idx="58">
                  <c:v>0.31885144479134653</c:v>
                </c:pt>
                <c:pt idx="59">
                  <c:v>0.33579401703091388</c:v>
                </c:pt>
                <c:pt idx="60">
                  <c:v>0.35358371788245962</c:v>
                </c:pt>
                <c:pt idx="61">
                  <c:v>0.37226290377658267</c:v>
                </c:pt>
                <c:pt idx="62">
                  <c:v>0.39187604896541184</c:v>
                </c:pt>
                <c:pt idx="63">
                  <c:v>0.41246985141368248</c:v>
                </c:pt>
                <c:pt idx="64">
                  <c:v>0.43409334398436666</c:v>
                </c:pt>
                <c:pt idx="65">
                  <c:v>0.45679801118358504</c:v>
                </c:pt>
                <c:pt idx="66">
                  <c:v>0.48063791174276432</c:v>
                </c:pt>
                <c:pt idx="67">
                  <c:v>0.50566980732990252</c:v>
                </c:pt>
                <c:pt idx="68">
                  <c:v>0.53195329769639765</c:v>
                </c:pt>
                <c:pt idx="69">
                  <c:v>0.5595509625812175</c:v>
                </c:pt>
                <c:pt idx="70">
                  <c:v>0.58852851071027834</c:v>
                </c:pt>
                <c:pt idx="71">
                  <c:v>0.61895493624579223</c:v>
                </c:pt>
                <c:pt idx="72">
                  <c:v>0.65090268305808185</c:v>
                </c:pt>
                <c:pt idx="73">
                  <c:v>0.68444781721098591</c:v>
                </c:pt>
              </c:numCache>
            </c:numRef>
          </c:xVal>
          <c:yVal>
            <c:numRef>
              <c:f>List1!$B$29:$B$102</c:f>
              <c:numCache>
                <c:formatCode>General</c:formatCode>
                <c:ptCount val="74"/>
                <c:pt idx="0">
                  <c:v>1</c:v>
                </c:pt>
                <c:pt idx="1">
                  <c:v>0.99900049983337502</c:v>
                </c:pt>
                <c:pt idx="2">
                  <c:v>0.99795209981488142</c:v>
                </c:pt>
                <c:pt idx="3">
                  <c:v>0.9968524639105123</c:v>
                </c:pt>
                <c:pt idx="4">
                  <c:v>0.99569915025813216</c:v>
                </c:pt>
                <c:pt idx="5">
                  <c:v>0.99448960697050715</c:v>
                </c:pt>
                <c:pt idx="6">
                  <c:v>0.9932211678359526</c:v>
                </c:pt>
                <c:pt idx="7">
                  <c:v>0.99189104792176708</c:v>
                </c:pt>
                <c:pt idx="8">
                  <c:v>0.990496339086822</c:v>
                </c:pt>
                <c:pt idx="9">
                  <c:v>0.9890340054110176</c:v>
                </c:pt>
                <c:pt idx="10">
                  <c:v>0.9875008785508107</c:v>
                </c:pt>
                <c:pt idx="11">
                  <c:v>0.98589365303167797</c:v>
                </c:pt>
                <c:pt idx="12">
                  <c:v>0.9842088814902189</c:v>
                </c:pt>
                <c:pt idx="13">
                  <c:v>0.98244296988063862</c:v>
                </c:pt>
                <c:pt idx="14">
                  <c:v>0.98059217266259746</c:v>
                </c:pt>
                <c:pt idx="15">
                  <c:v>0.97865258798988997</c:v>
                </c:pt>
                <c:pt idx="16">
                  <c:v>0.97662015292213711</c:v>
                </c:pt>
                <c:pt idx="17">
                  <c:v>0.97449063868466312</c:v>
                </c:pt>
                <c:pt idx="18">
                  <c:v>0.97225964600499826</c:v>
                </c:pt>
                <c:pt idx="19">
                  <c:v>0.96992260055802026</c:v>
                </c:pt>
                <c:pt idx="20">
                  <c:v>0.96747474855564719</c:v>
                </c:pt>
                <c:pt idx="21">
                  <c:v>0.96491115252123061</c:v>
                </c:pt>
                <c:pt idx="22">
                  <c:v>0.96222668729340421</c:v>
                </c:pt>
                <c:pt idx="23">
                  <c:v>0.95941603630912853</c:v>
                </c:pt>
                <c:pt idx="24">
                  <c:v>0.95647368822106082</c:v>
                </c:pt>
                <c:pt idx="25">
                  <c:v>0.95339393391018856</c:v>
                </c:pt>
                <c:pt idx="26">
                  <c:v>0.95017086396091077</c:v>
                </c:pt>
                <c:pt idx="27">
                  <c:v>0.9467983666724461</c:v>
                </c:pt>
                <c:pt idx="28">
                  <c:v>0.94327012668760368</c:v>
                </c:pt>
                <c:pt idx="29">
                  <c:v>0.93957962432757802</c:v>
                </c:pt>
                <c:pt idx="30">
                  <c:v>0.93572013572952439</c:v>
                </c:pt>
                <c:pt idx="31">
                  <c:v>0.93168473389223372</c:v>
                </c:pt>
                <c:pt idx="32">
                  <c:v>0.92746629074424314</c:v>
                </c:pt>
                <c:pt idx="33">
                  <c:v>0.92305748035817303</c:v>
                </c:pt>
                <c:pt idx="34">
                  <c:v>0.91845078344493858</c:v>
                </c:pt>
                <c:pt idx="35">
                  <c:v>0.91363849327170732</c:v>
                </c:pt>
                <c:pt idx="36">
                  <c:v>0.90861272315799924</c:v>
                </c:pt>
                <c:pt idx="37">
                  <c:v>0.90336541571508366</c:v>
                </c:pt>
                <c:pt idx="38">
                  <c:v>0.89788835400472122</c:v>
                </c:pt>
                <c:pt idx="39">
                  <c:v>0.89217317480421232</c:v>
                </c:pt>
                <c:pt idx="40">
                  <c:v>0.88621138417550471</c:v>
                </c:pt>
                <c:pt idx="41">
                  <c:v>0.87999437554660909</c:v>
                </c:pt>
                <c:pt idx="42">
                  <c:v>0.87351345052356622</c:v>
                </c:pt>
                <c:pt idx="43">
                  <c:v>0.86675984266046491</c:v>
                </c:pt>
                <c:pt idx="44">
                  <c:v>0.85972474442323765</c:v>
                </c:pt>
                <c:pt idx="45">
                  <c:v>0.85239933758983377</c:v>
                </c:pt>
                <c:pt idx="46">
                  <c:v>0.84477482733450948</c:v>
                </c:pt>
                <c:pt idx="47">
                  <c:v>0.83684248024694885</c:v>
                </c:pt>
                <c:pt idx="48">
                  <c:v>0.82859366653723943</c:v>
                </c:pt>
                <c:pt idx="49">
                  <c:v>0.82001990667483149</c:v>
                </c:pt>
                <c:pt idx="50">
                  <c:v>0.81111292270287194</c:v>
                </c:pt>
                <c:pt idx="51">
                  <c:v>0.80186469445805864</c:v>
                </c:pt>
                <c:pt idx="52">
                  <c:v>0.79226752090963015</c:v>
                </c:pt>
                <c:pt idx="53">
                  <c:v>0.78231408680847969</c:v>
                </c:pt>
                <c:pt idx="54">
                  <c:v>0.77199753480776823</c:v>
                </c:pt>
                <c:pt idx="55">
                  <c:v>0.76131154317884997</c:v>
                </c:pt>
                <c:pt idx="56">
                  <c:v>0.75025040919982267</c:v>
                </c:pt>
                <c:pt idx="57">
                  <c:v>0.7388091382375197</c:v>
                </c:pt>
                <c:pt idx="58">
                  <c:v>0.72698353847620878</c:v>
                </c:pt>
                <c:pt idx="59">
                  <c:v>0.71477032116657779</c:v>
                </c:pt>
                <c:pt idx="60">
                  <c:v>0.70216720617573058</c:v>
                </c:pt>
                <c:pt idx="61">
                  <c:v>0.68917303251190154</c:v>
                </c:pt>
                <c:pt idx="62">
                  <c:v>0.67578787337555279</c:v>
                </c:pt>
                <c:pt idx="63">
                  <c:v>0.66201315515072423</c:v>
                </c:pt>
                <c:pt idx="64">
                  <c:v>0.64785177959647777</c:v>
                </c:pt>
                <c:pt idx="65">
                  <c:v>0.63330824832781096</c:v>
                </c:pt>
                <c:pt idx="66">
                  <c:v>0.61838878848870649</c:v>
                </c:pt>
                <c:pt idx="67">
                  <c:v>0.60310147831769334</c:v>
                </c:pt>
                <c:pt idx="68">
                  <c:v>0.58745637108967719</c:v>
                </c:pt>
                <c:pt idx="69">
                  <c:v>0.57146561568880794</c:v>
                </c:pt>
                <c:pt idx="70">
                  <c:v>0.55514357182856156</c:v>
                </c:pt>
                <c:pt idx="71">
                  <c:v>0.53850691769076975</c:v>
                </c:pt>
                <c:pt idx="72">
                  <c:v>0.52157474750983746</c:v>
                </c:pt>
                <c:pt idx="73">
                  <c:v>0.50436865638787953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B6-4974-A2DF-E66E47DAB5D2}"/>
            </c:ext>
          </c:extLst>
        </c:ser>
        <c:ser>
          <c:idx val="1"/>
          <c:order val="1"/>
          <c:tx>
            <c:strRef>
              <c:f>List1!$C$28</c:f>
              <c:strCache>
                <c:ptCount val="1"/>
                <c:pt idx="0">
                  <c:v>P /M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  <c:pt idx="1">
                  <c:v>1E-3</c:v>
                </c:pt>
                <c:pt idx="2">
                  <c:v>2.0500000000000002E-3</c:v>
                </c:pt>
                <c:pt idx="3">
                  <c:v>3.1525000000000004E-3</c:v>
                </c:pt>
                <c:pt idx="4">
                  <c:v>4.3101250000000006E-3</c:v>
                </c:pt>
                <c:pt idx="5">
                  <c:v>5.5256312500000012E-3</c:v>
                </c:pt>
                <c:pt idx="6">
                  <c:v>6.8019128125000015E-3</c:v>
                </c:pt>
                <c:pt idx="7">
                  <c:v>8.142008453125002E-3</c:v>
                </c:pt>
                <c:pt idx="8">
                  <c:v>9.5491088757812519E-3</c:v>
                </c:pt>
                <c:pt idx="9">
                  <c:v>1.1026564319570314E-2</c:v>
                </c:pt>
                <c:pt idx="10">
                  <c:v>1.2577892535548829E-2</c:v>
                </c:pt>
                <c:pt idx="11">
                  <c:v>1.4206787162326271E-2</c:v>
                </c:pt>
                <c:pt idx="12">
                  <c:v>1.5917126520442585E-2</c:v>
                </c:pt>
                <c:pt idx="13">
                  <c:v>1.7712982846464716E-2</c:v>
                </c:pt>
                <c:pt idx="14">
                  <c:v>1.9598631988787953E-2</c:v>
                </c:pt>
                <c:pt idx="15">
                  <c:v>2.1578563588227351E-2</c:v>
                </c:pt>
                <c:pt idx="16">
                  <c:v>2.3657491767638719E-2</c:v>
                </c:pt>
                <c:pt idx="17">
                  <c:v>2.5840366356020657E-2</c:v>
                </c:pt>
                <c:pt idx="18">
                  <c:v>2.8132384673821693E-2</c:v>
                </c:pt>
                <c:pt idx="19">
                  <c:v>3.0539003907512779E-2</c:v>
                </c:pt>
                <c:pt idx="20">
                  <c:v>3.3065954102888422E-2</c:v>
                </c:pt>
                <c:pt idx="21">
                  <c:v>3.5719251808032849E-2</c:v>
                </c:pt>
                <c:pt idx="22">
                  <c:v>3.8505214398434497E-2</c:v>
                </c:pt>
                <c:pt idx="23">
                  <c:v>4.1430475118356229E-2</c:v>
                </c:pt>
                <c:pt idx="24">
                  <c:v>4.450199887427405E-2</c:v>
                </c:pt>
                <c:pt idx="25">
                  <c:v>4.7727098817987763E-2</c:v>
                </c:pt>
                <c:pt idx="26">
                  <c:v>5.1113453758887165E-2</c:v>
                </c:pt>
                <c:pt idx="27">
                  <c:v>5.4669126446831535E-2</c:v>
                </c:pt>
                <c:pt idx="28">
                  <c:v>5.8402582769173123E-2</c:v>
                </c:pt>
                <c:pt idx="29">
                  <c:v>6.2322711907631792E-2</c:v>
                </c:pt>
                <c:pt idx="30">
                  <c:v>6.643884750301339E-2</c:v>
                </c:pt>
                <c:pt idx="31">
                  <c:v>7.0760789878164074E-2</c:v>
                </c:pt>
                <c:pt idx="32">
                  <c:v>7.5298829372072287E-2</c:v>
                </c:pt>
                <c:pt idx="33">
                  <c:v>8.006377084067591E-2</c:v>
                </c:pt>
                <c:pt idx="34">
                  <c:v>8.5066959382709709E-2</c:v>
                </c:pt>
                <c:pt idx="35">
                  <c:v>9.0320307351845194E-2</c:v>
                </c:pt>
                <c:pt idx="36">
                  <c:v>9.5836322719437456E-2</c:v>
                </c:pt>
                <c:pt idx="37">
                  <c:v>0.10162813885540933</c:v>
                </c:pt>
                <c:pt idx="38">
                  <c:v>0.1077095457981798</c:v>
                </c:pt>
                <c:pt idx="39">
                  <c:v>0.1140950230880888</c:v>
                </c:pt>
                <c:pt idx="40">
                  <c:v>0.12079977424249326</c:v>
                </c:pt>
                <c:pt idx="41">
                  <c:v>0.12783976295461794</c:v>
                </c:pt>
                <c:pt idx="42">
                  <c:v>0.13523175110234884</c:v>
                </c:pt>
                <c:pt idx="43">
                  <c:v>0.14299333865746627</c:v>
                </c:pt>
                <c:pt idx="44">
                  <c:v>0.15114300559033958</c:v>
                </c:pt>
                <c:pt idx="45">
                  <c:v>0.15970015586985656</c:v>
                </c:pt>
                <c:pt idx="46">
                  <c:v>0.16868516366334937</c:v>
                </c:pt>
                <c:pt idx="47">
                  <c:v>0.17811942184651683</c:v>
                </c:pt>
                <c:pt idx="48">
                  <c:v>0.18802539293884266</c:v>
                </c:pt>
                <c:pt idx="49">
                  <c:v>0.19842666258578479</c:v>
                </c:pt>
                <c:pt idx="50">
                  <c:v>0.20934799571507401</c:v>
                </c:pt>
                <c:pt idx="51">
                  <c:v>0.22081539550082768</c:v>
                </c:pt>
                <c:pt idx="52">
                  <c:v>0.23285616527586905</c:v>
                </c:pt>
                <c:pt idx="53">
                  <c:v>0.24549897353966249</c:v>
                </c:pt>
                <c:pt idx="54">
                  <c:v>0.25877392221664558</c:v>
                </c:pt>
                <c:pt idx="55">
                  <c:v>0.27271261832747784</c:v>
                </c:pt>
                <c:pt idx="56">
                  <c:v>0.28734824924385172</c:v>
                </c:pt>
                <c:pt idx="57">
                  <c:v>0.3027156617060443</c:v>
                </c:pt>
                <c:pt idx="58">
                  <c:v>0.31885144479134653</c:v>
                </c:pt>
                <c:pt idx="59">
                  <c:v>0.33579401703091388</c:v>
                </c:pt>
                <c:pt idx="60">
                  <c:v>0.35358371788245962</c:v>
                </c:pt>
                <c:pt idx="61">
                  <c:v>0.37226290377658267</c:v>
                </c:pt>
                <c:pt idx="62">
                  <c:v>0.39187604896541184</c:v>
                </c:pt>
                <c:pt idx="63">
                  <c:v>0.41246985141368248</c:v>
                </c:pt>
                <c:pt idx="64">
                  <c:v>0.43409334398436666</c:v>
                </c:pt>
                <c:pt idx="65">
                  <c:v>0.45679801118358504</c:v>
                </c:pt>
                <c:pt idx="66">
                  <c:v>0.48063791174276432</c:v>
                </c:pt>
                <c:pt idx="67">
                  <c:v>0.50566980732990252</c:v>
                </c:pt>
                <c:pt idx="68">
                  <c:v>0.53195329769639765</c:v>
                </c:pt>
                <c:pt idx="69">
                  <c:v>0.5595509625812175</c:v>
                </c:pt>
                <c:pt idx="70">
                  <c:v>0.58852851071027834</c:v>
                </c:pt>
                <c:pt idx="71">
                  <c:v>0.61895493624579223</c:v>
                </c:pt>
                <c:pt idx="72">
                  <c:v>0.65090268305808185</c:v>
                </c:pt>
                <c:pt idx="73">
                  <c:v>0.68444781721098591</c:v>
                </c:pt>
              </c:numCache>
            </c:numRef>
          </c:xVal>
          <c:yVal>
            <c:numRef>
              <c:f>List1!$C$29:$C$102</c:f>
              <c:numCache>
                <c:formatCode>General</c:formatCode>
                <c:ptCount val="74"/>
                <c:pt idx="0">
                  <c:v>0</c:v>
                </c:pt>
                <c:pt idx="1">
                  <c:v>9.9950016662497809E-4</c:v>
                </c:pt>
                <c:pt idx="2">
                  <c:v>2.0479001851185785E-3</c:v>
                </c:pt>
                <c:pt idx="3">
                  <c:v>3.1475360894877014E-3</c:v>
                </c:pt>
                <c:pt idx="4">
                  <c:v>4.3008497418678404E-3</c:v>
                </c:pt>
                <c:pt idx="5">
                  <c:v>5.5103930294928549E-3</c:v>
                </c:pt>
                <c:pt idx="6">
                  <c:v>6.7788321640473992E-3</c:v>
                </c:pt>
                <c:pt idx="7">
                  <c:v>8.1089520782329227E-3</c:v>
                </c:pt>
                <c:pt idx="8">
                  <c:v>9.5036609131780025E-3</c:v>
                </c:pt>
                <c:pt idx="9">
                  <c:v>1.0965994588982397E-2</c:v>
                </c:pt>
                <c:pt idx="10">
                  <c:v>1.2499121449189299E-2</c:v>
                </c:pt>
                <c:pt idx="11">
                  <c:v>1.4106346968322026E-2</c:v>
                </c:pt>
                <c:pt idx="12">
                  <c:v>1.5791118509781099E-2</c:v>
                </c:pt>
                <c:pt idx="13">
                  <c:v>1.7557030119361383E-2</c:v>
                </c:pt>
                <c:pt idx="14">
                  <c:v>1.9407827337402539E-2</c:v>
                </c:pt>
                <c:pt idx="15">
                  <c:v>2.1347412010110034E-2</c:v>
                </c:pt>
                <c:pt idx="16">
                  <c:v>2.3379847077862892E-2</c:v>
                </c:pt>
                <c:pt idx="17">
                  <c:v>2.5509361315336876E-2</c:v>
                </c:pt>
                <c:pt idx="18">
                  <c:v>2.7740353995001743E-2</c:v>
                </c:pt>
                <c:pt idx="19">
                  <c:v>3.0077399441979735E-2</c:v>
                </c:pt>
                <c:pt idx="20">
                  <c:v>3.252525144435281E-2</c:v>
                </c:pt>
                <c:pt idx="21">
                  <c:v>3.5088847478769392E-2</c:v>
                </c:pt>
                <c:pt idx="22">
                  <c:v>3.7773312706595785E-2</c:v>
                </c:pt>
                <c:pt idx="23">
                  <c:v>4.0583963690871472E-2</c:v>
                </c:pt>
                <c:pt idx="24">
                  <c:v>4.3526311778939175E-2</c:v>
                </c:pt>
                <c:pt idx="25">
                  <c:v>4.6606066089811438E-2</c:v>
                </c:pt>
                <c:pt idx="26">
                  <c:v>4.9829136039089228E-2</c:v>
                </c:pt>
                <c:pt idx="27">
                  <c:v>5.3201633327553899E-2</c:v>
                </c:pt>
                <c:pt idx="28">
                  <c:v>5.6729873312396317E-2</c:v>
                </c:pt>
                <c:pt idx="29">
                  <c:v>6.0420375672421978E-2</c:v>
                </c:pt>
                <c:pt idx="30">
                  <c:v>6.4279864270475606E-2</c:v>
                </c:pt>
                <c:pt idx="31">
                  <c:v>6.8315266107766282E-2</c:v>
                </c:pt>
                <c:pt idx="32">
                  <c:v>7.2533709255756862E-2</c:v>
                </c:pt>
                <c:pt idx="33">
                  <c:v>7.6942519641826967E-2</c:v>
                </c:pt>
                <c:pt idx="34">
                  <c:v>8.1549216555061421E-2</c:v>
                </c:pt>
                <c:pt idx="35">
                  <c:v>8.6361506728292681E-2</c:v>
                </c:pt>
                <c:pt idx="36">
                  <c:v>9.1387276842000764E-2</c:v>
                </c:pt>
                <c:pt idx="37">
                  <c:v>9.6634584284916336E-2</c:v>
                </c:pt>
                <c:pt idx="38">
                  <c:v>0.10211164599527878</c:v>
                </c:pt>
                <c:pt idx="39">
                  <c:v>0.10782682519578768</c:v>
                </c:pt>
                <c:pt idx="40">
                  <c:v>0.11378861582449529</c:v>
                </c:pt>
                <c:pt idx="41">
                  <c:v>0.12000562445339091</c:v>
                </c:pt>
                <c:pt idx="42">
                  <c:v>0.12648654947643378</c:v>
                </c:pt>
                <c:pt idx="43">
                  <c:v>0.13324015733953509</c:v>
                </c:pt>
                <c:pt idx="44">
                  <c:v>0.14027525557676235</c:v>
                </c:pt>
                <c:pt idx="45">
                  <c:v>0.14760066241016623</c:v>
                </c:pt>
                <c:pt idx="46">
                  <c:v>0.15522517266549052</c:v>
                </c:pt>
                <c:pt idx="47">
                  <c:v>0.16315751975305115</c:v>
                </c:pt>
                <c:pt idx="48">
                  <c:v>0.17140633346276057</c:v>
                </c:pt>
                <c:pt idx="49">
                  <c:v>0.17998009332516851</c:v>
                </c:pt>
                <c:pt idx="50">
                  <c:v>0.18888707729712806</c:v>
                </c:pt>
                <c:pt idx="51">
                  <c:v>0.19813530554194136</c:v>
                </c:pt>
                <c:pt idx="52">
                  <c:v>0.20773247909036985</c:v>
                </c:pt>
                <c:pt idx="53">
                  <c:v>0.21768591319152031</c:v>
                </c:pt>
                <c:pt idx="54">
                  <c:v>0.22800246519223177</c:v>
                </c:pt>
                <c:pt idx="55">
                  <c:v>0.23868845682115003</c:v>
                </c:pt>
                <c:pt idx="56">
                  <c:v>0.24974959080017733</c:v>
                </c:pt>
                <c:pt idx="57">
                  <c:v>0.2611908617624803</c:v>
                </c:pt>
                <c:pt idx="58">
                  <c:v>0.27301646152379122</c:v>
                </c:pt>
                <c:pt idx="59">
                  <c:v>0.28522967883342221</c:v>
                </c:pt>
                <c:pt idx="60">
                  <c:v>0.29783279382426942</c:v>
                </c:pt>
                <c:pt idx="61">
                  <c:v>0.31082696748809846</c:v>
                </c:pt>
                <c:pt idx="62">
                  <c:v>0.32421212662444721</c:v>
                </c:pt>
                <c:pt idx="63">
                  <c:v>0.33798684484927577</c:v>
                </c:pt>
                <c:pt idx="64">
                  <c:v>0.35214822040352223</c:v>
                </c:pt>
                <c:pt idx="65">
                  <c:v>0.36669175167218904</c:v>
                </c:pt>
                <c:pt idx="66">
                  <c:v>0.38161121151129351</c:v>
                </c:pt>
                <c:pt idx="67">
                  <c:v>0.39689852168230666</c:v>
                </c:pt>
                <c:pt idx="68">
                  <c:v>0.41254362891032281</c:v>
                </c:pt>
                <c:pt idx="69">
                  <c:v>0.42853438431119206</c:v>
                </c:pt>
                <c:pt idx="70">
                  <c:v>0.44485642817143844</c:v>
                </c:pt>
                <c:pt idx="71">
                  <c:v>0.46149308230923025</c:v>
                </c:pt>
                <c:pt idx="72">
                  <c:v>0.47842525249016254</c:v>
                </c:pt>
                <c:pt idx="73">
                  <c:v>0.49563134361212047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B6-4974-A2DF-E66E47DAB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132368"/>
        <c:axId val="527112032"/>
      </c:scatterChart>
      <c:valAx>
        <c:axId val="52713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 min</a:t>
                </a:r>
              </a:p>
              <a:p>
                <a:pPr>
                  <a:defRPr/>
                </a:pP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7112032"/>
        <c:crosses val="autoZero"/>
        <c:crossBetween val="midCat"/>
      </c:valAx>
      <c:valAx>
        <c:axId val="52711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koncentrace /M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7132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443875765529311"/>
          <c:y val="0.18576334208223969"/>
          <c:w val="0.20249856645361602"/>
          <c:h val="6.704456936923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katalyzovaná reakce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List1!$F$28</c:f>
              <c:strCache>
                <c:ptCount val="1"/>
                <c:pt idx="0">
                  <c:v>S /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  <c:pt idx="1">
                  <c:v>1E-3</c:v>
                </c:pt>
                <c:pt idx="2">
                  <c:v>2.0500000000000002E-3</c:v>
                </c:pt>
                <c:pt idx="3">
                  <c:v>3.1525000000000004E-3</c:v>
                </c:pt>
                <c:pt idx="4">
                  <c:v>4.3101250000000006E-3</c:v>
                </c:pt>
                <c:pt idx="5">
                  <c:v>5.5256312500000012E-3</c:v>
                </c:pt>
                <c:pt idx="6">
                  <c:v>6.8019128125000015E-3</c:v>
                </c:pt>
                <c:pt idx="7">
                  <c:v>8.142008453125002E-3</c:v>
                </c:pt>
                <c:pt idx="8">
                  <c:v>9.5491088757812519E-3</c:v>
                </c:pt>
                <c:pt idx="9">
                  <c:v>1.1026564319570314E-2</c:v>
                </c:pt>
                <c:pt idx="10">
                  <c:v>1.2577892535548829E-2</c:v>
                </c:pt>
                <c:pt idx="11">
                  <c:v>1.4206787162326271E-2</c:v>
                </c:pt>
                <c:pt idx="12">
                  <c:v>1.5917126520442585E-2</c:v>
                </c:pt>
                <c:pt idx="13">
                  <c:v>1.7712982846464716E-2</c:v>
                </c:pt>
                <c:pt idx="14">
                  <c:v>1.9598631988787953E-2</c:v>
                </c:pt>
                <c:pt idx="15">
                  <c:v>2.1578563588227351E-2</c:v>
                </c:pt>
                <c:pt idx="16">
                  <c:v>2.3657491767638719E-2</c:v>
                </c:pt>
                <c:pt idx="17">
                  <c:v>2.5840366356020657E-2</c:v>
                </c:pt>
                <c:pt idx="18">
                  <c:v>2.8132384673821693E-2</c:v>
                </c:pt>
                <c:pt idx="19">
                  <c:v>3.0539003907512779E-2</c:v>
                </c:pt>
                <c:pt idx="20">
                  <c:v>3.3065954102888422E-2</c:v>
                </c:pt>
                <c:pt idx="21">
                  <c:v>3.5719251808032849E-2</c:v>
                </c:pt>
                <c:pt idx="22">
                  <c:v>3.8505214398434497E-2</c:v>
                </c:pt>
                <c:pt idx="23">
                  <c:v>4.1430475118356229E-2</c:v>
                </c:pt>
                <c:pt idx="24">
                  <c:v>4.450199887427405E-2</c:v>
                </c:pt>
                <c:pt idx="25">
                  <c:v>4.7727098817987763E-2</c:v>
                </c:pt>
                <c:pt idx="26">
                  <c:v>5.1113453758887165E-2</c:v>
                </c:pt>
                <c:pt idx="27">
                  <c:v>5.4669126446831535E-2</c:v>
                </c:pt>
                <c:pt idx="28">
                  <c:v>5.8402582769173123E-2</c:v>
                </c:pt>
                <c:pt idx="29">
                  <c:v>6.2322711907631792E-2</c:v>
                </c:pt>
                <c:pt idx="30">
                  <c:v>6.643884750301339E-2</c:v>
                </c:pt>
                <c:pt idx="31">
                  <c:v>7.0760789878164074E-2</c:v>
                </c:pt>
                <c:pt idx="32">
                  <c:v>7.5298829372072287E-2</c:v>
                </c:pt>
                <c:pt idx="33">
                  <c:v>8.006377084067591E-2</c:v>
                </c:pt>
                <c:pt idx="34">
                  <c:v>8.5066959382709709E-2</c:v>
                </c:pt>
                <c:pt idx="35">
                  <c:v>9.0320307351845194E-2</c:v>
                </c:pt>
                <c:pt idx="36">
                  <c:v>9.5836322719437456E-2</c:v>
                </c:pt>
                <c:pt idx="37">
                  <c:v>0.10162813885540933</c:v>
                </c:pt>
                <c:pt idx="38">
                  <c:v>0.1077095457981798</c:v>
                </c:pt>
                <c:pt idx="39">
                  <c:v>0.1140950230880888</c:v>
                </c:pt>
                <c:pt idx="40">
                  <c:v>0.12079977424249326</c:v>
                </c:pt>
                <c:pt idx="41">
                  <c:v>0.12783976295461794</c:v>
                </c:pt>
                <c:pt idx="42">
                  <c:v>0.13523175110234884</c:v>
                </c:pt>
                <c:pt idx="43">
                  <c:v>0.14299333865746627</c:v>
                </c:pt>
                <c:pt idx="44">
                  <c:v>0.15114300559033958</c:v>
                </c:pt>
                <c:pt idx="45">
                  <c:v>0.15970015586985656</c:v>
                </c:pt>
                <c:pt idx="46">
                  <c:v>0.16868516366334937</c:v>
                </c:pt>
                <c:pt idx="47">
                  <c:v>0.17811942184651683</c:v>
                </c:pt>
                <c:pt idx="48">
                  <c:v>0.18802539293884266</c:v>
                </c:pt>
                <c:pt idx="49">
                  <c:v>0.19842666258578479</c:v>
                </c:pt>
                <c:pt idx="50">
                  <c:v>0.20934799571507401</c:v>
                </c:pt>
                <c:pt idx="51">
                  <c:v>0.22081539550082768</c:v>
                </c:pt>
                <c:pt idx="52">
                  <c:v>0.23285616527586905</c:v>
                </c:pt>
                <c:pt idx="53">
                  <c:v>0.24549897353966249</c:v>
                </c:pt>
                <c:pt idx="54">
                  <c:v>0.25877392221664558</c:v>
                </c:pt>
                <c:pt idx="55">
                  <c:v>0.27271261832747784</c:v>
                </c:pt>
                <c:pt idx="56">
                  <c:v>0.28734824924385172</c:v>
                </c:pt>
                <c:pt idx="57">
                  <c:v>0.3027156617060443</c:v>
                </c:pt>
                <c:pt idx="58">
                  <c:v>0.31885144479134653</c:v>
                </c:pt>
                <c:pt idx="59">
                  <c:v>0.33579401703091388</c:v>
                </c:pt>
                <c:pt idx="60">
                  <c:v>0.35358371788245962</c:v>
                </c:pt>
                <c:pt idx="61">
                  <c:v>0.37226290377658267</c:v>
                </c:pt>
                <c:pt idx="62">
                  <c:v>0.39187604896541184</c:v>
                </c:pt>
                <c:pt idx="63">
                  <c:v>0.41246985141368248</c:v>
                </c:pt>
                <c:pt idx="64">
                  <c:v>0.43409334398436666</c:v>
                </c:pt>
                <c:pt idx="65">
                  <c:v>0.45679801118358504</c:v>
                </c:pt>
                <c:pt idx="66">
                  <c:v>0.48063791174276432</c:v>
                </c:pt>
                <c:pt idx="67">
                  <c:v>0.50566980732990252</c:v>
                </c:pt>
                <c:pt idx="68">
                  <c:v>0.53195329769639765</c:v>
                </c:pt>
                <c:pt idx="69">
                  <c:v>0.5595509625812175</c:v>
                </c:pt>
                <c:pt idx="70">
                  <c:v>0.58852851071027834</c:v>
                </c:pt>
                <c:pt idx="71">
                  <c:v>0.61895493624579223</c:v>
                </c:pt>
                <c:pt idx="72">
                  <c:v>0.65090268305808185</c:v>
                </c:pt>
                <c:pt idx="73">
                  <c:v>0.68444781721098591</c:v>
                </c:pt>
              </c:numCache>
            </c:numRef>
          </c:xVal>
          <c:yVal>
            <c:numRef>
              <c:f>List1!$F$29:$F$102</c:f>
              <c:numCache>
                <c:formatCode>0.00E+00</c:formatCode>
                <c:ptCount val="74"/>
                <c:pt idx="0" formatCode="General">
                  <c:v>1</c:v>
                </c:pt>
                <c:pt idx="1">
                  <c:v>0.99</c:v>
                </c:pt>
                <c:pt idx="2">
                  <c:v>0.98064450000000003</c:v>
                </c:pt>
                <c:pt idx="3">
                  <c:v>0.97186877378236181</c:v>
                </c:pt>
                <c:pt idx="4">
                  <c:v>0.96360725813457204</c:v>
                </c:pt>
                <c:pt idx="5">
                  <c:v>0.95579393540170388</c:v>
                </c:pt>
                <c:pt idx="6">
                  <c:v>0.94836276760955285</c:v>
                </c:pt>
                <c:pt idx="7">
                  <c:v>0.94124817271166694</c:v>
                </c:pt>
                <c:pt idx="8">
                  <c:v>0.93438552953207543</c:v>
                </c:pt>
                <c:pt idx="9">
                  <c:v>0.92771169433360423</c:v>
                </c:pt>
                <c:pt idx="10">
                  <c:v>0.92116550903149896</c:v>
                </c:pt>
                <c:pt idx="11">
                  <c:v>0.91468827928604202</c:v>
                </c:pt>
                <c:pt idx="12">
                  <c:v>0.90822420038636476</c:v>
                </c:pt>
                <c:pt idx="13">
                  <c:v>0.90172071021276523</c:v>
                </c:pt>
                <c:pt idx="14">
                  <c:v>0.89512875170865547</c:v>
                </c:pt>
                <c:pt idx="15">
                  <c:v>0.88840293208181553</c:v>
                </c:pt>
                <c:pt idx="16">
                  <c:v>0.8815015720568834</c:v>
                </c:pt>
                <c:pt idx="17">
                  <c:v>0.87438664539957822</c:v>
                </c:pt>
                <c:pt idx="18">
                  <c:v>0.8670236159778314</c:v>
                </c:pt>
                <c:pt idx="19">
                  <c:v>0.85938118611356606</c:v>
                </c:pt>
                <c:pt idx="20">
                  <c:v>0.85143097525324329</c:v>
                </c:pt>
                <c:pt idx="21">
                  <c:v>0.84314715152673403</c:v>
                </c:pt>
                <c:pt idx="22">
                  <c:v>0.83450604026989472</c:v>
                </c:pt>
                <c:pt idx="23">
                  <c:v>0.82548573301328931</c:v>
                </c:pt>
                <c:pt idx="24">
                  <c:v>0.81606571800575511</c:v>
                </c:pt>
                <c:pt idx="25">
                  <c:v>0.80622654948510775</c:v>
                </c:pt>
                <c:pt idx="26">
                  <c:v>0.79594956821221097</c:v>
                </c:pt>
                <c:pt idx="27">
                  <c:v>0.78521668088156382</c:v>
                </c:pt>
                <c:pt idx="28">
                  <c:v>0.77401020149707067</c:v>
                </c:pt>
                <c:pt idx="29">
                  <c:v>0.76231275411366239</c:v>
                </c:pt>
                <c:pt idx="30">
                  <c:v>0.7501072337732827</c:v>
                </c:pt>
                <c:pt idx="31">
                  <c:v>0.73737682109378166</c:v>
                </c:pt>
                <c:pt idx="32">
                  <c:v>0.72410504571534073</c:v>
                </c:pt>
                <c:pt idx="33">
                  <c:v>0.7102758944597074</c:v>
                </c:pt>
                <c:pt idx="34">
                  <c:v>0.69587396133628665</c:v>
                </c:pt>
                <c:pt idx="35">
                  <c:v>0.68088463815396127</c:v>
                </c:pt>
                <c:pt idx="36">
                  <c:v>0.66529434622690842</c:v>
                </c:pt>
                <c:pt idx="37">
                  <c:v>0.64909081132185709</c:v>
                </c:pt>
                <c:pt idx="38">
                  <c:v>0.6322633854798233</c:v>
                </c:pt>
                <c:pt idx="39">
                  <c:v>0.61480342061286331</c:v>
                </c:pt>
                <c:pt idx="40">
                  <c:v>0.59670469981704366</c:v>
                </c:pt>
                <c:pt idx="41">
                  <c:v>0.57796393315708272</c:v>
                </c:pt>
                <c:pt idx="42">
                  <c:v>0.55858132525085469</c:v>
                </c:pt>
                <c:pt idx="43">
                  <c:v>0.5385612222617594</c:v>
                </c:pt>
                <c:pt idx="44">
                  <c:v>0.5179128457889477</c:v>
                </c:pt>
                <c:pt idx="45">
                  <c:v>0.49665112045524268</c:v>
                </c:pt>
                <c:pt idx="46">
                  <c:v>0.4747976004692005</c:v>
                </c:pt>
                <c:pt idx="47">
                  <c:v>0.45238149771247982</c:v>
                </c:pt>
                <c:pt idx="48">
                  <c:v>0.4294408094761773</c:v>
                </c:pt>
                <c:pt idx="49">
                  <c:v>0.40602353718283096</c:v>
                </c:pt>
                <c:pt idx="50">
                  <c:v>0.3821889774512085</c:v>
                </c:pt>
                <c:pt idx="51">
                  <c:v>0.35800905267969368</c:v>
                </c:pt>
                <c:pt idx="52">
                  <c:v>0.33356962879880531</c:v>
                </c:pt>
                <c:pt idx="53">
                  <c:v>0.30897174182215809</c:v>
                </c:pt>
                <c:pt idx="54">
                  <c:v>0.28433262140816251</c:v>
                </c:pt>
                <c:pt idx="55">
                  <c:v>0.25978635866347322</c:v>
                </c:pt>
                <c:pt idx="56">
                  <c:v>0.23548401822593573</c:v>
                </c:pt>
                <c:pt idx="57">
                  <c:v>0.21159294530906067</c:v>
                </c:pt>
                <c:pt idx="58">
                  <c:v>0.1882949751712758</c:v>
                </c:pt>
                <c:pt idx="59">
                  <c:v>0.16578322963478964</c:v>
                </c:pt>
                <c:pt idx="60">
                  <c:v>0.14425720417451332</c:v>
                </c:pt>
                <c:pt idx="61">
                  <c:v>0.12391593748914677</c:v>
                </c:pt>
                <c:pt idx="62">
                  <c:v>0.10494924286627315</c:v>
                </c:pt>
                <c:pt idx="63">
                  <c:v>8.7527287351612193E-2</c:v>
                </c:pt>
                <c:pt idx="64">
                  <c:v>7.1789223494373985E-2</c:v>
                </c:pt>
                <c:pt idx="65">
                  <c:v>5.7832052216131413E-2</c:v>
                </c:pt>
                <c:pt idx="66">
                  <c:v>4.5701302126853798E-2</c:v>
                </c:pt>
                <c:pt idx="67">
                  <c:v>3.5385274446901746E-2</c:v>
                </c:pt>
                <c:pt idx="68">
                  <c:v>2.6814349044786003E-2</c:v>
                </c:pt>
                <c:pt idx="69">
                  <c:v>1.9866099610107442E-2</c:v>
                </c:pt>
                <c:pt idx="70">
                  <c:v>1.437584116504672E-2</c:v>
                </c:pt>
                <c:pt idx="71">
                  <c:v>1.0151056531789431E-2</c:v>
                </c:pt>
                <c:pt idx="72">
                  <c:v>6.9873379563762574E-3</c:v>
                </c:pt>
                <c:pt idx="73">
                  <c:v>4.6833354135961472E-3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7D-4BF6-BE35-7A00EFB587A9}"/>
            </c:ext>
          </c:extLst>
        </c:ser>
        <c:ser>
          <c:idx val="1"/>
          <c:order val="1"/>
          <c:tx>
            <c:strRef>
              <c:f>List1!$G$28</c:f>
              <c:strCache>
                <c:ptCount val="1"/>
                <c:pt idx="0">
                  <c:v>K /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  <c:pt idx="1">
                  <c:v>1E-3</c:v>
                </c:pt>
                <c:pt idx="2">
                  <c:v>2.0500000000000002E-3</c:v>
                </c:pt>
                <c:pt idx="3">
                  <c:v>3.1525000000000004E-3</c:v>
                </c:pt>
                <c:pt idx="4">
                  <c:v>4.3101250000000006E-3</c:v>
                </c:pt>
                <c:pt idx="5">
                  <c:v>5.5256312500000012E-3</c:v>
                </c:pt>
                <c:pt idx="6">
                  <c:v>6.8019128125000015E-3</c:v>
                </c:pt>
                <c:pt idx="7">
                  <c:v>8.142008453125002E-3</c:v>
                </c:pt>
                <c:pt idx="8">
                  <c:v>9.5491088757812519E-3</c:v>
                </c:pt>
                <c:pt idx="9">
                  <c:v>1.1026564319570314E-2</c:v>
                </c:pt>
                <c:pt idx="10">
                  <c:v>1.2577892535548829E-2</c:v>
                </c:pt>
                <c:pt idx="11">
                  <c:v>1.4206787162326271E-2</c:v>
                </c:pt>
                <c:pt idx="12">
                  <c:v>1.5917126520442585E-2</c:v>
                </c:pt>
                <c:pt idx="13">
                  <c:v>1.7712982846464716E-2</c:v>
                </c:pt>
                <c:pt idx="14">
                  <c:v>1.9598631988787953E-2</c:v>
                </c:pt>
                <c:pt idx="15">
                  <c:v>2.1578563588227351E-2</c:v>
                </c:pt>
                <c:pt idx="16">
                  <c:v>2.3657491767638719E-2</c:v>
                </c:pt>
                <c:pt idx="17">
                  <c:v>2.5840366356020657E-2</c:v>
                </c:pt>
                <c:pt idx="18">
                  <c:v>2.8132384673821693E-2</c:v>
                </c:pt>
                <c:pt idx="19">
                  <c:v>3.0539003907512779E-2</c:v>
                </c:pt>
                <c:pt idx="20">
                  <c:v>3.3065954102888422E-2</c:v>
                </c:pt>
                <c:pt idx="21">
                  <c:v>3.5719251808032849E-2</c:v>
                </c:pt>
                <c:pt idx="22">
                  <c:v>3.8505214398434497E-2</c:v>
                </c:pt>
                <c:pt idx="23">
                  <c:v>4.1430475118356229E-2</c:v>
                </c:pt>
                <c:pt idx="24">
                  <c:v>4.450199887427405E-2</c:v>
                </c:pt>
                <c:pt idx="25">
                  <c:v>4.7727098817987763E-2</c:v>
                </c:pt>
                <c:pt idx="26">
                  <c:v>5.1113453758887165E-2</c:v>
                </c:pt>
                <c:pt idx="27">
                  <c:v>5.4669126446831535E-2</c:v>
                </c:pt>
                <c:pt idx="28">
                  <c:v>5.8402582769173123E-2</c:v>
                </c:pt>
                <c:pt idx="29">
                  <c:v>6.2322711907631792E-2</c:v>
                </c:pt>
                <c:pt idx="30">
                  <c:v>6.643884750301339E-2</c:v>
                </c:pt>
                <c:pt idx="31">
                  <c:v>7.0760789878164074E-2</c:v>
                </c:pt>
                <c:pt idx="32">
                  <c:v>7.5298829372072287E-2</c:v>
                </c:pt>
                <c:pt idx="33">
                  <c:v>8.006377084067591E-2</c:v>
                </c:pt>
                <c:pt idx="34">
                  <c:v>8.5066959382709709E-2</c:v>
                </c:pt>
                <c:pt idx="35">
                  <c:v>9.0320307351845194E-2</c:v>
                </c:pt>
                <c:pt idx="36">
                  <c:v>9.5836322719437456E-2</c:v>
                </c:pt>
                <c:pt idx="37">
                  <c:v>0.10162813885540933</c:v>
                </c:pt>
                <c:pt idx="38">
                  <c:v>0.1077095457981798</c:v>
                </c:pt>
                <c:pt idx="39">
                  <c:v>0.1140950230880888</c:v>
                </c:pt>
                <c:pt idx="40">
                  <c:v>0.12079977424249326</c:v>
                </c:pt>
                <c:pt idx="41">
                  <c:v>0.12783976295461794</c:v>
                </c:pt>
                <c:pt idx="42">
                  <c:v>0.13523175110234884</c:v>
                </c:pt>
                <c:pt idx="43">
                  <c:v>0.14299333865746627</c:v>
                </c:pt>
                <c:pt idx="44">
                  <c:v>0.15114300559033958</c:v>
                </c:pt>
                <c:pt idx="45">
                  <c:v>0.15970015586985656</c:v>
                </c:pt>
                <c:pt idx="46">
                  <c:v>0.16868516366334937</c:v>
                </c:pt>
                <c:pt idx="47">
                  <c:v>0.17811942184651683</c:v>
                </c:pt>
                <c:pt idx="48">
                  <c:v>0.18802539293884266</c:v>
                </c:pt>
                <c:pt idx="49">
                  <c:v>0.19842666258578479</c:v>
                </c:pt>
                <c:pt idx="50">
                  <c:v>0.20934799571507401</c:v>
                </c:pt>
                <c:pt idx="51">
                  <c:v>0.22081539550082768</c:v>
                </c:pt>
                <c:pt idx="52">
                  <c:v>0.23285616527586905</c:v>
                </c:pt>
                <c:pt idx="53">
                  <c:v>0.24549897353966249</c:v>
                </c:pt>
                <c:pt idx="54">
                  <c:v>0.25877392221664558</c:v>
                </c:pt>
                <c:pt idx="55">
                  <c:v>0.27271261832747784</c:v>
                </c:pt>
                <c:pt idx="56">
                  <c:v>0.28734824924385172</c:v>
                </c:pt>
                <c:pt idx="57">
                  <c:v>0.3027156617060443</c:v>
                </c:pt>
                <c:pt idx="58">
                  <c:v>0.31885144479134653</c:v>
                </c:pt>
                <c:pt idx="59">
                  <c:v>0.33579401703091388</c:v>
                </c:pt>
                <c:pt idx="60">
                  <c:v>0.35358371788245962</c:v>
                </c:pt>
                <c:pt idx="61">
                  <c:v>0.37226290377658267</c:v>
                </c:pt>
                <c:pt idx="62">
                  <c:v>0.39187604896541184</c:v>
                </c:pt>
                <c:pt idx="63">
                  <c:v>0.41246985141368248</c:v>
                </c:pt>
                <c:pt idx="64">
                  <c:v>0.43409334398436666</c:v>
                </c:pt>
                <c:pt idx="65">
                  <c:v>0.45679801118358504</c:v>
                </c:pt>
                <c:pt idx="66">
                  <c:v>0.48063791174276432</c:v>
                </c:pt>
                <c:pt idx="67">
                  <c:v>0.50566980732990252</c:v>
                </c:pt>
                <c:pt idx="68">
                  <c:v>0.53195329769639765</c:v>
                </c:pt>
                <c:pt idx="69">
                  <c:v>0.5595509625812175</c:v>
                </c:pt>
                <c:pt idx="70">
                  <c:v>0.58852851071027834</c:v>
                </c:pt>
                <c:pt idx="71">
                  <c:v>0.61895493624579223</c:v>
                </c:pt>
                <c:pt idx="72">
                  <c:v>0.65090268305808185</c:v>
                </c:pt>
                <c:pt idx="73">
                  <c:v>0.68444781721098591</c:v>
                </c:pt>
              </c:numCache>
            </c:numRef>
          </c:xVal>
          <c:yVal>
            <c:numRef>
              <c:f>List1!$G$29:$G$102</c:f>
              <c:numCache>
                <c:formatCode>General</c:formatCode>
                <c:ptCount val="74"/>
                <c:pt idx="0">
                  <c:v>0.1</c:v>
                </c:pt>
                <c:pt idx="1">
                  <c:v>9.0000000000000011E-2</c:v>
                </c:pt>
                <c:pt idx="2">
                  <c:v>8.1169500000000006E-2</c:v>
                </c:pt>
                <c:pt idx="3">
                  <c:v>7.3431805094861816E-2</c:v>
                </c:pt>
                <c:pt idx="4">
                  <c:v>6.6708089778425142E-2</c:v>
                </c:pt>
                <c:pt idx="5">
                  <c:v>6.0918093292995128E-2</c:v>
                </c:pt>
                <c:pt idx="6">
                  <c:v>5.5980901348718845E-2</c:v>
                </c:pt>
                <c:pt idx="7">
                  <c:v>5.1815796561174153E-2</c:v>
                </c:pt>
                <c:pt idx="8">
                  <c:v>4.8343154032789021E-2</c:v>
                </c:pt>
                <c:pt idx="9">
                  <c:v>4.5485353248479299E-2</c:v>
                </c:pt>
                <c:pt idx="10">
                  <c:v>4.3167673430860851E-2</c:v>
                </c:pt>
                <c:pt idx="11">
                  <c:v>4.1319137254190508E-2</c:v>
                </c:pt>
                <c:pt idx="12">
                  <c:v>3.9873267810632232E-2</c:v>
                </c:pt>
                <c:pt idx="13">
                  <c:v>3.8768726255298439E-2</c:v>
                </c:pt>
                <c:pt idx="14">
                  <c:v>3.7949802692191517E-2</c:v>
                </c:pt>
                <c:pt idx="15">
                  <c:v>3.7366740385410581E-2</c:v>
                </c:pt>
                <c:pt idx="16">
                  <c:v>3.6975882779536354E-2</c:v>
                </c:pt>
                <c:pt idx="17">
                  <c:v>3.6739643319018959E-2</c:v>
                </c:pt>
                <c:pt idx="18">
                  <c:v>3.6626308712443968E-2</c:v>
                </c:pt>
                <c:pt idx="19">
                  <c:v>3.6609696066310288E-2</c:v>
                </c:pt>
                <c:pt idx="20">
                  <c:v>3.6668692251495418E-2</c:v>
                </c:pt>
                <c:pt idx="21">
                  <c:v>3.6786709200631242E-2</c:v>
                </c:pt>
                <c:pt idx="22">
                  <c:v>3.6951091112953034E-2</c:v>
                </c:pt>
                <c:pt idx="23">
                  <c:v>3.7152508686407813E-2</c:v>
                </c:pt>
                <c:pt idx="24">
                  <c:v>3.7384371807350464E-2</c:v>
                </c:pt>
                <c:pt idx="25">
                  <c:v>3.7642286234688731E-2</c:v>
                </c:pt>
                <c:pt idx="26">
                  <c:v>3.7923572567409622E-2</c:v>
                </c:pt>
                <c:pt idx="27">
                  <c:v>3.8226858116123592E-2</c:v>
                </c:pt>
                <c:pt idx="28">
                  <c:v>3.8551745087493539E-2</c:v>
                </c:pt>
                <c:pt idx="29">
                  <c:v>3.8898552433582867E-2</c:v>
                </c:pt>
                <c:pt idx="30">
                  <c:v>3.9268124256076814E-2</c:v>
                </c:pt>
                <c:pt idx="31">
                  <c:v>3.9661694941578111E-2</c:v>
                </c:pt>
                <c:pt idx="32">
                  <c:v>4.0080800130667227E-2</c:v>
                </c:pt>
                <c:pt idx="33">
                  <c:v>4.0527222886180478E-2</c:v>
                </c:pt>
                <c:pt idx="34">
                  <c:v>4.1002965613699323E-2</c:v>
                </c:pt>
                <c:pt idx="35">
                  <c:v>4.1510239970288416E-2</c:v>
                </c:pt>
                <c:pt idx="36">
                  <c:v>4.2051468801769173E-2</c:v>
                </c:pt>
                <c:pt idx="37">
                  <c:v>4.2629295799206976E-2</c:v>
                </c:pt>
                <c:pt idx="38">
                  <c:v>4.3246599899089862E-2</c:v>
                </c:pt>
                <c:pt idx="39">
                  <c:v>4.3906512405603886E-2</c:v>
                </c:pt>
                <c:pt idx="40">
                  <c:v>4.4612435394939219E-2</c:v>
                </c:pt>
                <c:pt idx="41">
                  <c:v>4.5368060215563451E-2</c:v>
                </c:pt>
                <c:pt idx="42">
                  <c:v>4.617738487804058E-2</c:v>
                </c:pt>
                <c:pt idx="43">
                  <c:v>4.7044728874669116E-2</c:v>
                </c:pt>
                <c:pt idx="44">
                  <c:v>4.7974743502429869E-2</c:v>
                </c:pt>
                <c:pt idx="45">
                  <c:v>4.8972415077731091E-2</c:v>
                </c:pt>
                <c:pt idx="46">
                  <c:v>5.0043057502174082E-2</c:v>
                </c:pt>
                <c:pt idx="47">
                  <c:v>5.1192289423760445E-2</c:v>
                </c:pt>
                <c:pt idx="48">
                  <c:v>5.2425989689999668E-2</c:v>
                </c:pt>
                <c:pt idx="49">
                  <c:v>5.3750222867689261E-2</c:v>
                </c:pt>
                <c:pt idx="50">
                  <c:v>5.5171124296934215E-2</c:v>
                </c:pt>
                <c:pt idx="51">
                  <c:v>5.6694731507065159E-2</c:v>
                </c:pt>
                <c:pt idx="52">
                  <c:v>5.8326746024665851E-2</c:v>
                </c:pt>
                <c:pt idx="53">
                  <c:v>6.0072207034944508E-2</c:v>
                </c:pt>
                <c:pt idx="54">
                  <c:v>6.1935056740764861E-2</c:v>
                </c:pt>
                <c:pt idx="55">
                  <c:v>6.3917577824403188E-2</c:v>
                </c:pt>
                <c:pt idx="56">
                  <c:v>6.6019688063406662E-2</c:v>
                </c:pt>
                <c:pt idx="57">
                  <c:v>6.8238088602711425E-2</c:v>
                </c:pt>
                <c:pt idx="58">
                  <c:v>7.0565284098988421E-2</c:v>
                </c:pt>
                <c:pt idx="59">
                  <c:v>7.2988528587703813E-2</c:v>
                </c:pt>
                <c:pt idx="60">
                  <c:v>7.5488802926668958E-2</c:v>
                </c:pt>
                <c:pt idx="61">
                  <c:v>7.8039996572314183E-2</c:v>
                </c:pt>
                <c:pt idx="62">
                  <c:v>8.0608538728159998E-2</c:v>
                </c:pt>
                <c:pt idx="63">
                  <c:v>8.3153779344277257E-2</c:v>
                </c:pt>
                <c:pt idx="64">
                  <c:v>8.5629421846695433E-2</c:v>
                </c:pt>
                <c:pt idx="65">
                  <c:v>8.7986210290009803E-2</c:v>
                </c:pt>
                <c:pt idx="66">
                  <c:v>9.0175837801985098E-2</c:v>
                </c:pt>
                <c:pt idx="67">
                  <c:v>9.2155680240624038E-2</c:v>
                </c:pt>
                <c:pt idx="68">
                  <c:v>9.3893559979871616E-2</c:v>
                </c:pt>
                <c:pt idx="69">
                  <c:v>9.5371484810930884E-2</c:v>
                </c:pt>
                <c:pt idx="70">
                  <c:v>9.6587377448737174E-2</c:v>
                </c:pt>
                <c:pt idx="71">
                  <c:v>9.7554288112320614E-2</c:v>
                </c:pt>
                <c:pt idx="72">
                  <c:v>9.8297318745076884E-2</c:v>
                </c:pt>
                <c:pt idx="73">
                  <c:v>9.8849149758098373E-2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07D-4BF6-BE35-7A00EFB587A9}"/>
            </c:ext>
          </c:extLst>
        </c:ser>
        <c:ser>
          <c:idx val="2"/>
          <c:order val="2"/>
          <c:tx>
            <c:strRef>
              <c:f>List1!$H$28</c:f>
              <c:strCache>
                <c:ptCount val="1"/>
                <c:pt idx="0">
                  <c:v>SK /M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  <c:pt idx="1">
                  <c:v>1E-3</c:v>
                </c:pt>
                <c:pt idx="2">
                  <c:v>2.0500000000000002E-3</c:v>
                </c:pt>
                <c:pt idx="3">
                  <c:v>3.1525000000000004E-3</c:v>
                </c:pt>
                <c:pt idx="4">
                  <c:v>4.3101250000000006E-3</c:v>
                </c:pt>
                <c:pt idx="5">
                  <c:v>5.5256312500000012E-3</c:v>
                </c:pt>
                <c:pt idx="6">
                  <c:v>6.8019128125000015E-3</c:v>
                </c:pt>
                <c:pt idx="7">
                  <c:v>8.142008453125002E-3</c:v>
                </c:pt>
                <c:pt idx="8">
                  <c:v>9.5491088757812519E-3</c:v>
                </c:pt>
                <c:pt idx="9">
                  <c:v>1.1026564319570314E-2</c:v>
                </c:pt>
                <c:pt idx="10">
                  <c:v>1.2577892535548829E-2</c:v>
                </c:pt>
                <c:pt idx="11">
                  <c:v>1.4206787162326271E-2</c:v>
                </c:pt>
                <c:pt idx="12">
                  <c:v>1.5917126520442585E-2</c:v>
                </c:pt>
                <c:pt idx="13">
                  <c:v>1.7712982846464716E-2</c:v>
                </c:pt>
                <c:pt idx="14">
                  <c:v>1.9598631988787953E-2</c:v>
                </c:pt>
                <c:pt idx="15">
                  <c:v>2.1578563588227351E-2</c:v>
                </c:pt>
                <c:pt idx="16">
                  <c:v>2.3657491767638719E-2</c:v>
                </c:pt>
                <c:pt idx="17">
                  <c:v>2.5840366356020657E-2</c:v>
                </c:pt>
                <c:pt idx="18">
                  <c:v>2.8132384673821693E-2</c:v>
                </c:pt>
                <c:pt idx="19">
                  <c:v>3.0539003907512779E-2</c:v>
                </c:pt>
                <c:pt idx="20">
                  <c:v>3.3065954102888422E-2</c:v>
                </c:pt>
                <c:pt idx="21">
                  <c:v>3.5719251808032849E-2</c:v>
                </c:pt>
                <c:pt idx="22">
                  <c:v>3.8505214398434497E-2</c:v>
                </c:pt>
                <c:pt idx="23">
                  <c:v>4.1430475118356229E-2</c:v>
                </c:pt>
                <c:pt idx="24">
                  <c:v>4.450199887427405E-2</c:v>
                </c:pt>
                <c:pt idx="25">
                  <c:v>4.7727098817987763E-2</c:v>
                </c:pt>
                <c:pt idx="26">
                  <c:v>5.1113453758887165E-2</c:v>
                </c:pt>
                <c:pt idx="27">
                  <c:v>5.4669126446831535E-2</c:v>
                </c:pt>
                <c:pt idx="28">
                  <c:v>5.8402582769173123E-2</c:v>
                </c:pt>
                <c:pt idx="29">
                  <c:v>6.2322711907631792E-2</c:v>
                </c:pt>
                <c:pt idx="30">
                  <c:v>6.643884750301339E-2</c:v>
                </c:pt>
                <c:pt idx="31">
                  <c:v>7.0760789878164074E-2</c:v>
                </c:pt>
                <c:pt idx="32">
                  <c:v>7.5298829372072287E-2</c:v>
                </c:pt>
                <c:pt idx="33">
                  <c:v>8.006377084067591E-2</c:v>
                </c:pt>
                <c:pt idx="34">
                  <c:v>8.5066959382709709E-2</c:v>
                </c:pt>
                <c:pt idx="35">
                  <c:v>9.0320307351845194E-2</c:v>
                </c:pt>
                <c:pt idx="36">
                  <c:v>9.5836322719437456E-2</c:v>
                </c:pt>
                <c:pt idx="37">
                  <c:v>0.10162813885540933</c:v>
                </c:pt>
                <c:pt idx="38">
                  <c:v>0.1077095457981798</c:v>
                </c:pt>
                <c:pt idx="39">
                  <c:v>0.1140950230880888</c:v>
                </c:pt>
                <c:pt idx="40">
                  <c:v>0.12079977424249326</c:v>
                </c:pt>
                <c:pt idx="41">
                  <c:v>0.12783976295461794</c:v>
                </c:pt>
                <c:pt idx="42">
                  <c:v>0.13523175110234884</c:v>
                </c:pt>
                <c:pt idx="43">
                  <c:v>0.14299333865746627</c:v>
                </c:pt>
                <c:pt idx="44">
                  <c:v>0.15114300559033958</c:v>
                </c:pt>
                <c:pt idx="45">
                  <c:v>0.15970015586985656</c:v>
                </c:pt>
                <c:pt idx="46">
                  <c:v>0.16868516366334937</c:v>
                </c:pt>
                <c:pt idx="47">
                  <c:v>0.17811942184651683</c:v>
                </c:pt>
                <c:pt idx="48">
                  <c:v>0.18802539293884266</c:v>
                </c:pt>
                <c:pt idx="49">
                  <c:v>0.19842666258578479</c:v>
                </c:pt>
                <c:pt idx="50">
                  <c:v>0.20934799571507401</c:v>
                </c:pt>
                <c:pt idx="51">
                  <c:v>0.22081539550082768</c:v>
                </c:pt>
                <c:pt idx="52">
                  <c:v>0.23285616527586905</c:v>
                </c:pt>
                <c:pt idx="53">
                  <c:v>0.24549897353966249</c:v>
                </c:pt>
                <c:pt idx="54">
                  <c:v>0.25877392221664558</c:v>
                </c:pt>
                <c:pt idx="55">
                  <c:v>0.27271261832747784</c:v>
                </c:pt>
                <c:pt idx="56">
                  <c:v>0.28734824924385172</c:v>
                </c:pt>
                <c:pt idx="57">
                  <c:v>0.3027156617060443</c:v>
                </c:pt>
                <c:pt idx="58">
                  <c:v>0.31885144479134653</c:v>
                </c:pt>
                <c:pt idx="59">
                  <c:v>0.33579401703091388</c:v>
                </c:pt>
                <c:pt idx="60">
                  <c:v>0.35358371788245962</c:v>
                </c:pt>
                <c:pt idx="61">
                  <c:v>0.37226290377658267</c:v>
                </c:pt>
                <c:pt idx="62">
                  <c:v>0.39187604896541184</c:v>
                </c:pt>
                <c:pt idx="63">
                  <c:v>0.41246985141368248</c:v>
                </c:pt>
                <c:pt idx="64">
                  <c:v>0.43409334398436666</c:v>
                </c:pt>
                <c:pt idx="65">
                  <c:v>0.45679801118358504</c:v>
                </c:pt>
                <c:pt idx="66">
                  <c:v>0.48063791174276432</c:v>
                </c:pt>
                <c:pt idx="67">
                  <c:v>0.50566980732990252</c:v>
                </c:pt>
                <c:pt idx="68">
                  <c:v>0.53195329769639765</c:v>
                </c:pt>
                <c:pt idx="69">
                  <c:v>0.5595509625812175</c:v>
                </c:pt>
                <c:pt idx="70">
                  <c:v>0.58852851071027834</c:v>
                </c:pt>
                <c:pt idx="71">
                  <c:v>0.61895493624579223</c:v>
                </c:pt>
                <c:pt idx="72">
                  <c:v>0.65090268305808185</c:v>
                </c:pt>
                <c:pt idx="73">
                  <c:v>0.68444781721098591</c:v>
                </c:pt>
              </c:numCache>
            </c:numRef>
          </c:xVal>
          <c:yVal>
            <c:numRef>
              <c:f>List1!$H$29:$H$102</c:f>
              <c:numCache>
                <c:formatCode>General</c:formatCode>
                <c:ptCount val="74"/>
                <c:pt idx="0">
                  <c:v>0</c:v>
                </c:pt>
                <c:pt idx="1">
                  <c:v>0.01</c:v>
                </c:pt>
                <c:pt idx="2">
                  <c:v>1.8830500000000003E-2</c:v>
                </c:pt>
                <c:pt idx="3">
                  <c:v>2.6568194905138193E-2</c:v>
                </c:pt>
                <c:pt idx="4">
                  <c:v>3.3291910221574871E-2</c:v>
                </c:pt>
                <c:pt idx="5">
                  <c:v>3.9081906707004885E-2</c:v>
                </c:pt>
                <c:pt idx="6">
                  <c:v>4.4019098651281167E-2</c:v>
                </c:pt>
                <c:pt idx="7">
                  <c:v>4.8184203438825859E-2</c:v>
                </c:pt>
                <c:pt idx="8">
                  <c:v>5.1656845967210985E-2</c:v>
                </c:pt>
                <c:pt idx="9">
                  <c:v>5.4514646751520707E-2</c:v>
                </c:pt>
                <c:pt idx="10">
                  <c:v>5.6832326569139155E-2</c:v>
                </c:pt>
                <c:pt idx="11">
                  <c:v>5.8680862745809498E-2</c:v>
                </c:pt>
                <c:pt idx="12">
                  <c:v>6.0126732189367774E-2</c:v>
                </c:pt>
                <c:pt idx="13">
                  <c:v>6.1231273744701567E-2</c:v>
                </c:pt>
                <c:pt idx="14">
                  <c:v>6.2050197307808488E-2</c:v>
                </c:pt>
                <c:pt idx="15">
                  <c:v>6.2633259614589418E-2</c:v>
                </c:pt>
                <c:pt idx="16">
                  <c:v>6.3024117220463638E-2</c:v>
                </c:pt>
                <c:pt idx="17">
                  <c:v>6.3260356680981039E-2</c:v>
                </c:pt>
                <c:pt idx="18">
                  <c:v>6.337369128755603E-2</c:v>
                </c:pt>
                <c:pt idx="19">
                  <c:v>6.3390303933689718E-2</c:v>
                </c:pt>
                <c:pt idx="20">
                  <c:v>6.3331307748504595E-2</c:v>
                </c:pt>
                <c:pt idx="21">
                  <c:v>6.3213290799368771E-2</c:v>
                </c:pt>
                <c:pt idx="22">
                  <c:v>6.3048908887046978E-2</c:v>
                </c:pt>
                <c:pt idx="23">
                  <c:v>6.2847491313592199E-2</c:v>
                </c:pt>
                <c:pt idx="24">
                  <c:v>6.2615628192649556E-2</c:v>
                </c:pt>
                <c:pt idx="25">
                  <c:v>6.2357713765311289E-2</c:v>
                </c:pt>
                <c:pt idx="26">
                  <c:v>6.2076427432590398E-2</c:v>
                </c:pt>
                <c:pt idx="27">
                  <c:v>6.1773141883876427E-2</c:v>
                </c:pt>
                <c:pt idx="28">
                  <c:v>6.1448254912506481E-2</c:v>
                </c:pt>
                <c:pt idx="29">
                  <c:v>6.1101447566417152E-2</c:v>
                </c:pt>
                <c:pt idx="30">
                  <c:v>6.0731875743923205E-2</c:v>
                </c:pt>
                <c:pt idx="31">
                  <c:v>6.0338305058421908E-2</c:v>
                </c:pt>
                <c:pt idx="32">
                  <c:v>5.9919199869332793E-2</c:v>
                </c:pt>
                <c:pt idx="33">
                  <c:v>5.9472777113819542E-2</c:v>
                </c:pt>
                <c:pt idx="34">
                  <c:v>5.8997034386300697E-2</c:v>
                </c:pt>
                <c:pt idx="35">
                  <c:v>5.8489760029711603E-2</c:v>
                </c:pt>
                <c:pt idx="36">
                  <c:v>5.7948531198230846E-2</c:v>
                </c:pt>
                <c:pt idx="37">
                  <c:v>5.7370704200793043E-2</c:v>
                </c:pt>
                <c:pt idx="38">
                  <c:v>5.6753400100910158E-2</c:v>
                </c:pt>
                <c:pt idx="39">
                  <c:v>5.6093487594396134E-2</c:v>
                </c:pt>
                <c:pt idx="40">
                  <c:v>5.53875646050608E-2</c:v>
                </c:pt>
                <c:pt idx="41">
                  <c:v>5.4631939784436569E-2</c:v>
                </c:pt>
                <c:pt idx="42">
                  <c:v>5.382261512195944E-2</c:v>
                </c:pt>
                <c:pt idx="43">
                  <c:v>5.2955271125330904E-2</c:v>
                </c:pt>
                <c:pt idx="44">
                  <c:v>5.2025256497570151E-2</c:v>
                </c:pt>
                <c:pt idx="45">
                  <c:v>5.1027584922268929E-2</c:v>
                </c:pt>
                <c:pt idx="46">
                  <c:v>4.9956942497825937E-2</c:v>
                </c:pt>
                <c:pt idx="47">
                  <c:v>4.8807710576239574E-2</c:v>
                </c:pt>
                <c:pt idx="48">
                  <c:v>4.7574010310000352E-2</c:v>
                </c:pt>
                <c:pt idx="49">
                  <c:v>4.6249777132310758E-2</c:v>
                </c:pt>
                <c:pt idx="50">
                  <c:v>4.4828875703065804E-2</c:v>
                </c:pt>
                <c:pt idx="51">
                  <c:v>4.3305268492934861E-2</c:v>
                </c:pt>
                <c:pt idx="52">
                  <c:v>4.1673253975334168E-2</c:v>
                </c:pt>
                <c:pt idx="53">
                  <c:v>3.9927792965055511E-2</c:v>
                </c:pt>
                <c:pt idx="54">
                  <c:v>3.8064943259235158E-2</c:v>
                </c:pt>
                <c:pt idx="55">
                  <c:v>3.6082422175596832E-2</c:v>
                </c:pt>
                <c:pt idx="56">
                  <c:v>3.3980311936593365E-2</c:v>
                </c:pt>
                <c:pt idx="57">
                  <c:v>3.1761911397288595E-2</c:v>
                </c:pt>
                <c:pt idx="58">
                  <c:v>2.9434715901011595E-2</c:v>
                </c:pt>
                <c:pt idx="59">
                  <c:v>2.701147141229621E-2</c:v>
                </c:pt>
                <c:pt idx="60">
                  <c:v>2.4511197073331058E-2</c:v>
                </c:pt>
                <c:pt idx="61">
                  <c:v>2.1960003427685833E-2</c:v>
                </c:pt>
                <c:pt idx="62">
                  <c:v>1.9391461271840021E-2</c:v>
                </c:pt>
                <c:pt idx="63">
                  <c:v>1.6846220655722766E-2</c:v>
                </c:pt>
                <c:pt idx="64">
                  <c:v>1.4370578153304586E-2</c:v>
                </c:pt>
                <c:pt idx="65">
                  <c:v>1.2013789709990218E-2</c:v>
                </c:pt>
                <c:pt idx="66">
                  <c:v>9.8241621980149265E-3</c:v>
                </c:pt>
                <c:pt idx="67">
                  <c:v>7.8443197593759933E-3</c:v>
                </c:pt>
                <c:pt idx="68">
                  <c:v>6.1064400201284192E-3</c:v>
                </c:pt>
                <c:pt idx="69">
                  <c:v>4.6285151890691455E-3</c:v>
                </c:pt>
                <c:pt idx="70">
                  <c:v>3.4126225512628523E-3</c:v>
                </c:pt>
                <c:pt idx="71">
                  <c:v>2.445711887679411E-3</c:v>
                </c:pt>
                <c:pt idx="72">
                  <c:v>1.7026812549231472E-3</c:v>
                </c:pt>
                <c:pt idx="73">
                  <c:v>1.1508502419016573E-3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07D-4BF6-BE35-7A00EFB587A9}"/>
            </c:ext>
          </c:extLst>
        </c:ser>
        <c:ser>
          <c:idx val="3"/>
          <c:order val="3"/>
          <c:tx>
            <c:strRef>
              <c:f>List1!$I$28</c:f>
              <c:strCache>
                <c:ptCount val="1"/>
                <c:pt idx="0">
                  <c:v>P /M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  <c:pt idx="1">
                  <c:v>1E-3</c:v>
                </c:pt>
                <c:pt idx="2">
                  <c:v>2.0500000000000002E-3</c:v>
                </c:pt>
                <c:pt idx="3">
                  <c:v>3.1525000000000004E-3</c:v>
                </c:pt>
                <c:pt idx="4">
                  <c:v>4.3101250000000006E-3</c:v>
                </c:pt>
                <c:pt idx="5">
                  <c:v>5.5256312500000012E-3</c:v>
                </c:pt>
                <c:pt idx="6">
                  <c:v>6.8019128125000015E-3</c:v>
                </c:pt>
                <c:pt idx="7">
                  <c:v>8.142008453125002E-3</c:v>
                </c:pt>
                <c:pt idx="8">
                  <c:v>9.5491088757812519E-3</c:v>
                </c:pt>
                <c:pt idx="9">
                  <c:v>1.1026564319570314E-2</c:v>
                </c:pt>
                <c:pt idx="10">
                  <c:v>1.2577892535548829E-2</c:v>
                </c:pt>
                <c:pt idx="11">
                  <c:v>1.4206787162326271E-2</c:v>
                </c:pt>
                <c:pt idx="12">
                  <c:v>1.5917126520442585E-2</c:v>
                </c:pt>
                <c:pt idx="13">
                  <c:v>1.7712982846464716E-2</c:v>
                </c:pt>
                <c:pt idx="14">
                  <c:v>1.9598631988787953E-2</c:v>
                </c:pt>
                <c:pt idx="15">
                  <c:v>2.1578563588227351E-2</c:v>
                </c:pt>
                <c:pt idx="16">
                  <c:v>2.3657491767638719E-2</c:v>
                </c:pt>
                <c:pt idx="17">
                  <c:v>2.5840366356020657E-2</c:v>
                </c:pt>
                <c:pt idx="18">
                  <c:v>2.8132384673821693E-2</c:v>
                </c:pt>
                <c:pt idx="19">
                  <c:v>3.0539003907512779E-2</c:v>
                </c:pt>
                <c:pt idx="20">
                  <c:v>3.3065954102888422E-2</c:v>
                </c:pt>
                <c:pt idx="21">
                  <c:v>3.5719251808032849E-2</c:v>
                </c:pt>
                <c:pt idx="22">
                  <c:v>3.8505214398434497E-2</c:v>
                </c:pt>
                <c:pt idx="23">
                  <c:v>4.1430475118356229E-2</c:v>
                </c:pt>
                <c:pt idx="24">
                  <c:v>4.450199887427405E-2</c:v>
                </c:pt>
                <c:pt idx="25">
                  <c:v>4.7727098817987763E-2</c:v>
                </c:pt>
                <c:pt idx="26">
                  <c:v>5.1113453758887165E-2</c:v>
                </c:pt>
                <c:pt idx="27">
                  <c:v>5.4669126446831535E-2</c:v>
                </c:pt>
                <c:pt idx="28">
                  <c:v>5.8402582769173123E-2</c:v>
                </c:pt>
                <c:pt idx="29">
                  <c:v>6.2322711907631792E-2</c:v>
                </c:pt>
                <c:pt idx="30">
                  <c:v>6.643884750301339E-2</c:v>
                </c:pt>
                <c:pt idx="31">
                  <c:v>7.0760789878164074E-2</c:v>
                </c:pt>
                <c:pt idx="32">
                  <c:v>7.5298829372072287E-2</c:v>
                </c:pt>
                <c:pt idx="33">
                  <c:v>8.006377084067591E-2</c:v>
                </c:pt>
                <c:pt idx="34">
                  <c:v>8.5066959382709709E-2</c:v>
                </c:pt>
                <c:pt idx="35">
                  <c:v>9.0320307351845194E-2</c:v>
                </c:pt>
                <c:pt idx="36">
                  <c:v>9.5836322719437456E-2</c:v>
                </c:pt>
                <c:pt idx="37">
                  <c:v>0.10162813885540933</c:v>
                </c:pt>
                <c:pt idx="38">
                  <c:v>0.1077095457981798</c:v>
                </c:pt>
                <c:pt idx="39">
                  <c:v>0.1140950230880888</c:v>
                </c:pt>
                <c:pt idx="40">
                  <c:v>0.12079977424249326</c:v>
                </c:pt>
                <c:pt idx="41">
                  <c:v>0.12783976295461794</c:v>
                </c:pt>
                <c:pt idx="42">
                  <c:v>0.13523175110234884</c:v>
                </c:pt>
                <c:pt idx="43">
                  <c:v>0.14299333865746627</c:v>
                </c:pt>
                <c:pt idx="44">
                  <c:v>0.15114300559033958</c:v>
                </c:pt>
                <c:pt idx="45">
                  <c:v>0.15970015586985656</c:v>
                </c:pt>
                <c:pt idx="46">
                  <c:v>0.16868516366334937</c:v>
                </c:pt>
                <c:pt idx="47">
                  <c:v>0.17811942184651683</c:v>
                </c:pt>
                <c:pt idx="48">
                  <c:v>0.18802539293884266</c:v>
                </c:pt>
                <c:pt idx="49">
                  <c:v>0.19842666258578479</c:v>
                </c:pt>
                <c:pt idx="50">
                  <c:v>0.20934799571507401</c:v>
                </c:pt>
                <c:pt idx="51">
                  <c:v>0.22081539550082768</c:v>
                </c:pt>
                <c:pt idx="52">
                  <c:v>0.23285616527586905</c:v>
                </c:pt>
                <c:pt idx="53">
                  <c:v>0.24549897353966249</c:v>
                </c:pt>
                <c:pt idx="54">
                  <c:v>0.25877392221664558</c:v>
                </c:pt>
                <c:pt idx="55">
                  <c:v>0.27271261832747784</c:v>
                </c:pt>
                <c:pt idx="56">
                  <c:v>0.28734824924385172</c:v>
                </c:pt>
                <c:pt idx="57">
                  <c:v>0.3027156617060443</c:v>
                </c:pt>
                <c:pt idx="58">
                  <c:v>0.31885144479134653</c:v>
                </c:pt>
                <c:pt idx="59">
                  <c:v>0.33579401703091388</c:v>
                </c:pt>
                <c:pt idx="60">
                  <c:v>0.35358371788245962</c:v>
                </c:pt>
                <c:pt idx="61">
                  <c:v>0.37226290377658267</c:v>
                </c:pt>
                <c:pt idx="62">
                  <c:v>0.39187604896541184</c:v>
                </c:pt>
                <c:pt idx="63">
                  <c:v>0.41246985141368248</c:v>
                </c:pt>
                <c:pt idx="64">
                  <c:v>0.43409334398436666</c:v>
                </c:pt>
                <c:pt idx="65">
                  <c:v>0.45679801118358504</c:v>
                </c:pt>
                <c:pt idx="66">
                  <c:v>0.48063791174276432</c:v>
                </c:pt>
                <c:pt idx="67">
                  <c:v>0.50566980732990252</c:v>
                </c:pt>
                <c:pt idx="68">
                  <c:v>0.53195329769639765</c:v>
                </c:pt>
                <c:pt idx="69">
                  <c:v>0.5595509625812175</c:v>
                </c:pt>
                <c:pt idx="70">
                  <c:v>0.58852851071027834</c:v>
                </c:pt>
                <c:pt idx="71">
                  <c:v>0.61895493624579223</c:v>
                </c:pt>
                <c:pt idx="72">
                  <c:v>0.65090268305808185</c:v>
                </c:pt>
                <c:pt idx="73">
                  <c:v>0.68444781721098591</c:v>
                </c:pt>
              </c:numCache>
            </c:numRef>
          </c:xVal>
          <c:yVal>
            <c:numRef>
              <c:f>List1!$I$29:$I$102</c:f>
              <c:numCache>
                <c:formatCode>0.00E+00</c:formatCode>
                <c:ptCount val="74"/>
                <c:pt idx="0" formatCode="General">
                  <c:v>0</c:v>
                </c:pt>
                <c:pt idx="1">
                  <c:v>0</c:v>
                </c:pt>
                <c:pt idx="2">
                  <c:v>5.2500000000000008E-4</c:v>
                </c:pt>
                <c:pt idx="3">
                  <c:v>1.5630313125000004E-3</c:v>
                </c:pt>
                <c:pt idx="4">
                  <c:v>3.1008316438530309E-3</c:v>
                </c:pt>
                <c:pt idx="5">
                  <c:v>5.1241578912911891E-3</c:v>
                </c:pt>
                <c:pt idx="6">
                  <c:v>7.6181337391659611E-3</c:v>
                </c:pt>
                <c:pt idx="7">
                  <c:v>1.0567623849507147E-2</c:v>
                </c:pt>
                <c:pt idx="8">
                  <c:v>1.3957624500713476E-2</c:v>
                </c:pt>
                <c:pt idx="9">
                  <c:v>1.7773658914874924E-2</c:v>
                </c:pt>
                <c:pt idx="10">
                  <c:v>2.2002164399361705E-2</c:v>
                </c:pt>
                <c:pt idx="11">
                  <c:v>2.6630857968148285E-2</c:v>
                </c:pt>
                <c:pt idx="12">
                  <c:v>3.1649067424267249E-2</c:v>
                </c:pt>
                <c:pt idx="13">
                  <c:v>3.704801604253298E-2</c:v>
                </c:pt>
                <c:pt idx="14">
                  <c:v>4.2821050983535773E-2</c:v>
                </c:pt>
                <c:pt idx="15">
                  <c:v>4.8963808303594744E-2</c:v>
                </c:pt>
                <c:pt idx="16">
                  <c:v>5.5474310722652645E-2</c:v>
                </c:pt>
                <c:pt idx="17">
                  <c:v>6.2352997919440378E-2</c:v>
                </c:pt>
                <c:pt idx="18">
                  <c:v>6.9602692734612157E-2</c:v>
                </c:pt>
                <c:pt idx="19">
                  <c:v>7.7228509952743829E-2</c:v>
                </c:pt>
                <c:pt idx="20">
                  <c:v>8.5237716998251764E-2</c:v>
                </c:pt>
                <c:pt idx="21">
                  <c:v>9.3639557673896895E-2</c:v>
                </c:pt>
                <c:pt idx="22">
                  <c:v>0.10244505084305799</c:v>
                </c:pt>
                <c:pt idx="23">
                  <c:v>0.11166677567311813</c:v>
                </c:pt>
                <c:pt idx="24">
                  <c:v>0.121318653801595</c:v>
                </c:pt>
                <c:pt idx="25">
                  <c:v>0.13141573674958065</c:v>
                </c:pt>
                <c:pt idx="26">
                  <c:v>0.14197400435519827</c:v>
                </c:pt>
                <c:pt idx="27">
                  <c:v>0.1530101772345594</c:v>
                </c:pt>
                <c:pt idx="28">
                  <c:v>0.1645415435904225</c:v>
                </c:pt>
                <c:pt idx="29">
                  <c:v>0.17658579831992013</c:v>
                </c:pt>
                <c:pt idx="30">
                  <c:v>0.18916089048279372</c:v>
                </c:pt>
                <c:pt idx="31">
                  <c:v>0.20228487384779612</c:v>
                </c:pt>
                <c:pt idx="32">
                  <c:v>0.21597575441532613</c:v>
                </c:pt>
                <c:pt idx="33">
                  <c:v>0.23025132842647275</c:v>
                </c:pt>
                <c:pt idx="34">
                  <c:v>0.24512900427741235</c:v>
                </c:pt>
                <c:pt idx="35">
                  <c:v>0.26062560181632682</c:v>
                </c:pt>
                <c:pt idx="36">
                  <c:v>0.27675712257486046</c:v>
                </c:pt>
                <c:pt idx="37">
                  <c:v>0.29353848447734959</c:v>
                </c:pt>
                <c:pt idx="38">
                  <c:v>0.3109832144192663</c:v>
                </c:pt>
                <c:pt idx="39">
                  <c:v>0.32910309179274033</c:v>
                </c:pt>
                <c:pt idx="40">
                  <c:v>0.34790773557789528</c:v>
                </c:pt>
                <c:pt idx="41">
                  <c:v>0.36740412705848052</c:v>
                </c:pt>
                <c:pt idx="42">
                  <c:v>0.38759605962718569</c:v>
                </c:pt>
                <c:pt idx="43">
                  <c:v>0.4084835066129095</c:v>
                </c:pt>
                <c:pt idx="44">
                  <c:v>0.43006189771348197</c:v>
                </c:pt>
                <c:pt idx="45">
                  <c:v>0.45232129462248821</c:v>
                </c:pt>
                <c:pt idx="46">
                  <c:v>0.47524545703297338</c:v>
                </c:pt>
                <c:pt idx="47">
                  <c:v>0.4988107917112804</c:v>
                </c:pt>
                <c:pt idx="48">
                  <c:v>0.52298518021382212</c:v>
                </c:pt>
                <c:pt idx="49">
                  <c:v>0.54772668568485805</c:v>
                </c:pt>
                <c:pt idx="50">
                  <c:v>0.57298214684572546</c:v>
                </c:pt>
                <c:pt idx="51">
                  <c:v>0.59868567882737123</c:v>
                </c:pt>
                <c:pt idx="52">
                  <c:v>0.62475711722586025</c:v>
                </c:pt>
                <c:pt idx="53">
                  <c:v>0.65110046521278608</c:v>
                </c:pt>
                <c:pt idx="54">
                  <c:v>0.677602435332602</c:v>
                </c:pt>
                <c:pt idx="55">
                  <c:v>0.70413121916092958</c:v>
                </c:pt>
                <c:pt idx="56">
                  <c:v>0.73053566983747054</c:v>
                </c:pt>
                <c:pt idx="57">
                  <c:v>0.7566451432936504</c:v>
                </c:pt>
                <c:pt idx="58">
                  <c:v>0.78227030892771232</c:v>
                </c:pt>
                <c:pt idx="59">
                  <c:v>0.80720529895291382</c:v>
                </c:pt>
                <c:pt idx="60">
                  <c:v>0.83123159875215524</c:v>
                </c:pt>
                <c:pt idx="61">
                  <c:v>0.85412405908316702</c:v>
                </c:pt>
                <c:pt idx="62">
                  <c:v>0.8756592958618864</c:v>
                </c:pt>
                <c:pt idx="63">
                  <c:v>0.89562649199266464</c:v>
                </c:pt>
                <c:pt idx="64">
                  <c:v>0.913840198352321</c:v>
                </c:pt>
                <c:pt idx="65">
                  <c:v>0.93015415807387791</c:v>
                </c:pt>
                <c:pt idx="66">
                  <c:v>0.94447453567513084</c:v>
                </c:pt>
                <c:pt idx="67">
                  <c:v>0.95677040579372186</c:v>
                </c:pt>
                <c:pt idx="68">
                  <c:v>0.9670792109350852</c:v>
                </c:pt>
                <c:pt idx="69">
                  <c:v>0.97550538520082308</c:v>
                </c:pt>
                <c:pt idx="70">
                  <c:v>0.98221153628369007</c:v>
                </c:pt>
                <c:pt idx="71">
                  <c:v>0.98740323158053078</c:v>
                </c:pt>
                <c:pt idx="72">
                  <c:v>0.99130998078870025</c:v>
                </c:pt>
                <c:pt idx="73">
                  <c:v>0.9941658143445018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07D-4BF6-BE35-7A00EFB58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027824"/>
        <c:axId val="547025856"/>
      </c:scatterChart>
      <c:valAx>
        <c:axId val="54702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/min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7025856"/>
        <c:crosses val="autoZero"/>
        <c:crossBetween val="midCat"/>
      </c:valAx>
      <c:valAx>
        <c:axId val="54702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Koncentrace</a:t>
                </a:r>
                <a:r>
                  <a:rPr lang="cs-CZ" baseline="0"/>
                  <a:t>  /M 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7027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195428696412949"/>
          <c:y val="0.43113371245261006"/>
          <c:w val="0.2255356517935258"/>
          <c:h val="0.342014435695538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List1!$E$28</c:f>
              <c:strCache>
                <c:ptCount val="1"/>
                <c:pt idx="0">
                  <c:v>v nekat. M/min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  <c:pt idx="1">
                  <c:v>1E-3</c:v>
                </c:pt>
                <c:pt idx="2">
                  <c:v>2.0500000000000002E-3</c:v>
                </c:pt>
                <c:pt idx="3">
                  <c:v>3.1525000000000004E-3</c:v>
                </c:pt>
                <c:pt idx="4">
                  <c:v>4.3101250000000006E-3</c:v>
                </c:pt>
                <c:pt idx="5">
                  <c:v>5.5256312500000012E-3</c:v>
                </c:pt>
                <c:pt idx="6">
                  <c:v>6.8019128125000015E-3</c:v>
                </c:pt>
                <c:pt idx="7">
                  <c:v>8.142008453125002E-3</c:v>
                </c:pt>
                <c:pt idx="8">
                  <c:v>9.5491088757812519E-3</c:v>
                </c:pt>
                <c:pt idx="9">
                  <c:v>1.1026564319570314E-2</c:v>
                </c:pt>
                <c:pt idx="10">
                  <c:v>1.2577892535548829E-2</c:v>
                </c:pt>
                <c:pt idx="11">
                  <c:v>1.4206787162326271E-2</c:v>
                </c:pt>
                <c:pt idx="12">
                  <c:v>1.5917126520442585E-2</c:v>
                </c:pt>
                <c:pt idx="13">
                  <c:v>1.7712982846464716E-2</c:v>
                </c:pt>
                <c:pt idx="14">
                  <c:v>1.9598631988787953E-2</c:v>
                </c:pt>
                <c:pt idx="15">
                  <c:v>2.1578563588227351E-2</c:v>
                </c:pt>
                <c:pt idx="16">
                  <c:v>2.3657491767638719E-2</c:v>
                </c:pt>
                <c:pt idx="17">
                  <c:v>2.5840366356020657E-2</c:v>
                </c:pt>
                <c:pt idx="18">
                  <c:v>2.8132384673821693E-2</c:v>
                </c:pt>
                <c:pt idx="19">
                  <c:v>3.0539003907512779E-2</c:v>
                </c:pt>
                <c:pt idx="20">
                  <c:v>3.3065954102888422E-2</c:v>
                </c:pt>
                <c:pt idx="21">
                  <c:v>3.5719251808032849E-2</c:v>
                </c:pt>
                <c:pt idx="22">
                  <c:v>3.8505214398434497E-2</c:v>
                </c:pt>
                <c:pt idx="23">
                  <c:v>4.1430475118356229E-2</c:v>
                </c:pt>
                <c:pt idx="24">
                  <c:v>4.450199887427405E-2</c:v>
                </c:pt>
                <c:pt idx="25">
                  <c:v>4.7727098817987763E-2</c:v>
                </c:pt>
                <c:pt idx="26">
                  <c:v>5.1113453758887165E-2</c:v>
                </c:pt>
                <c:pt idx="27">
                  <c:v>5.4669126446831535E-2</c:v>
                </c:pt>
                <c:pt idx="28">
                  <c:v>5.8402582769173123E-2</c:v>
                </c:pt>
                <c:pt idx="29">
                  <c:v>6.2322711907631792E-2</c:v>
                </c:pt>
                <c:pt idx="30">
                  <c:v>6.643884750301339E-2</c:v>
                </c:pt>
                <c:pt idx="31">
                  <c:v>7.0760789878164074E-2</c:v>
                </c:pt>
                <c:pt idx="32">
                  <c:v>7.5298829372072287E-2</c:v>
                </c:pt>
                <c:pt idx="33">
                  <c:v>8.006377084067591E-2</c:v>
                </c:pt>
                <c:pt idx="34">
                  <c:v>8.5066959382709709E-2</c:v>
                </c:pt>
                <c:pt idx="35">
                  <c:v>9.0320307351845194E-2</c:v>
                </c:pt>
                <c:pt idx="36">
                  <c:v>9.5836322719437456E-2</c:v>
                </c:pt>
                <c:pt idx="37">
                  <c:v>0.10162813885540933</c:v>
                </c:pt>
                <c:pt idx="38">
                  <c:v>0.1077095457981798</c:v>
                </c:pt>
                <c:pt idx="39">
                  <c:v>0.1140950230880888</c:v>
                </c:pt>
                <c:pt idx="40">
                  <c:v>0.12079977424249326</c:v>
                </c:pt>
                <c:pt idx="41">
                  <c:v>0.12783976295461794</c:v>
                </c:pt>
                <c:pt idx="42">
                  <c:v>0.13523175110234884</c:v>
                </c:pt>
                <c:pt idx="43">
                  <c:v>0.14299333865746627</c:v>
                </c:pt>
                <c:pt idx="44">
                  <c:v>0.15114300559033958</c:v>
                </c:pt>
                <c:pt idx="45">
                  <c:v>0.15970015586985656</c:v>
                </c:pt>
                <c:pt idx="46">
                  <c:v>0.16868516366334937</c:v>
                </c:pt>
                <c:pt idx="47">
                  <c:v>0.17811942184651683</c:v>
                </c:pt>
                <c:pt idx="48">
                  <c:v>0.18802539293884266</c:v>
                </c:pt>
                <c:pt idx="49">
                  <c:v>0.19842666258578479</c:v>
                </c:pt>
                <c:pt idx="50">
                  <c:v>0.20934799571507401</c:v>
                </c:pt>
                <c:pt idx="51">
                  <c:v>0.22081539550082768</c:v>
                </c:pt>
                <c:pt idx="52">
                  <c:v>0.23285616527586905</c:v>
                </c:pt>
                <c:pt idx="53">
                  <c:v>0.24549897353966249</c:v>
                </c:pt>
                <c:pt idx="54">
                  <c:v>0.25877392221664558</c:v>
                </c:pt>
                <c:pt idx="55">
                  <c:v>0.27271261832747784</c:v>
                </c:pt>
                <c:pt idx="56">
                  <c:v>0.28734824924385172</c:v>
                </c:pt>
                <c:pt idx="57">
                  <c:v>0.3027156617060443</c:v>
                </c:pt>
                <c:pt idx="58">
                  <c:v>0.31885144479134653</c:v>
                </c:pt>
                <c:pt idx="59">
                  <c:v>0.33579401703091388</c:v>
                </c:pt>
                <c:pt idx="60">
                  <c:v>0.35358371788245962</c:v>
                </c:pt>
                <c:pt idx="61">
                  <c:v>0.37226290377658267</c:v>
                </c:pt>
                <c:pt idx="62">
                  <c:v>0.39187604896541184</c:v>
                </c:pt>
                <c:pt idx="63">
                  <c:v>0.41246985141368248</c:v>
                </c:pt>
                <c:pt idx="64">
                  <c:v>0.43409334398436666</c:v>
                </c:pt>
                <c:pt idx="65">
                  <c:v>0.45679801118358504</c:v>
                </c:pt>
                <c:pt idx="66">
                  <c:v>0.48063791174276432</c:v>
                </c:pt>
                <c:pt idx="67">
                  <c:v>0.50566980732990252</c:v>
                </c:pt>
                <c:pt idx="68">
                  <c:v>0.53195329769639765</c:v>
                </c:pt>
                <c:pt idx="69">
                  <c:v>0.5595509625812175</c:v>
                </c:pt>
                <c:pt idx="70">
                  <c:v>0.58852851071027834</c:v>
                </c:pt>
                <c:pt idx="71">
                  <c:v>0.61895493624579223</c:v>
                </c:pt>
                <c:pt idx="72">
                  <c:v>0.65090268305808185</c:v>
                </c:pt>
                <c:pt idx="73">
                  <c:v>0.68444781721098591</c:v>
                </c:pt>
              </c:numCache>
            </c:numRef>
          </c:xVal>
          <c:yVal>
            <c:numRef>
              <c:f>List1!$E$29:$E$102</c:f>
              <c:numCache>
                <c:formatCode>General</c:formatCode>
                <c:ptCount val="74"/>
                <c:pt idx="0">
                  <c:v>1</c:v>
                </c:pt>
                <c:pt idx="1">
                  <c:v>0.99900049983337502</c:v>
                </c:pt>
                <c:pt idx="2">
                  <c:v>0.99795209981488142</c:v>
                </c:pt>
                <c:pt idx="3">
                  <c:v>0.9968524639105123</c:v>
                </c:pt>
                <c:pt idx="4">
                  <c:v>0.99569915025813216</c:v>
                </c:pt>
                <c:pt idx="5">
                  <c:v>0.99448960697050715</c:v>
                </c:pt>
                <c:pt idx="6">
                  <c:v>0.9932211678359526</c:v>
                </c:pt>
                <c:pt idx="7">
                  <c:v>0.99189104792176708</c:v>
                </c:pt>
                <c:pt idx="8">
                  <c:v>0.990496339086822</c:v>
                </c:pt>
                <c:pt idx="9">
                  <c:v>0.9890340054110176</c:v>
                </c:pt>
                <c:pt idx="10">
                  <c:v>0.9875008785508107</c:v>
                </c:pt>
                <c:pt idx="11">
                  <c:v>0.98589365303167797</c:v>
                </c:pt>
                <c:pt idx="12">
                  <c:v>0.9842088814902189</c:v>
                </c:pt>
                <c:pt idx="13">
                  <c:v>0.98244296988063862</c:v>
                </c:pt>
                <c:pt idx="14">
                  <c:v>0.98059217266259746</c:v>
                </c:pt>
                <c:pt idx="15">
                  <c:v>0.97865258798988997</c:v>
                </c:pt>
                <c:pt idx="16">
                  <c:v>0.97662015292213711</c:v>
                </c:pt>
                <c:pt idx="17">
                  <c:v>0.97449063868466312</c:v>
                </c:pt>
                <c:pt idx="18">
                  <c:v>0.97225964600499826</c:v>
                </c:pt>
                <c:pt idx="19">
                  <c:v>0.96992260055802026</c:v>
                </c:pt>
                <c:pt idx="20">
                  <c:v>0.96747474855564719</c:v>
                </c:pt>
                <c:pt idx="21">
                  <c:v>0.96491115252123061</c:v>
                </c:pt>
                <c:pt idx="22">
                  <c:v>0.96222668729340421</c:v>
                </c:pt>
                <c:pt idx="23">
                  <c:v>0.95941603630912853</c:v>
                </c:pt>
                <c:pt idx="24">
                  <c:v>0.95647368822106082</c:v>
                </c:pt>
                <c:pt idx="25">
                  <c:v>0.95339393391018856</c:v>
                </c:pt>
                <c:pt idx="26">
                  <c:v>0.95017086396091077</c:v>
                </c:pt>
                <c:pt idx="27">
                  <c:v>0.9467983666724461</c:v>
                </c:pt>
                <c:pt idx="28">
                  <c:v>0.94327012668760368</c:v>
                </c:pt>
                <c:pt idx="29">
                  <c:v>0.93957962432757802</c:v>
                </c:pt>
                <c:pt idx="30">
                  <c:v>0.93572013572952439</c:v>
                </c:pt>
                <c:pt idx="31">
                  <c:v>0.93168473389223372</c:v>
                </c:pt>
                <c:pt idx="32">
                  <c:v>0.92746629074424314</c:v>
                </c:pt>
                <c:pt idx="33">
                  <c:v>0.92305748035817303</c:v>
                </c:pt>
                <c:pt idx="34">
                  <c:v>0.91845078344493858</c:v>
                </c:pt>
                <c:pt idx="35">
                  <c:v>0.91363849327170732</c:v>
                </c:pt>
                <c:pt idx="36">
                  <c:v>0.90861272315799924</c:v>
                </c:pt>
                <c:pt idx="37">
                  <c:v>0.90336541571508366</c:v>
                </c:pt>
                <c:pt idx="38">
                  <c:v>0.89788835400472122</c:v>
                </c:pt>
                <c:pt idx="39">
                  <c:v>0.89217317480421232</c:v>
                </c:pt>
                <c:pt idx="40">
                  <c:v>0.88621138417550471</c:v>
                </c:pt>
                <c:pt idx="41">
                  <c:v>0.87999437554660909</c:v>
                </c:pt>
                <c:pt idx="42">
                  <c:v>0.87351345052356622</c:v>
                </c:pt>
                <c:pt idx="43">
                  <c:v>0.86675984266046491</c:v>
                </c:pt>
                <c:pt idx="44">
                  <c:v>0.85972474442323765</c:v>
                </c:pt>
                <c:pt idx="45">
                  <c:v>0.85239933758983377</c:v>
                </c:pt>
                <c:pt idx="46">
                  <c:v>0.84477482733450948</c:v>
                </c:pt>
                <c:pt idx="47">
                  <c:v>0.83684248024694885</c:v>
                </c:pt>
                <c:pt idx="48">
                  <c:v>0.82859366653723943</c:v>
                </c:pt>
                <c:pt idx="49">
                  <c:v>0.82001990667483149</c:v>
                </c:pt>
                <c:pt idx="50">
                  <c:v>0.81111292270287194</c:v>
                </c:pt>
                <c:pt idx="51">
                  <c:v>0.80186469445805864</c:v>
                </c:pt>
                <c:pt idx="52">
                  <c:v>0.79226752090963015</c:v>
                </c:pt>
                <c:pt idx="53">
                  <c:v>0.78231408680847969</c:v>
                </c:pt>
                <c:pt idx="54">
                  <c:v>0.77199753480776823</c:v>
                </c:pt>
                <c:pt idx="55">
                  <c:v>0.76131154317884997</c:v>
                </c:pt>
                <c:pt idx="56">
                  <c:v>0.75025040919982267</c:v>
                </c:pt>
                <c:pt idx="57">
                  <c:v>0.7388091382375197</c:v>
                </c:pt>
                <c:pt idx="58">
                  <c:v>0.72698353847620878</c:v>
                </c:pt>
                <c:pt idx="59">
                  <c:v>0.71477032116657779</c:v>
                </c:pt>
                <c:pt idx="60">
                  <c:v>0.70216720617573058</c:v>
                </c:pt>
                <c:pt idx="61">
                  <c:v>0.68917303251190154</c:v>
                </c:pt>
                <c:pt idx="62">
                  <c:v>0.67578787337555279</c:v>
                </c:pt>
                <c:pt idx="63">
                  <c:v>0.66201315515072423</c:v>
                </c:pt>
                <c:pt idx="64">
                  <c:v>0.64785177959647777</c:v>
                </c:pt>
                <c:pt idx="65">
                  <c:v>0.63330824832781096</c:v>
                </c:pt>
                <c:pt idx="66">
                  <c:v>0.61838878848870649</c:v>
                </c:pt>
                <c:pt idx="67">
                  <c:v>0.60310147831769334</c:v>
                </c:pt>
                <c:pt idx="68">
                  <c:v>0.58745637108967719</c:v>
                </c:pt>
                <c:pt idx="69">
                  <c:v>0.57146561568880794</c:v>
                </c:pt>
                <c:pt idx="70">
                  <c:v>0.55514357182856156</c:v>
                </c:pt>
                <c:pt idx="71">
                  <c:v>0.53850691769076975</c:v>
                </c:pt>
                <c:pt idx="72">
                  <c:v>0.52157474750983746</c:v>
                </c:pt>
                <c:pt idx="73">
                  <c:v>0.50436865638787953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5D-41D3-907D-3D501821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844464"/>
        <c:axId val="537845776"/>
      </c:scatterChart>
      <c:valAx>
        <c:axId val="53784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7845776"/>
        <c:crosses val="autoZero"/>
        <c:crossBetween val="midCat"/>
      </c:valAx>
      <c:valAx>
        <c:axId val="53784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rychlost</a:t>
                </a:r>
                <a:r>
                  <a:rPr lang="cs-CZ" baseline="0"/>
                  <a:t> Mmin-1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7844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 kat. M/min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List1!$K$28</c:f>
              <c:strCache>
                <c:ptCount val="1"/>
                <c:pt idx="0">
                  <c:v>v kat. M/min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  <c:pt idx="1">
                  <c:v>1E-3</c:v>
                </c:pt>
                <c:pt idx="2">
                  <c:v>2.0500000000000002E-3</c:v>
                </c:pt>
                <c:pt idx="3">
                  <c:v>3.1525000000000004E-3</c:v>
                </c:pt>
                <c:pt idx="4">
                  <c:v>4.3101250000000006E-3</c:v>
                </c:pt>
                <c:pt idx="5">
                  <c:v>5.5256312500000012E-3</c:v>
                </c:pt>
                <c:pt idx="6">
                  <c:v>6.8019128125000015E-3</c:v>
                </c:pt>
                <c:pt idx="7">
                  <c:v>8.142008453125002E-3</c:v>
                </c:pt>
                <c:pt idx="8">
                  <c:v>9.5491088757812519E-3</c:v>
                </c:pt>
                <c:pt idx="9">
                  <c:v>1.1026564319570314E-2</c:v>
                </c:pt>
                <c:pt idx="10">
                  <c:v>1.2577892535548829E-2</c:v>
                </c:pt>
                <c:pt idx="11">
                  <c:v>1.4206787162326271E-2</c:v>
                </c:pt>
                <c:pt idx="12">
                  <c:v>1.5917126520442585E-2</c:v>
                </c:pt>
                <c:pt idx="13">
                  <c:v>1.7712982846464716E-2</c:v>
                </c:pt>
                <c:pt idx="14">
                  <c:v>1.9598631988787953E-2</c:v>
                </c:pt>
                <c:pt idx="15">
                  <c:v>2.1578563588227351E-2</c:v>
                </c:pt>
                <c:pt idx="16">
                  <c:v>2.3657491767638719E-2</c:v>
                </c:pt>
                <c:pt idx="17">
                  <c:v>2.5840366356020657E-2</c:v>
                </c:pt>
                <c:pt idx="18">
                  <c:v>2.8132384673821693E-2</c:v>
                </c:pt>
                <c:pt idx="19">
                  <c:v>3.0539003907512779E-2</c:v>
                </c:pt>
                <c:pt idx="20">
                  <c:v>3.3065954102888422E-2</c:v>
                </c:pt>
                <c:pt idx="21">
                  <c:v>3.5719251808032849E-2</c:v>
                </c:pt>
                <c:pt idx="22">
                  <c:v>3.8505214398434497E-2</c:v>
                </c:pt>
                <c:pt idx="23">
                  <c:v>4.1430475118356229E-2</c:v>
                </c:pt>
                <c:pt idx="24">
                  <c:v>4.450199887427405E-2</c:v>
                </c:pt>
                <c:pt idx="25">
                  <c:v>4.7727098817987763E-2</c:v>
                </c:pt>
                <c:pt idx="26">
                  <c:v>5.1113453758887165E-2</c:v>
                </c:pt>
                <c:pt idx="27">
                  <c:v>5.4669126446831535E-2</c:v>
                </c:pt>
                <c:pt idx="28">
                  <c:v>5.8402582769173123E-2</c:v>
                </c:pt>
                <c:pt idx="29">
                  <c:v>6.2322711907631792E-2</c:v>
                </c:pt>
                <c:pt idx="30">
                  <c:v>6.643884750301339E-2</c:v>
                </c:pt>
                <c:pt idx="31">
                  <c:v>7.0760789878164074E-2</c:v>
                </c:pt>
                <c:pt idx="32">
                  <c:v>7.5298829372072287E-2</c:v>
                </c:pt>
                <c:pt idx="33">
                  <c:v>8.006377084067591E-2</c:v>
                </c:pt>
                <c:pt idx="34">
                  <c:v>8.5066959382709709E-2</c:v>
                </c:pt>
                <c:pt idx="35">
                  <c:v>9.0320307351845194E-2</c:v>
                </c:pt>
                <c:pt idx="36">
                  <c:v>9.5836322719437456E-2</c:v>
                </c:pt>
                <c:pt idx="37">
                  <c:v>0.10162813885540933</c:v>
                </c:pt>
                <c:pt idx="38">
                  <c:v>0.1077095457981798</c:v>
                </c:pt>
                <c:pt idx="39">
                  <c:v>0.1140950230880888</c:v>
                </c:pt>
                <c:pt idx="40">
                  <c:v>0.12079977424249326</c:v>
                </c:pt>
                <c:pt idx="41">
                  <c:v>0.12783976295461794</c:v>
                </c:pt>
                <c:pt idx="42">
                  <c:v>0.13523175110234884</c:v>
                </c:pt>
                <c:pt idx="43">
                  <c:v>0.14299333865746627</c:v>
                </c:pt>
                <c:pt idx="44">
                  <c:v>0.15114300559033958</c:v>
                </c:pt>
                <c:pt idx="45">
                  <c:v>0.15970015586985656</c:v>
                </c:pt>
                <c:pt idx="46">
                  <c:v>0.16868516366334937</c:v>
                </c:pt>
                <c:pt idx="47">
                  <c:v>0.17811942184651683</c:v>
                </c:pt>
                <c:pt idx="48">
                  <c:v>0.18802539293884266</c:v>
                </c:pt>
                <c:pt idx="49">
                  <c:v>0.19842666258578479</c:v>
                </c:pt>
                <c:pt idx="50">
                  <c:v>0.20934799571507401</c:v>
                </c:pt>
                <c:pt idx="51">
                  <c:v>0.22081539550082768</c:v>
                </c:pt>
                <c:pt idx="52">
                  <c:v>0.23285616527586905</c:v>
                </c:pt>
                <c:pt idx="53">
                  <c:v>0.24549897353966249</c:v>
                </c:pt>
                <c:pt idx="54">
                  <c:v>0.25877392221664558</c:v>
                </c:pt>
                <c:pt idx="55">
                  <c:v>0.27271261832747784</c:v>
                </c:pt>
                <c:pt idx="56">
                  <c:v>0.28734824924385172</c:v>
                </c:pt>
                <c:pt idx="57">
                  <c:v>0.3027156617060443</c:v>
                </c:pt>
                <c:pt idx="58">
                  <c:v>0.31885144479134653</c:v>
                </c:pt>
                <c:pt idx="59">
                  <c:v>0.33579401703091388</c:v>
                </c:pt>
                <c:pt idx="60">
                  <c:v>0.35358371788245962</c:v>
                </c:pt>
                <c:pt idx="61">
                  <c:v>0.37226290377658267</c:v>
                </c:pt>
                <c:pt idx="62">
                  <c:v>0.39187604896541184</c:v>
                </c:pt>
                <c:pt idx="63">
                  <c:v>0.41246985141368248</c:v>
                </c:pt>
                <c:pt idx="64">
                  <c:v>0.43409334398436666</c:v>
                </c:pt>
                <c:pt idx="65">
                  <c:v>0.45679801118358504</c:v>
                </c:pt>
                <c:pt idx="66">
                  <c:v>0.48063791174276432</c:v>
                </c:pt>
                <c:pt idx="67">
                  <c:v>0.50566980732990252</c:v>
                </c:pt>
                <c:pt idx="68">
                  <c:v>0.53195329769639765</c:v>
                </c:pt>
                <c:pt idx="69">
                  <c:v>0.5595509625812175</c:v>
                </c:pt>
                <c:pt idx="70">
                  <c:v>0.58852851071027834</c:v>
                </c:pt>
                <c:pt idx="71">
                  <c:v>0.61895493624579223</c:v>
                </c:pt>
                <c:pt idx="72">
                  <c:v>0.65090268305808185</c:v>
                </c:pt>
                <c:pt idx="73">
                  <c:v>0.68444781721098591</c:v>
                </c:pt>
              </c:numCache>
            </c:numRef>
          </c:xVal>
          <c:yVal>
            <c:numRef>
              <c:f>List1!$K$29:$K$102</c:f>
              <c:numCache>
                <c:formatCode>0.00E+00</c:formatCode>
                <c:ptCount val="74"/>
                <c:pt idx="1">
                  <c:v>0</c:v>
                </c:pt>
                <c:pt idx="2">
                  <c:v>0.5</c:v>
                </c:pt>
                <c:pt idx="3">
                  <c:v>0.94152500000000006</c:v>
                </c:pt>
                <c:pt idx="4">
                  <c:v>1.3284097452569097</c:v>
                </c:pt>
                <c:pt idx="5">
                  <c:v>1.6645955110787438</c:v>
                </c:pt>
                <c:pt idx="6">
                  <c:v>1.9540953353502444</c:v>
                </c:pt>
                <c:pt idx="7">
                  <c:v>2.2009549325640578</c:v>
                </c:pt>
                <c:pt idx="8">
                  <c:v>2.4092101719412922</c:v>
                </c:pt>
                <c:pt idx="9">
                  <c:v>2.5828422983605503</c:v>
                </c:pt>
                <c:pt idx="10">
                  <c:v>2.7257323375760358</c:v>
                </c:pt>
                <c:pt idx="11">
                  <c:v>2.8416163284569582</c:v>
                </c:pt>
                <c:pt idx="12">
                  <c:v>2.9340431372904732</c:v>
                </c:pt>
                <c:pt idx="13">
                  <c:v>3.0063366094683883</c:v>
                </c:pt>
                <c:pt idx="14">
                  <c:v>3.06156368723508</c:v>
                </c:pt>
                <c:pt idx="15">
                  <c:v>3.1025098653904224</c:v>
                </c:pt>
                <c:pt idx="16">
                  <c:v>3.1316629807294722</c:v>
                </c:pt>
                <c:pt idx="17">
                  <c:v>3.1512058610231835</c:v>
                </c:pt>
                <c:pt idx="18">
                  <c:v>3.1630178340490502</c:v>
                </c:pt>
                <c:pt idx="19">
                  <c:v>3.1686845643777994</c:v>
                </c:pt>
                <c:pt idx="20">
                  <c:v>3.1695151966844879</c:v>
                </c:pt>
                <c:pt idx="21">
                  <c:v>3.1665653874252269</c:v>
                </c:pt>
                <c:pt idx="22">
                  <c:v>3.1606645399684377</c:v>
                </c:pt>
                <c:pt idx="23">
                  <c:v>3.1524454443523471</c:v>
                </c:pt>
                <c:pt idx="24">
                  <c:v>3.1423745656796109</c:v>
                </c:pt>
                <c:pt idx="25">
                  <c:v>3.1307814096324811</c:v>
                </c:pt>
                <c:pt idx="26">
                  <c:v>3.1178856882655634</c:v>
                </c:pt>
                <c:pt idx="27">
                  <c:v>3.1038213716295209</c:v>
                </c:pt>
                <c:pt idx="28">
                  <c:v>3.0886570941938181</c:v>
                </c:pt>
                <c:pt idx="29">
                  <c:v>3.0724127456253232</c:v>
                </c:pt>
                <c:pt idx="30">
                  <c:v>3.0550723783208547</c:v>
                </c:pt>
                <c:pt idx="31">
                  <c:v>3.0365937871961632</c:v>
                </c:pt>
                <c:pt idx="32">
                  <c:v>3.0169152529210939</c:v>
                </c:pt>
                <c:pt idx="33">
                  <c:v>2.9959599934666383</c:v>
                </c:pt>
                <c:pt idx="34">
                  <c:v>2.9736388556909792</c:v>
                </c:pt>
                <c:pt idx="35">
                  <c:v>2.9498517193150366</c:v>
                </c:pt>
                <c:pt idx="36">
                  <c:v>2.9244880014855794</c:v>
                </c:pt>
                <c:pt idx="37">
                  <c:v>2.8974265599115379</c:v>
                </c:pt>
                <c:pt idx="38">
                  <c:v>2.8685352100396542</c:v>
                </c:pt>
                <c:pt idx="39">
                  <c:v>2.8376700050455059</c:v>
                </c:pt>
                <c:pt idx="40">
                  <c:v>2.804674379719803</c:v>
                </c:pt>
                <c:pt idx="41">
                  <c:v>2.7693782302530439</c:v>
                </c:pt>
                <c:pt idx="42">
                  <c:v>2.7315969892218281</c:v>
                </c:pt>
                <c:pt idx="43">
                  <c:v>2.6911307560979734</c:v>
                </c:pt>
                <c:pt idx="44">
                  <c:v>2.6477635562665425</c:v>
                </c:pt>
                <c:pt idx="45">
                  <c:v>2.6012628248785075</c:v>
                </c:pt>
                <c:pt idx="46">
                  <c:v>2.5513792461134495</c:v>
                </c:pt>
                <c:pt idx="47">
                  <c:v>2.4978471248912966</c:v>
                </c:pt>
                <c:pt idx="48">
                  <c:v>2.4403855288119769</c:v>
                </c:pt>
                <c:pt idx="49">
                  <c:v>2.3787005155000176</c:v>
                </c:pt>
                <c:pt idx="50">
                  <c:v>2.3124888566155359</c:v>
                </c:pt>
                <c:pt idx="51">
                  <c:v>2.241443785153292</c:v>
                </c:pt>
                <c:pt idx="52">
                  <c:v>2.1652634246467386</c:v>
                </c:pt>
                <c:pt idx="53">
                  <c:v>2.0836626987667053</c:v>
                </c:pt>
                <c:pt idx="54">
                  <c:v>1.9963896482527759</c:v>
                </c:pt>
                <c:pt idx="55">
                  <c:v>1.9032471629617569</c:v>
                </c:pt>
                <c:pt idx="56">
                  <c:v>1.804121108779841</c:v>
                </c:pt>
                <c:pt idx="57">
                  <c:v>1.6990155968296712</c:v>
                </c:pt>
                <c:pt idx="58">
                  <c:v>1.5880955698644332</c:v>
                </c:pt>
                <c:pt idx="59">
                  <c:v>1.4717357950505772</c:v>
                </c:pt>
                <c:pt idx="60">
                  <c:v>1.3505735706148081</c:v>
                </c:pt>
                <c:pt idx="61">
                  <c:v>1.2255598536665531</c:v>
                </c:pt>
                <c:pt idx="62">
                  <c:v>1.0980001713842893</c:v>
                </c:pt>
                <c:pt idx="63">
                  <c:v>0.96957306359200246</c:v>
                </c:pt>
                <c:pt idx="64">
                  <c:v>0.84231103278613684</c:v>
                </c:pt>
                <c:pt idx="65">
                  <c:v>0.71852890766522814</c:v>
                </c:pt>
                <c:pt idx="66">
                  <c:v>0.60068948549951195</c:v>
                </c:pt>
                <c:pt idx="67">
                  <c:v>0.49120810990074737</c:v>
                </c:pt>
                <c:pt idx="68">
                  <c:v>0.39221598796880064</c:v>
                </c:pt>
                <c:pt idx="69">
                  <c:v>0.30532200100642276</c:v>
                </c:pt>
                <c:pt idx="70">
                  <c:v>0.23142575945345625</c:v>
                </c:pt>
                <c:pt idx="71">
                  <c:v>0.17063112756314211</c:v>
                </c:pt>
                <c:pt idx="72">
                  <c:v>0.12228559438397155</c:v>
                </c:pt>
                <c:pt idx="73">
                  <c:v>8.5134062746155745E-2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1D-4F1A-8333-DCF9B1BAF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844464"/>
        <c:axId val="537845776"/>
      </c:scatterChart>
      <c:valAx>
        <c:axId val="53784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7845776"/>
        <c:crosses val="autoZero"/>
        <c:crossBetween val="midCat"/>
      </c:valAx>
      <c:valAx>
        <c:axId val="53784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rychlost</a:t>
                </a:r>
                <a:r>
                  <a:rPr lang="cs-CZ" baseline="0"/>
                  <a:t> Mmin-1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7844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99060</xdr:colOff>
      <xdr:row>7</xdr:row>
      <xdr:rowOff>156210</xdr:rowOff>
    </xdr:from>
    <xdr:ext cx="1333500" cy="26456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ovéPole 2"/>
            <xdr:cNvSpPr txBox="1"/>
          </xdr:nvSpPr>
          <xdr:spPr>
            <a:xfrm>
              <a:off x="10721340" y="1421130"/>
              <a:ext cx="13335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+mn-lt"/>
                </a:rPr>
                <a:t>S</a:t>
              </a:r>
              <a14:m>
                <m:oMath xmlns:m="http://schemas.openxmlformats.org/officeDocument/2006/math">
                  <m:r>
                    <a:rPr lang="cs-CZ" sz="1100" b="0" i="1">
                      <a:latin typeface="Cambria Math"/>
                    </a:rPr>
                    <m:t>=</m:t>
                  </m:r>
                  <m:sSub>
                    <m:sSubPr>
                      <m:ctrlPr>
                        <a:rPr lang="cs-CZ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cs-CZ" sz="1100" b="0" i="1">
                          <a:latin typeface="Cambria Math" panose="02040503050406030204" pitchFamily="18" charset="0"/>
                        </a:rPr>
                        <m:t>𝑆</m:t>
                      </m:r>
                    </m:e>
                    <m:sub>
                      <m:r>
                        <a:rPr lang="cs-CZ" sz="1100" b="0" i="1">
                          <a:latin typeface="Cambria Math"/>
                        </a:rPr>
                        <m:t>0</m:t>
                      </m:r>
                    </m:sub>
                  </m:sSub>
                  <m:r>
                    <a:rPr lang="cs-CZ" sz="1100" b="0" i="1">
                      <a:latin typeface="Cambria Math"/>
                    </a:rPr>
                    <m:t>𝑒𝑥𝑝</m:t>
                  </m:r>
                  <m:d>
                    <m:dPr>
                      <m:ctrlPr>
                        <a:rPr lang="cs-CZ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cs-CZ" sz="1100" b="0" i="1">
                          <a:latin typeface="Cambria Math"/>
                        </a:rPr>
                        <m:t>−</m:t>
                      </m:r>
                      <m:r>
                        <a:rPr lang="cs-CZ" sz="1100" b="0" i="1">
                          <a:latin typeface="Cambria Math" panose="02040503050406030204" pitchFamily="18" charset="0"/>
                        </a:rPr>
                        <m:t>𝑘</m:t>
                      </m:r>
                      <m:r>
                        <a:rPr lang="cs-CZ" sz="1100" b="0" i="1">
                          <a:latin typeface="Cambria Math"/>
                        </a:rPr>
                        <m:t>𝑡</m:t>
                      </m:r>
                    </m:e>
                  </m:d>
                </m:oMath>
              </a14:m>
              <a:endParaRPr lang="cs-CZ" sz="1100"/>
            </a:p>
          </xdr:txBody>
        </xdr:sp>
      </mc:Choice>
      <mc:Fallback>
        <xdr:sp macro="" textlink="">
          <xdr:nvSpPr>
            <xdr:cNvPr id="3" name="TextovéPole 2"/>
            <xdr:cNvSpPr txBox="1"/>
          </xdr:nvSpPr>
          <xdr:spPr>
            <a:xfrm>
              <a:off x="10721340" y="1421130"/>
              <a:ext cx="13335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+mn-lt"/>
                </a:rPr>
                <a:t>S</a:t>
              </a:r>
              <a:r>
                <a:rPr lang="cs-CZ" sz="1100" b="0" i="0">
                  <a:latin typeface="Cambria Math"/>
                </a:rPr>
                <a:t>=</a:t>
              </a:r>
              <a:r>
                <a:rPr lang="cs-CZ" sz="1100" b="0" i="0">
                  <a:latin typeface="Cambria Math" panose="02040503050406030204" pitchFamily="18" charset="0"/>
                </a:rPr>
                <a:t>𝑆_</a:t>
              </a:r>
              <a:r>
                <a:rPr lang="cs-CZ" sz="1100" b="0" i="0">
                  <a:latin typeface="Cambria Math"/>
                </a:rPr>
                <a:t>0 𝑒𝑥𝑝</a:t>
              </a:r>
              <a:r>
                <a:rPr lang="cs-CZ" sz="1100" b="0" i="0">
                  <a:latin typeface="Cambria Math" panose="02040503050406030204" pitchFamily="18" charset="0"/>
                </a:rPr>
                <a:t>(</a:t>
              </a:r>
              <a:r>
                <a:rPr lang="cs-CZ" sz="1100" b="0" i="0">
                  <a:latin typeface="Cambria Math"/>
                </a:rPr>
                <a:t>−</a:t>
              </a:r>
              <a:r>
                <a:rPr lang="cs-CZ" sz="1100" b="0" i="0">
                  <a:latin typeface="Cambria Math" panose="02040503050406030204" pitchFamily="18" charset="0"/>
                </a:rPr>
                <a:t>𝑘</a:t>
              </a:r>
              <a:r>
                <a:rPr lang="cs-CZ" sz="1100" b="0" i="0">
                  <a:latin typeface="Cambria Math"/>
                </a:rPr>
                <a:t>𝑡</a:t>
              </a:r>
              <a:r>
                <a:rPr lang="cs-CZ" sz="1100" b="0" i="0">
                  <a:latin typeface="Cambria Math" panose="02040503050406030204" pitchFamily="18" charset="0"/>
                </a:rPr>
                <a:t>)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2</xdr:col>
      <xdr:colOff>579120</xdr:colOff>
      <xdr:row>0</xdr:row>
      <xdr:rowOff>140970</xdr:rowOff>
    </xdr:from>
    <xdr:ext cx="807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ovéPole 3"/>
            <xdr:cNvSpPr txBox="1"/>
          </xdr:nvSpPr>
          <xdr:spPr>
            <a:xfrm>
              <a:off x="1798320" y="140970"/>
              <a:ext cx="807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𝑆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𝑃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4" name="TextovéPole 3"/>
            <xdr:cNvSpPr txBox="1"/>
          </xdr:nvSpPr>
          <xdr:spPr>
            <a:xfrm>
              <a:off x="1798320" y="140970"/>
              <a:ext cx="807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𝑆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𝑃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4</xdr:col>
      <xdr:colOff>91440</xdr:colOff>
      <xdr:row>4</xdr:row>
      <xdr:rowOff>140970</xdr:rowOff>
    </xdr:from>
    <xdr:ext cx="876300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TextovéPole 9"/>
            <xdr:cNvSpPr txBox="1"/>
          </xdr:nvSpPr>
          <xdr:spPr>
            <a:xfrm>
              <a:off x="2788920" y="872490"/>
              <a:ext cx="8763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𝑆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𝐾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𝑆𝐾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10" name="TextovéPole 9"/>
            <xdr:cNvSpPr txBox="1"/>
          </xdr:nvSpPr>
          <xdr:spPr>
            <a:xfrm>
              <a:off x="2788920" y="872490"/>
              <a:ext cx="8763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cs-CZ" sz="1100" b="0" i="0">
                  <a:latin typeface="Cambria Math" panose="02040503050406030204" pitchFamily="18" charset="0"/>
                </a:rPr>
                <a:t>𝑆+𝐾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𝑆𝐾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10</xdr:col>
      <xdr:colOff>22860</xdr:colOff>
      <xdr:row>4</xdr:row>
      <xdr:rowOff>163830</xdr:rowOff>
    </xdr:from>
    <xdr:ext cx="706027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TextovéPole 10"/>
            <xdr:cNvSpPr txBox="1"/>
          </xdr:nvSpPr>
          <xdr:spPr>
            <a:xfrm>
              <a:off x="6377940" y="895350"/>
              <a:ext cx="70602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𝑆𝐾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𝑃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+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𝐾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11" name="TextovéPole 10"/>
            <xdr:cNvSpPr txBox="1"/>
          </xdr:nvSpPr>
          <xdr:spPr>
            <a:xfrm>
              <a:off x="6377940" y="895350"/>
              <a:ext cx="70602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cs-CZ" sz="1100" b="0" i="0">
                  <a:latin typeface="Cambria Math" panose="02040503050406030204" pitchFamily="18" charset="0"/>
                </a:rPr>
                <a:t>𝑆𝐾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𝑃+𝐾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19</xdr:col>
      <xdr:colOff>571500</xdr:colOff>
      <xdr:row>7</xdr:row>
      <xdr:rowOff>186690</xdr:rowOff>
    </xdr:from>
    <xdr:ext cx="486864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ovéPole 4"/>
            <xdr:cNvSpPr txBox="1"/>
          </xdr:nvSpPr>
          <xdr:spPr>
            <a:xfrm>
              <a:off x="12412980" y="1451610"/>
              <a:ext cx="4868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𝑆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5" name="TextovéPole 4"/>
            <xdr:cNvSpPr txBox="1"/>
          </xdr:nvSpPr>
          <xdr:spPr>
            <a:xfrm>
              <a:off x="12412980" y="1451610"/>
              <a:ext cx="4868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𝑣=𝑘 𝑆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19</xdr:col>
      <xdr:colOff>571500</xdr:colOff>
      <xdr:row>9</xdr:row>
      <xdr:rowOff>7620</xdr:rowOff>
    </xdr:from>
    <xdr:ext cx="816890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3" name="TextovéPole 12"/>
            <xdr:cNvSpPr txBox="1"/>
          </xdr:nvSpPr>
          <xdr:spPr>
            <a:xfrm>
              <a:off x="12412980" y="1638300"/>
              <a:ext cx="81689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𝑘𝑎𝑡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𝑆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𝐾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13" name="TextovéPole 12"/>
            <xdr:cNvSpPr txBox="1"/>
          </xdr:nvSpPr>
          <xdr:spPr>
            <a:xfrm>
              <a:off x="12412980" y="1638300"/>
              <a:ext cx="81689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𝑣_(𝑘𝑎𝑡.)=𝑘 𝑆 𝐾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17</xdr:col>
      <xdr:colOff>129540</xdr:colOff>
      <xdr:row>9</xdr:row>
      <xdr:rowOff>160020</xdr:rowOff>
    </xdr:from>
    <xdr:ext cx="889859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4" name="TextovéPole 13"/>
            <xdr:cNvSpPr txBox="1"/>
          </xdr:nvSpPr>
          <xdr:spPr>
            <a:xfrm>
              <a:off x="10751820" y="1790700"/>
              <a:ext cx="88985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𝑘𝑎𝑡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14" name="TextovéPole 13"/>
            <xdr:cNvSpPr txBox="1"/>
          </xdr:nvSpPr>
          <xdr:spPr>
            <a:xfrm>
              <a:off x="10751820" y="1790700"/>
              <a:ext cx="88985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𝑣_𝐶=𝑣+𝑣_(𝑘𝑎𝑡.)</a:t>
              </a:r>
              <a:endParaRPr lang="cs-CZ" sz="1100"/>
            </a:p>
          </xdr:txBody>
        </xdr:sp>
      </mc:Fallback>
    </mc:AlternateContent>
    <xdr:clientData/>
  </xdr:oneCellAnchor>
  <xdr:twoCellAnchor>
    <xdr:from>
      <xdr:col>11</xdr:col>
      <xdr:colOff>396240</xdr:colOff>
      <xdr:row>43</xdr:row>
      <xdr:rowOff>76200</xdr:rowOff>
    </xdr:from>
    <xdr:to>
      <xdr:col>18</xdr:col>
      <xdr:colOff>419100</xdr:colOff>
      <xdr:row>62</xdr:row>
      <xdr:rowOff>87630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365760</xdr:colOff>
      <xdr:row>20</xdr:row>
      <xdr:rowOff>133350</xdr:rowOff>
    </xdr:from>
    <xdr:to>
      <xdr:col>19</xdr:col>
      <xdr:colOff>60960</xdr:colOff>
      <xdr:row>39</xdr:row>
      <xdr:rowOff>26670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114300</xdr:colOff>
      <xdr:row>43</xdr:row>
      <xdr:rowOff>83820</xdr:rowOff>
    </xdr:from>
    <xdr:to>
      <xdr:col>28</xdr:col>
      <xdr:colOff>83820</xdr:colOff>
      <xdr:row>62</xdr:row>
      <xdr:rowOff>38100</xdr:rowOff>
    </xdr:to>
    <xdr:graphicFrame macro="">
      <xdr:nvGraphicFramePr>
        <xdr:cNvPr id="18" name="Graf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27</xdr:col>
      <xdr:colOff>579120</xdr:colOff>
      <xdr:row>39</xdr:row>
      <xdr:rowOff>121920</xdr:rowOff>
    </xdr:to>
    <xdr:graphicFrame macro="">
      <xdr:nvGraphicFramePr>
        <xdr:cNvPr id="19" name="Graf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abSelected="1" topLeftCell="B14" workbookViewId="0">
      <selection activeCell="O18" sqref="O18"/>
    </sheetView>
  </sheetViews>
  <sheetFormatPr defaultRowHeight="13.2" x14ac:dyDescent="0.25"/>
  <cols>
    <col min="4" max="4" width="12.6640625" customWidth="1"/>
  </cols>
  <sheetData>
    <row r="1" spans="1:16" x14ac:dyDescent="0.25">
      <c r="A1" s="3" t="s">
        <v>7</v>
      </c>
    </row>
    <row r="2" spans="1:16" ht="15.6" x14ac:dyDescent="0.35">
      <c r="A2" t="s">
        <v>2</v>
      </c>
      <c r="H2" t="s">
        <v>8</v>
      </c>
      <c r="K2">
        <v>1</v>
      </c>
      <c r="L2" t="s">
        <v>1</v>
      </c>
    </row>
    <row r="3" spans="1:16" x14ac:dyDescent="0.25">
      <c r="B3" t="s">
        <v>3</v>
      </c>
      <c r="K3">
        <v>1</v>
      </c>
      <c r="L3" t="s">
        <v>5</v>
      </c>
    </row>
    <row r="4" spans="1:16" ht="15.6" x14ac:dyDescent="0.35">
      <c r="B4" t="s">
        <v>9</v>
      </c>
      <c r="K4">
        <v>0.1</v>
      </c>
      <c r="L4" t="s">
        <v>1</v>
      </c>
    </row>
    <row r="5" spans="1:16" x14ac:dyDescent="0.25">
      <c r="B5" t="s">
        <v>4</v>
      </c>
    </row>
    <row r="6" spans="1:16" x14ac:dyDescent="0.25">
      <c r="C6" t="s">
        <v>30</v>
      </c>
    </row>
    <row r="7" spans="1:16" ht="15.6" x14ac:dyDescent="0.35">
      <c r="D7" t="s">
        <v>31</v>
      </c>
      <c r="E7" t="s">
        <v>27</v>
      </c>
      <c r="F7">
        <v>100</v>
      </c>
      <c r="G7" t="s">
        <v>5</v>
      </c>
      <c r="J7" t="s">
        <v>6</v>
      </c>
      <c r="K7">
        <v>50</v>
      </c>
      <c r="L7" t="s">
        <v>5</v>
      </c>
    </row>
    <row r="8" spans="1:16" ht="15.6" x14ac:dyDescent="0.35">
      <c r="E8" t="s">
        <v>28</v>
      </c>
      <c r="J8" t="s">
        <v>29</v>
      </c>
    </row>
    <row r="9" spans="1:16" x14ac:dyDescent="0.25">
      <c r="A9" s="1" t="s">
        <v>0</v>
      </c>
      <c r="N9" s="1" t="s">
        <v>33</v>
      </c>
      <c r="P9" t="s">
        <v>34</v>
      </c>
    </row>
    <row r="10" spans="1:16" x14ac:dyDescent="0.25">
      <c r="A10" s="2" t="s">
        <v>10</v>
      </c>
      <c r="P10" t="s">
        <v>35</v>
      </c>
    </row>
    <row r="11" spans="1:16" x14ac:dyDescent="0.25">
      <c r="A11" s="2" t="s">
        <v>11</v>
      </c>
      <c r="P11" t="s">
        <v>36</v>
      </c>
    </row>
    <row r="12" spans="1:16" x14ac:dyDescent="0.25">
      <c r="A12" t="s">
        <v>12</v>
      </c>
      <c r="P12" t="s">
        <v>39</v>
      </c>
    </row>
    <row r="13" spans="1:16" x14ac:dyDescent="0.25">
      <c r="P13" t="s">
        <v>37</v>
      </c>
    </row>
    <row r="14" spans="1:16" x14ac:dyDescent="0.25">
      <c r="A14" s="1" t="s">
        <v>13</v>
      </c>
    </row>
    <row r="15" spans="1:16" x14ac:dyDescent="0.25">
      <c r="A15" t="s">
        <v>14</v>
      </c>
      <c r="E15">
        <v>1E-3</v>
      </c>
      <c r="F15" t="s">
        <v>15</v>
      </c>
      <c r="H15">
        <v>1.05</v>
      </c>
      <c r="I15" t="s">
        <v>16</v>
      </c>
      <c r="J15">
        <v>10</v>
      </c>
      <c r="K15" t="s">
        <v>17</v>
      </c>
    </row>
    <row r="16" spans="1:16" x14ac:dyDescent="0.25">
      <c r="A16" s="2" t="s">
        <v>18</v>
      </c>
      <c r="B16" s="2"/>
      <c r="C16" s="2"/>
      <c r="D16" s="2"/>
    </row>
    <row r="17" spans="1:13" x14ac:dyDescent="0.25">
      <c r="A17" s="2" t="s">
        <v>40</v>
      </c>
    </row>
    <row r="18" spans="1:13" x14ac:dyDescent="0.25">
      <c r="A18" s="1" t="s">
        <v>43</v>
      </c>
    </row>
    <row r="19" spans="1:13" x14ac:dyDescent="0.25">
      <c r="A19" s="2" t="s">
        <v>41</v>
      </c>
    </row>
    <row r="20" spans="1:13" x14ac:dyDescent="0.25">
      <c r="A20" s="2"/>
      <c r="B20" t="s">
        <v>48</v>
      </c>
      <c r="L20" s="4">
        <v>3.5000000000000003E-2</v>
      </c>
      <c r="M20" t="s">
        <v>44</v>
      </c>
    </row>
    <row r="21" spans="1:13" x14ac:dyDescent="0.25">
      <c r="A21" s="2" t="s">
        <v>42</v>
      </c>
    </row>
    <row r="22" spans="1:13" x14ac:dyDescent="0.25">
      <c r="B22" t="s">
        <v>46</v>
      </c>
      <c r="I22" s="4">
        <v>1</v>
      </c>
      <c r="J22" t="s">
        <v>45</v>
      </c>
    </row>
    <row r="23" spans="1:13" x14ac:dyDescent="0.25">
      <c r="A23" s="2"/>
      <c r="B23" t="s">
        <v>47</v>
      </c>
      <c r="I23" s="4">
        <v>3.5</v>
      </c>
      <c r="J23" t="s">
        <v>45</v>
      </c>
    </row>
    <row r="26" spans="1:13" x14ac:dyDescent="0.25">
      <c r="B26" s="5" t="s">
        <v>23</v>
      </c>
      <c r="C26" s="6"/>
      <c r="E26" s="6"/>
      <c r="F26" s="8" t="s">
        <v>24</v>
      </c>
      <c r="G26" s="7"/>
      <c r="H26" s="7"/>
      <c r="I26" s="7"/>
      <c r="K26" s="7"/>
    </row>
    <row r="27" spans="1:13" x14ac:dyDescent="0.25">
      <c r="B27" s="6"/>
      <c r="C27" s="6"/>
      <c r="E27" s="6"/>
      <c r="F27" s="7"/>
      <c r="G27" s="7"/>
      <c r="H27" s="7"/>
      <c r="I27" s="7"/>
      <c r="K27" s="7"/>
    </row>
    <row r="28" spans="1:13" x14ac:dyDescent="0.25">
      <c r="A28" t="s">
        <v>19</v>
      </c>
      <c r="B28" s="6" t="s">
        <v>20</v>
      </c>
      <c r="C28" s="6" t="s">
        <v>21</v>
      </c>
      <c r="D28" t="s">
        <v>38</v>
      </c>
      <c r="E28" s="6" t="s">
        <v>22</v>
      </c>
      <c r="F28" s="7" t="s">
        <v>20</v>
      </c>
      <c r="G28" s="7" t="s">
        <v>25</v>
      </c>
      <c r="H28" s="7" t="s">
        <v>26</v>
      </c>
      <c r="I28" s="7" t="s">
        <v>21</v>
      </c>
      <c r="J28" s="9" t="s">
        <v>38</v>
      </c>
      <c r="K28" s="7" t="s">
        <v>32</v>
      </c>
    </row>
    <row r="29" spans="1:13" x14ac:dyDescent="0.25">
      <c r="A29" s="4">
        <v>0</v>
      </c>
      <c r="B29" s="4">
        <f>$K$2*EXP(-$K$3*A29)</f>
        <v>1</v>
      </c>
      <c r="C29" s="4">
        <f>1-B29</f>
        <v>0</v>
      </c>
      <c r="D29" s="4"/>
      <c r="E29" s="4">
        <f>$K$3*B29</f>
        <v>1</v>
      </c>
      <c r="F29" s="4">
        <f>$K$2</f>
        <v>1</v>
      </c>
      <c r="G29" s="4">
        <f>$K$4</f>
        <v>0.1</v>
      </c>
      <c r="H29" s="4">
        <f>0</f>
        <v>0</v>
      </c>
      <c r="I29" s="4">
        <f>0</f>
        <v>0</v>
      </c>
      <c r="J29" s="4">
        <f>F29+G29+H29+I29</f>
        <v>1.1000000000000001</v>
      </c>
      <c r="K29" s="10"/>
    </row>
    <row r="30" spans="1:13" x14ac:dyDescent="0.25">
      <c r="A30" s="10">
        <f>A29+$E$15</f>
        <v>1E-3</v>
      </c>
      <c r="B30" s="4">
        <f t="shared" ref="B30:B93" si="0">$K$2*EXP(-$K$3*A30)</f>
        <v>0.99900049983337502</v>
      </c>
      <c r="C30" s="4">
        <f t="shared" ref="C30:C93" si="1">1-B30</f>
        <v>9.9950016662497809E-4</v>
      </c>
      <c r="D30" s="4">
        <f t="shared" ref="D30:D93" si="2">B30+C30</f>
        <v>1</v>
      </c>
      <c r="E30" s="4">
        <f>$K$3*B30</f>
        <v>0.99900049983337502</v>
      </c>
      <c r="F30" s="10">
        <f>F29-(A30-A29)*$F$7*F29*G29</f>
        <v>0.99</v>
      </c>
      <c r="G30" s="4">
        <f>G29+(A30-A29)*(-$F$7*F29*G29+$K$7*H29)</f>
        <v>9.0000000000000011E-2</v>
      </c>
      <c r="H30" s="4">
        <f>H29+(A30-A29)*($F$7*F29*G29-$K$7*H29)</f>
        <v>0.01</v>
      </c>
      <c r="I30" s="10">
        <f>I29+(A30-A29)*$K$7*H29</f>
        <v>0</v>
      </c>
      <c r="J30" s="4">
        <f>F30+G30+H30+I30</f>
        <v>1.0900000000000001</v>
      </c>
      <c r="K30" s="10">
        <f>(I30-I29)/(A30-A29)</f>
        <v>0</v>
      </c>
    </row>
    <row r="31" spans="1:13" x14ac:dyDescent="0.25">
      <c r="A31" s="10">
        <f>A30+(A30-A29)*$H$15</f>
        <v>2.0500000000000002E-3</v>
      </c>
      <c r="B31" s="4">
        <f t="shared" si="0"/>
        <v>0.99795209981488142</v>
      </c>
      <c r="C31" s="4">
        <f t="shared" si="1"/>
        <v>2.0479001851185785E-3</v>
      </c>
      <c r="D31" s="4">
        <f t="shared" si="2"/>
        <v>1</v>
      </c>
      <c r="E31" s="4">
        <f>$K$3*B31</f>
        <v>0.99795209981488142</v>
      </c>
      <c r="F31" s="10">
        <f t="shared" ref="F31:F94" si="3">F30-(A31-A30)*$F$7*F30*G30</f>
        <v>0.98064450000000003</v>
      </c>
      <c r="G31" s="4">
        <f t="shared" ref="G31:G94" si="4">G30+(A31-A30)*(-$F$7*F30*G30+$K$7*H30)</f>
        <v>8.1169500000000006E-2</v>
      </c>
      <c r="H31" s="4">
        <f t="shared" ref="H31:H94" si="5">H30+(A31-A30)*($F$7*F30*G30-$K$7*H30)</f>
        <v>1.8830500000000003E-2</v>
      </c>
      <c r="I31" s="10">
        <f t="shared" ref="I31:I94" si="6">I30+(A31-A30)*$K$7*H30</f>
        <v>5.2500000000000008E-4</v>
      </c>
      <c r="J31" s="4">
        <f t="shared" ref="J31:J94" si="7">F31+G31+H31+I31</f>
        <v>1.0811695000000001</v>
      </c>
      <c r="K31" s="10">
        <f t="shared" ref="K31:K94" si="8">(I31-I30)/(A31-A30)</f>
        <v>0.5</v>
      </c>
    </row>
    <row r="32" spans="1:13" x14ac:dyDescent="0.25">
      <c r="A32" s="10">
        <f t="shared" ref="A32:A35" si="9">A31+(A31-A30)*$H$15</f>
        <v>3.1525000000000004E-3</v>
      </c>
      <c r="B32" s="4">
        <f t="shared" si="0"/>
        <v>0.9968524639105123</v>
      </c>
      <c r="C32" s="4">
        <f t="shared" si="1"/>
        <v>3.1475360894877014E-3</v>
      </c>
      <c r="D32" s="4">
        <f t="shared" si="2"/>
        <v>1</v>
      </c>
      <c r="E32" s="4">
        <f>$K$3*B32</f>
        <v>0.9968524639105123</v>
      </c>
      <c r="F32" s="10">
        <f t="shared" si="3"/>
        <v>0.97186877378236181</v>
      </c>
      <c r="G32" s="4">
        <f t="shared" si="4"/>
        <v>7.3431805094861816E-2</v>
      </c>
      <c r="H32" s="4">
        <f t="shared" si="5"/>
        <v>2.6568194905138193E-2</v>
      </c>
      <c r="I32" s="10">
        <f t="shared" si="6"/>
        <v>1.5630313125000004E-3</v>
      </c>
      <c r="J32" s="4">
        <f t="shared" si="7"/>
        <v>1.0734318050948617</v>
      </c>
      <c r="K32" s="10">
        <f t="shared" si="8"/>
        <v>0.94152500000000006</v>
      </c>
    </row>
    <row r="33" spans="1:11" x14ac:dyDescent="0.25">
      <c r="A33" s="10">
        <f t="shared" si="9"/>
        <v>4.3101250000000006E-3</v>
      </c>
      <c r="B33" s="4">
        <f t="shared" si="0"/>
        <v>0.99569915025813216</v>
      </c>
      <c r="C33" s="4">
        <f t="shared" si="1"/>
        <v>4.3008497418678404E-3</v>
      </c>
      <c r="D33" s="4">
        <f t="shared" si="2"/>
        <v>1</v>
      </c>
      <c r="E33" s="4">
        <f>$K$3*B33</f>
        <v>0.99569915025813216</v>
      </c>
      <c r="F33" s="10">
        <f t="shared" si="3"/>
        <v>0.96360725813457204</v>
      </c>
      <c r="G33" s="4">
        <f t="shared" si="4"/>
        <v>6.6708089778425142E-2</v>
      </c>
      <c r="H33" s="4">
        <f t="shared" si="5"/>
        <v>3.3291910221574871E-2</v>
      </c>
      <c r="I33" s="10">
        <f t="shared" si="6"/>
        <v>3.1008316438530309E-3</v>
      </c>
      <c r="J33" s="4">
        <f t="shared" si="7"/>
        <v>1.0667080897784251</v>
      </c>
      <c r="K33" s="10">
        <f t="shared" si="8"/>
        <v>1.3284097452569097</v>
      </c>
    </row>
    <row r="34" spans="1:11" x14ac:dyDescent="0.25">
      <c r="A34" s="10">
        <f t="shared" si="9"/>
        <v>5.5256312500000012E-3</v>
      </c>
      <c r="B34" s="4">
        <f t="shared" si="0"/>
        <v>0.99448960697050715</v>
      </c>
      <c r="C34" s="4">
        <f t="shared" si="1"/>
        <v>5.5103930294928549E-3</v>
      </c>
      <c r="D34" s="4">
        <f t="shared" si="2"/>
        <v>1</v>
      </c>
      <c r="E34" s="4">
        <f>$K$3*B34</f>
        <v>0.99448960697050715</v>
      </c>
      <c r="F34" s="10">
        <f t="shared" si="3"/>
        <v>0.95579393540170388</v>
      </c>
      <c r="G34" s="4">
        <f t="shared" si="4"/>
        <v>6.0918093292995128E-2</v>
      </c>
      <c r="H34" s="4">
        <f t="shared" si="5"/>
        <v>3.9081906707004885E-2</v>
      </c>
      <c r="I34" s="10">
        <f t="shared" si="6"/>
        <v>5.1241578912911891E-3</v>
      </c>
      <c r="J34" s="4">
        <f t="shared" si="7"/>
        <v>1.0609180932929951</v>
      </c>
      <c r="K34" s="10">
        <f t="shared" si="8"/>
        <v>1.6645955110787438</v>
      </c>
    </row>
    <row r="35" spans="1:11" x14ac:dyDescent="0.25">
      <c r="A35" s="10">
        <f t="shared" si="9"/>
        <v>6.8019128125000015E-3</v>
      </c>
      <c r="B35" s="4">
        <f t="shared" si="0"/>
        <v>0.9932211678359526</v>
      </c>
      <c r="C35" s="4">
        <f t="shared" si="1"/>
        <v>6.7788321640473992E-3</v>
      </c>
      <c r="D35" s="4">
        <f t="shared" si="2"/>
        <v>1</v>
      </c>
      <c r="E35" s="4">
        <f>$K$3*B35</f>
        <v>0.9932211678359526</v>
      </c>
      <c r="F35" s="10">
        <f t="shared" si="3"/>
        <v>0.94836276760955285</v>
      </c>
      <c r="G35" s="4">
        <f t="shared" si="4"/>
        <v>5.5980901348718845E-2</v>
      </c>
      <c r="H35" s="4">
        <f t="shared" si="5"/>
        <v>4.4019098651281167E-2</v>
      </c>
      <c r="I35" s="10">
        <f t="shared" si="6"/>
        <v>7.6181337391659611E-3</v>
      </c>
      <c r="J35" s="4">
        <f t="shared" si="7"/>
        <v>1.0559809013487187</v>
      </c>
      <c r="K35" s="10">
        <f t="shared" si="8"/>
        <v>1.9540953353502444</v>
      </c>
    </row>
    <row r="36" spans="1:11" x14ac:dyDescent="0.25">
      <c r="A36" s="10">
        <f t="shared" ref="A36:A94" si="10">A35+(A35-A34)*$H$15</f>
        <v>8.142008453125002E-3</v>
      </c>
      <c r="B36" s="4">
        <f t="shared" si="0"/>
        <v>0.99189104792176708</v>
      </c>
      <c r="C36" s="4">
        <f t="shared" si="1"/>
        <v>8.1089520782329227E-3</v>
      </c>
      <c r="D36" s="4">
        <f t="shared" si="2"/>
        <v>1</v>
      </c>
      <c r="E36" s="4">
        <f>$K$3*B36</f>
        <v>0.99189104792176708</v>
      </c>
      <c r="F36" s="10">
        <f t="shared" si="3"/>
        <v>0.94124817271166694</v>
      </c>
      <c r="G36" s="4">
        <f t="shared" si="4"/>
        <v>5.1815796561174153E-2</v>
      </c>
      <c r="H36" s="4">
        <f t="shared" si="5"/>
        <v>4.8184203438825859E-2</v>
      </c>
      <c r="I36" s="10">
        <f t="shared" si="6"/>
        <v>1.0567623849507147E-2</v>
      </c>
      <c r="J36" s="4">
        <f t="shared" si="7"/>
        <v>1.0518157965611741</v>
      </c>
      <c r="K36" s="10">
        <f t="shared" si="8"/>
        <v>2.2009549325640578</v>
      </c>
    </row>
    <row r="37" spans="1:11" x14ac:dyDescent="0.25">
      <c r="A37" s="10">
        <f t="shared" si="10"/>
        <v>9.5491088757812519E-3</v>
      </c>
      <c r="B37" s="4">
        <f t="shared" si="0"/>
        <v>0.990496339086822</v>
      </c>
      <c r="C37" s="4">
        <f t="shared" si="1"/>
        <v>9.5036609131780025E-3</v>
      </c>
      <c r="D37" s="4">
        <f t="shared" si="2"/>
        <v>1</v>
      </c>
      <c r="E37" s="4">
        <f>$K$3*B37</f>
        <v>0.990496339086822</v>
      </c>
      <c r="F37" s="10">
        <f t="shared" si="3"/>
        <v>0.93438552953207543</v>
      </c>
      <c r="G37" s="4">
        <f t="shared" si="4"/>
        <v>4.8343154032789021E-2</v>
      </c>
      <c r="H37" s="4">
        <f t="shared" si="5"/>
        <v>5.1656845967210985E-2</v>
      </c>
      <c r="I37" s="10">
        <f t="shared" si="6"/>
        <v>1.3957624500713476E-2</v>
      </c>
      <c r="J37" s="4">
        <f t="shared" si="7"/>
        <v>1.048343154032789</v>
      </c>
      <c r="K37" s="10">
        <f t="shared" si="8"/>
        <v>2.4092101719412922</v>
      </c>
    </row>
    <row r="38" spans="1:11" x14ac:dyDescent="0.25">
      <c r="A38" s="10">
        <f t="shared" si="10"/>
        <v>1.1026564319570314E-2</v>
      </c>
      <c r="B38" s="4">
        <f t="shared" si="0"/>
        <v>0.9890340054110176</v>
      </c>
      <c r="C38" s="4">
        <f t="shared" si="1"/>
        <v>1.0965994588982397E-2</v>
      </c>
      <c r="D38" s="4">
        <f t="shared" si="2"/>
        <v>1</v>
      </c>
      <c r="E38" s="4">
        <f>$K$3*B38</f>
        <v>0.9890340054110176</v>
      </c>
      <c r="F38" s="10">
        <f t="shared" si="3"/>
        <v>0.92771169433360423</v>
      </c>
      <c r="G38" s="4">
        <f t="shared" si="4"/>
        <v>4.5485353248479299E-2</v>
      </c>
      <c r="H38" s="4">
        <f t="shared" si="5"/>
        <v>5.4514646751520707E-2</v>
      </c>
      <c r="I38" s="10">
        <f t="shared" si="6"/>
        <v>1.7773658914874924E-2</v>
      </c>
      <c r="J38" s="4">
        <f t="shared" si="7"/>
        <v>1.0454853532484791</v>
      </c>
      <c r="K38" s="10">
        <f t="shared" si="8"/>
        <v>2.5828422983605503</v>
      </c>
    </row>
    <row r="39" spans="1:11" x14ac:dyDescent="0.25">
      <c r="A39" s="10">
        <f t="shared" si="10"/>
        <v>1.2577892535548829E-2</v>
      </c>
      <c r="B39" s="4">
        <f t="shared" si="0"/>
        <v>0.9875008785508107</v>
      </c>
      <c r="C39" s="4">
        <f t="shared" si="1"/>
        <v>1.2499121449189299E-2</v>
      </c>
      <c r="D39" s="4">
        <f t="shared" si="2"/>
        <v>1</v>
      </c>
      <c r="E39" s="4">
        <f>$K$3*B39</f>
        <v>0.9875008785508107</v>
      </c>
      <c r="F39" s="10">
        <f t="shared" si="3"/>
        <v>0.92116550903149896</v>
      </c>
      <c r="G39" s="4">
        <f t="shared" si="4"/>
        <v>4.3167673430860851E-2</v>
      </c>
      <c r="H39" s="4">
        <f t="shared" si="5"/>
        <v>5.6832326569139155E-2</v>
      </c>
      <c r="I39" s="10">
        <f t="shared" si="6"/>
        <v>2.2002164399361705E-2</v>
      </c>
      <c r="J39" s="4">
        <f t="shared" si="7"/>
        <v>1.0431676734308606</v>
      </c>
      <c r="K39" s="10">
        <f t="shared" si="8"/>
        <v>2.7257323375760358</v>
      </c>
    </row>
    <row r="40" spans="1:11" x14ac:dyDescent="0.25">
      <c r="A40" s="10">
        <f t="shared" si="10"/>
        <v>1.4206787162326271E-2</v>
      </c>
      <c r="B40" s="4">
        <f t="shared" si="0"/>
        <v>0.98589365303167797</v>
      </c>
      <c r="C40" s="4">
        <f t="shared" si="1"/>
        <v>1.4106346968322026E-2</v>
      </c>
      <c r="D40" s="4">
        <f t="shared" si="2"/>
        <v>1</v>
      </c>
      <c r="E40" s="4">
        <f>$K$3*B40</f>
        <v>0.98589365303167797</v>
      </c>
      <c r="F40" s="10">
        <f t="shared" si="3"/>
        <v>0.91468827928604202</v>
      </c>
      <c r="G40" s="4">
        <f t="shared" si="4"/>
        <v>4.1319137254190508E-2</v>
      </c>
      <c r="H40" s="4">
        <f t="shared" si="5"/>
        <v>5.8680862745809498E-2</v>
      </c>
      <c r="I40" s="10">
        <f t="shared" si="6"/>
        <v>2.6630857968148285E-2</v>
      </c>
      <c r="J40" s="4">
        <f t="shared" si="7"/>
        <v>1.0413191372541903</v>
      </c>
      <c r="K40" s="10">
        <f t="shared" si="8"/>
        <v>2.8416163284569582</v>
      </c>
    </row>
    <row r="41" spans="1:11" x14ac:dyDescent="0.25">
      <c r="A41" s="10">
        <f t="shared" si="10"/>
        <v>1.5917126520442585E-2</v>
      </c>
      <c r="B41" s="4">
        <f t="shared" si="0"/>
        <v>0.9842088814902189</v>
      </c>
      <c r="C41" s="4">
        <f t="shared" si="1"/>
        <v>1.5791118509781099E-2</v>
      </c>
      <c r="D41" s="4">
        <f t="shared" si="2"/>
        <v>1</v>
      </c>
      <c r="E41" s="4">
        <f>$K$3*B41</f>
        <v>0.9842088814902189</v>
      </c>
      <c r="F41" s="10">
        <f t="shared" si="3"/>
        <v>0.90822420038636476</v>
      </c>
      <c r="G41" s="4">
        <f t="shared" si="4"/>
        <v>3.9873267810632232E-2</v>
      </c>
      <c r="H41" s="4">
        <f t="shared" si="5"/>
        <v>6.0126732189367774E-2</v>
      </c>
      <c r="I41" s="10">
        <f t="shared" si="6"/>
        <v>3.1649067424267249E-2</v>
      </c>
      <c r="J41" s="4">
        <f t="shared" si="7"/>
        <v>1.0398732678106322</v>
      </c>
      <c r="K41" s="10">
        <f t="shared" si="8"/>
        <v>2.9340431372904732</v>
      </c>
    </row>
    <row r="42" spans="1:11" x14ac:dyDescent="0.25">
      <c r="A42" s="10">
        <f t="shared" si="10"/>
        <v>1.7712982846464716E-2</v>
      </c>
      <c r="B42" s="4">
        <f t="shared" si="0"/>
        <v>0.98244296988063862</v>
      </c>
      <c r="C42" s="4">
        <f t="shared" si="1"/>
        <v>1.7557030119361383E-2</v>
      </c>
      <c r="D42" s="4">
        <f t="shared" si="2"/>
        <v>1</v>
      </c>
      <c r="E42" s="4">
        <f>$K$3*B42</f>
        <v>0.98244296988063862</v>
      </c>
      <c r="F42" s="10">
        <f t="shared" si="3"/>
        <v>0.90172071021276523</v>
      </c>
      <c r="G42" s="4">
        <f t="shared" si="4"/>
        <v>3.8768726255298439E-2</v>
      </c>
      <c r="H42" s="4">
        <f t="shared" si="5"/>
        <v>6.1231273744701567E-2</v>
      </c>
      <c r="I42" s="10">
        <f t="shared" si="6"/>
        <v>3.704801604253298E-2</v>
      </c>
      <c r="J42" s="4">
        <f t="shared" si="7"/>
        <v>1.0387687262552983</v>
      </c>
      <c r="K42" s="10">
        <f t="shared" si="8"/>
        <v>3.0063366094683883</v>
      </c>
    </row>
    <row r="43" spans="1:11" x14ac:dyDescent="0.25">
      <c r="A43" s="10">
        <f t="shared" si="10"/>
        <v>1.9598631988787953E-2</v>
      </c>
      <c r="B43" s="4">
        <f t="shared" si="0"/>
        <v>0.98059217266259746</v>
      </c>
      <c r="C43" s="4">
        <f t="shared" si="1"/>
        <v>1.9407827337402539E-2</v>
      </c>
      <c r="D43" s="4">
        <f t="shared" si="2"/>
        <v>1</v>
      </c>
      <c r="E43" s="4">
        <f>$K$3*B43</f>
        <v>0.98059217266259746</v>
      </c>
      <c r="F43" s="10">
        <f t="shared" si="3"/>
        <v>0.89512875170865547</v>
      </c>
      <c r="G43" s="4">
        <f t="shared" si="4"/>
        <v>3.7949802692191517E-2</v>
      </c>
      <c r="H43" s="4">
        <f t="shared" si="5"/>
        <v>6.2050197307808488E-2</v>
      </c>
      <c r="I43" s="10">
        <f t="shared" si="6"/>
        <v>4.2821050983535773E-2</v>
      </c>
      <c r="J43" s="4">
        <f t="shared" si="7"/>
        <v>1.0379498026921912</v>
      </c>
      <c r="K43" s="10">
        <f t="shared" si="8"/>
        <v>3.06156368723508</v>
      </c>
    </row>
    <row r="44" spans="1:11" x14ac:dyDescent="0.25">
      <c r="A44" s="10">
        <f t="shared" si="10"/>
        <v>2.1578563588227351E-2</v>
      </c>
      <c r="B44" s="4">
        <f t="shared" si="0"/>
        <v>0.97865258798988997</v>
      </c>
      <c r="C44" s="4">
        <f t="shared" si="1"/>
        <v>2.1347412010110034E-2</v>
      </c>
      <c r="D44" s="4">
        <f t="shared" si="2"/>
        <v>1</v>
      </c>
      <c r="E44" s="4">
        <f>$K$3*B44</f>
        <v>0.97865258798988997</v>
      </c>
      <c r="F44" s="10">
        <f t="shared" si="3"/>
        <v>0.88840293208181553</v>
      </c>
      <c r="G44" s="4">
        <f t="shared" si="4"/>
        <v>3.7366740385410581E-2</v>
      </c>
      <c r="H44" s="4">
        <f t="shared" si="5"/>
        <v>6.2633259614589418E-2</v>
      </c>
      <c r="I44" s="10">
        <f t="shared" si="6"/>
        <v>4.8963808303594744E-2</v>
      </c>
      <c r="J44" s="4">
        <f t="shared" si="7"/>
        <v>1.0373667403854103</v>
      </c>
      <c r="K44" s="10">
        <f t="shared" si="8"/>
        <v>3.1025098653904224</v>
      </c>
    </row>
    <row r="45" spans="1:11" x14ac:dyDescent="0.25">
      <c r="A45" s="10">
        <f t="shared" si="10"/>
        <v>2.3657491767638719E-2</v>
      </c>
      <c r="B45" s="4">
        <f t="shared" si="0"/>
        <v>0.97662015292213711</v>
      </c>
      <c r="C45" s="4">
        <f t="shared" si="1"/>
        <v>2.3379847077862892E-2</v>
      </c>
      <c r="D45" s="4">
        <f t="shared" si="2"/>
        <v>1</v>
      </c>
      <c r="E45" s="4">
        <f>$K$3*B45</f>
        <v>0.97662015292213711</v>
      </c>
      <c r="F45" s="10">
        <f t="shared" si="3"/>
        <v>0.8815015720568834</v>
      </c>
      <c r="G45" s="4">
        <f t="shared" si="4"/>
        <v>3.6975882779536354E-2</v>
      </c>
      <c r="H45" s="4">
        <f t="shared" si="5"/>
        <v>6.3024117220463638E-2</v>
      </c>
      <c r="I45" s="10">
        <f t="shared" si="6"/>
        <v>5.5474310722652645E-2</v>
      </c>
      <c r="J45" s="4">
        <f t="shared" si="7"/>
        <v>1.0369758827795361</v>
      </c>
      <c r="K45" s="10">
        <f t="shared" si="8"/>
        <v>3.1316629807294722</v>
      </c>
    </row>
    <row r="46" spans="1:11" x14ac:dyDescent="0.25">
      <c r="A46" s="10">
        <f t="shared" si="10"/>
        <v>2.5840366356020657E-2</v>
      </c>
      <c r="B46" s="4">
        <f t="shared" si="0"/>
        <v>0.97449063868466312</v>
      </c>
      <c r="C46" s="4">
        <f t="shared" si="1"/>
        <v>2.5509361315336876E-2</v>
      </c>
      <c r="D46" s="4">
        <f t="shared" si="2"/>
        <v>1</v>
      </c>
      <c r="E46" s="4">
        <f>$K$3*B46</f>
        <v>0.97449063868466312</v>
      </c>
      <c r="F46" s="10">
        <f t="shared" si="3"/>
        <v>0.87438664539957822</v>
      </c>
      <c r="G46" s="4">
        <f t="shared" si="4"/>
        <v>3.6739643319018959E-2</v>
      </c>
      <c r="H46" s="4">
        <f t="shared" si="5"/>
        <v>6.3260356680981039E-2</v>
      </c>
      <c r="I46" s="10">
        <f t="shared" si="6"/>
        <v>6.2352997919440378E-2</v>
      </c>
      <c r="J46" s="4">
        <f t="shared" si="7"/>
        <v>1.0367396433190186</v>
      </c>
      <c r="K46" s="10">
        <f t="shared" si="8"/>
        <v>3.1512058610231835</v>
      </c>
    </row>
    <row r="47" spans="1:11" x14ac:dyDescent="0.25">
      <c r="A47" s="10">
        <f t="shared" si="10"/>
        <v>2.8132384673821693E-2</v>
      </c>
      <c r="B47" s="4">
        <f t="shared" si="0"/>
        <v>0.97225964600499826</v>
      </c>
      <c r="C47" s="4">
        <f t="shared" si="1"/>
        <v>2.7740353995001743E-2</v>
      </c>
      <c r="D47" s="4">
        <f t="shared" si="2"/>
        <v>1</v>
      </c>
      <c r="E47" s="4">
        <f>$K$3*B47</f>
        <v>0.97225964600499826</v>
      </c>
      <c r="F47" s="10">
        <f t="shared" si="3"/>
        <v>0.8670236159778314</v>
      </c>
      <c r="G47" s="4">
        <f t="shared" si="4"/>
        <v>3.6626308712443968E-2</v>
      </c>
      <c r="H47" s="4">
        <f t="shared" si="5"/>
        <v>6.337369128755603E-2</v>
      </c>
      <c r="I47" s="10">
        <f t="shared" si="6"/>
        <v>6.9602692734612157E-2</v>
      </c>
      <c r="J47" s="4">
        <f t="shared" si="7"/>
        <v>1.0366263087124434</v>
      </c>
      <c r="K47" s="10">
        <f t="shared" si="8"/>
        <v>3.1630178340490502</v>
      </c>
    </row>
    <row r="48" spans="1:11" x14ac:dyDescent="0.25">
      <c r="A48" s="10">
        <f t="shared" si="10"/>
        <v>3.0539003907512779E-2</v>
      </c>
      <c r="B48" s="4">
        <f t="shared" si="0"/>
        <v>0.96992260055802026</v>
      </c>
      <c r="C48" s="4">
        <f t="shared" si="1"/>
        <v>3.0077399441979735E-2</v>
      </c>
      <c r="D48" s="4">
        <f t="shared" si="2"/>
        <v>1</v>
      </c>
      <c r="E48" s="4">
        <f>$K$3*B48</f>
        <v>0.96992260055802026</v>
      </c>
      <c r="F48" s="10">
        <f t="shared" si="3"/>
        <v>0.85938118611356606</v>
      </c>
      <c r="G48" s="4">
        <f t="shared" si="4"/>
        <v>3.6609696066310288E-2</v>
      </c>
      <c r="H48" s="4">
        <f t="shared" si="5"/>
        <v>6.3390303933689718E-2</v>
      </c>
      <c r="I48" s="10">
        <f t="shared" si="6"/>
        <v>7.7228509952743829E-2</v>
      </c>
      <c r="J48" s="4">
        <f t="shared" si="7"/>
        <v>1.0366096960663098</v>
      </c>
      <c r="K48" s="10">
        <f t="shared" si="8"/>
        <v>3.1686845643777994</v>
      </c>
    </row>
    <row r="49" spans="1:11" x14ac:dyDescent="0.25">
      <c r="A49" s="10">
        <f t="shared" si="10"/>
        <v>3.3065954102888422E-2</v>
      </c>
      <c r="B49" s="4">
        <f t="shared" si="0"/>
        <v>0.96747474855564719</v>
      </c>
      <c r="C49" s="4">
        <f t="shared" si="1"/>
        <v>3.252525144435281E-2</v>
      </c>
      <c r="D49" s="4">
        <f t="shared" si="2"/>
        <v>1</v>
      </c>
      <c r="E49" s="4">
        <f>$K$3*B49</f>
        <v>0.96747474855564719</v>
      </c>
      <c r="F49" s="10">
        <f t="shared" si="3"/>
        <v>0.85143097525324329</v>
      </c>
      <c r="G49" s="4">
        <f t="shared" si="4"/>
        <v>3.6668692251495418E-2</v>
      </c>
      <c r="H49" s="4">
        <f t="shared" si="5"/>
        <v>6.3331307748504595E-2</v>
      </c>
      <c r="I49" s="10">
        <f t="shared" si="6"/>
        <v>8.5237716998251764E-2</v>
      </c>
      <c r="J49" s="4">
        <f t="shared" si="7"/>
        <v>1.0366686922514949</v>
      </c>
      <c r="K49" s="10">
        <f t="shared" si="8"/>
        <v>3.1695151966844879</v>
      </c>
    </row>
    <row r="50" spans="1:11" x14ac:dyDescent="0.25">
      <c r="A50" s="10">
        <f t="shared" si="10"/>
        <v>3.5719251808032849E-2</v>
      </c>
      <c r="B50" s="4">
        <f t="shared" si="0"/>
        <v>0.96491115252123061</v>
      </c>
      <c r="C50" s="4">
        <f t="shared" si="1"/>
        <v>3.5088847478769392E-2</v>
      </c>
      <c r="D50" s="4">
        <f t="shared" si="2"/>
        <v>1</v>
      </c>
      <c r="E50" s="4">
        <f>$K$3*B50</f>
        <v>0.96491115252123061</v>
      </c>
      <c r="F50" s="10">
        <f t="shared" si="3"/>
        <v>0.84314715152673403</v>
      </c>
      <c r="G50" s="4">
        <f t="shared" si="4"/>
        <v>3.6786709200631242E-2</v>
      </c>
      <c r="H50" s="4">
        <f t="shared" si="5"/>
        <v>6.3213290799368771E-2</v>
      </c>
      <c r="I50" s="10">
        <f t="shared" si="6"/>
        <v>9.3639557673896895E-2</v>
      </c>
      <c r="J50" s="4">
        <f t="shared" si="7"/>
        <v>1.0367867092006309</v>
      </c>
      <c r="K50" s="10">
        <f t="shared" si="8"/>
        <v>3.1665653874252269</v>
      </c>
    </row>
    <row r="51" spans="1:11" x14ac:dyDescent="0.25">
      <c r="A51" s="10">
        <f t="shared" si="10"/>
        <v>3.8505214398434497E-2</v>
      </c>
      <c r="B51" s="4">
        <f t="shared" si="0"/>
        <v>0.96222668729340421</v>
      </c>
      <c r="C51" s="4">
        <f t="shared" si="1"/>
        <v>3.7773312706595785E-2</v>
      </c>
      <c r="D51" s="4">
        <f t="shared" si="2"/>
        <v>1</v>
      </c>
      <c r="E51" s="4">
        <f>$K$3*B51</f>
        <v>0.96222668729340421</v>
      </c>
      <c r="F51" s="10">
        <f t="shared" si="3"/>
        <v>0.83450604026989472</v>
      </c>
      <c r="G51" s="4">
        <f t="shared" si="4"/>
        <v>3.6951091112953034E-2</v>
      </c>
      <c r="H51" s="4">
        <f t="shared" si="5"/>
        <v>6.3048908887046978E-2</v>
      </c>
      <c r="I51" s="10">
        <f t="shared" si="6"/>
        <v>0.10244505084305799</v>
      </c>
      <c r="J51" s="4">
        <f t="shared" si="7"/>
        <v>1.0369510911129527</v>
      </c>
      <c r="K51" s="10">
        <f t="shared" si="8"/>
        <v>3.1606645399684377</v>
      </c>
    </row>
    <row r="52" spans="1:11" x14ac:dyDescent="0.25">
      <c r="A52" s="10">
        <f t="shared" si="10"/>
        <v>4.1430475118356229E-2</v>
      </c>
      <c r="B52" s="4">
        <f t="shared" si="0"/>
        <v>0.95941603630912853</v>
      </c>
      <c r="C52" s="4">
        <f t="shared" si="1"/>
        <v>4.0583963690871472E-2</v>
      </c>
      <c r="D52" s="4">
        <f t="shared" si="2"/>
        <v>1</v>
      </c>
      <c r="E52" s="4">
        <f>$K$3*B52</f>
        <v>0.95941603630912853</v>
      </c>
      <c r="F52" s="10">
        <f t="shared" si="3"/>
        <v>0.82548573301328931</v>
      </c>
      <c r="G52" s="4">
        <f t="shared" si="4"/>
        <v>3.7152508686407813E-2</v>
      </c>
      <c r="H52" s="4">
        <f t="shared" si="5"/>
        <v>6.2847491313592199E-2</v>
      </c>
      <c r="I52" s="10">
        <f t="shared" si="6"/>
        <v>0.11166677567311813</v>
      </c>
      <c r="J52" s="4">
        <f t="shared" si="7"/>
        <v>1.0371525086864075</v>
      </c>
      <c r="K52" s="10">
        <f t="shared" si="8"/>
        <v>3.1524454443523471</v>
      </c>
    </row>
    <row r="53" spans="1:11" x14ac:dyDescent="0.25">
      <c r="A53" s="10">
        <f t="shared" si="10"/>
        <v>4.450199887427405E-2</v>
      </c>
      <c r="B53" s="4">
        <f t="shared" si="0"/>
        <v>0.95647368822106082</v>
      </c>
      <c r="C53" s="4">
        <f t="shared" si="1"/>
        <v>4.3526311778939175E-2</v>
      </c>
      <c r="D53" s="4">
        <f t="shared" si="2"/>
        <v>1</v>
      </c>
      <c r="E53" s="4">
        <f>$K$3*B53</f>
        <v>0.95647368822106082</v>
      </c>
      <c r="F53" s="10">
        <f t="shared" si="3"/>
        <v>0.81606571800575511</v>
      </c>
      <c r="G53" s="4">
        <f t="shared" si="4"/>
        <v>3.7384371807350464E-2</v>
      </c>
      <c r="H53" s="4">
        <f t="shared" si="5"/>
        <v>6.2615628192649556E-2</v>
      </c>
      <c r="I53" s="10">
        <f t="shared" si="6"/>
        <v>0.121318653801595</v>
      </c>
      <c r="J53" s="4">
        <f t="shared" si="7"/>
        <v>1.0373843718073501</v>
      </c>
      <c r="K53" s="10">
        <f t="shared" si="8"/>
        <v>3.1423745656796109</v>
      </c>
    </row>
    <row r="54" spans="1:11" x14ac:dyDescent="0.25">
      <c r="A54" s="10">
        <f t="shared" si="10"/>
        <v>4.7727098817987763E-2</v>
      </c>
      <c r="B54" s="4">
        <f t="shared" si="0"/>
        <v>0.95339393391018856</v>
      </c>
      <c r="C54" s="4">
        <f t="shared" si="1"/>
        <v>4.6606066089811438E-2</v>
      </c>
      <c r="D54" s="4">
        <f t="shared" si="2"/>
        <v>1</v>
      </c>
      <c r="E54" s="4">
        <f>$K$3*B54</f>
        <v>0.95339393391018856</v>
      </c>
      <c r="F54" s="10">
        <f t="shared" si="3"/>
        <v>0.80622654948510775</v>
      </c>
      <c r="G54" s="4">
        <f t="shared" si="4"/>
        <v>3.7642286234688731E-2</v>
      </c>
      <c r="H54" s="4">
        <f t="shared" si="5"/>
        <v>6.2357713765311289E-2</v>
      </c>
      <c r="I54" s="10">
        <f t="shared" si="6"/>
        <v>0.13141573674958065</v>
      </c>
      <c r="J54" s="4">
        <f t="shared" si="7"/>
        <v>1.0376422862346883</v>
      </c>
      <c r="K54" s="10">
        <f t="shared" si="8"/>
        <v>3.1307814096324811</v>
      </c>
    </row>
    <row r="55" spans="1:11" x14ac:dyDescent="0.25">
      <c r="A55" s="10">
        <f t="shared" si="10"/>
        <v>5.1113453758887165E-2</v>
      </c>
      <c r="B55" s="4">
        <f t="shared" si="0"/>
        <v>0.95017086396091077</v>
      </c>
      <c r="C55" s="4">
        <f t="shared" si="1"/>
        <v>4.9829136039089228E-2</v>
      </c>
      <c r="D55" s="4">
        <f t="shared" si="2"/>
        <v>1</v>
      </c>
      <c r="E55" s="4">
        <f>$K$3*B55</f>
        <v>0.95017086396091077</v>
      </c>
      <c r="F55" s="10">
        <f t="shared" si="3"/>
        <v>0.79594956821221097</v>
      </c>
      <c r="G55" s="4">
        <f t="shared" si="4"/>
        <v>3.7923572567409622E-2</v>
      </c>
      <c r="H55" s="4">
        <f t="shared" si="5"/>
        <v>6.2076427432590398E-2</v>
      </c>
      <c r="I55" s="10">
        <f t="shared" si="6"/>
        <v>0.14197400435519827</v>
      </c>
      <c r="J55" s="4">
        <f t="shared" si="7"/>
        <v>1.0379235725674092</v>
      </c>
      <c r="K55" s="10">
        <f t="shared" si="8"/>
        <v>3.1178856882655634</v>
      </c>
    </row>
    <row r="56" spans="1:11" x14ac:dyDescent="0.25">
      <c r="A56" s="10">
        <f t="shared" si="10"/>
        <v>5.4669126446831535E-2</v>
      </c>
      <c r="B56" s="4">
        <f t="shared" si="0"/>
        <v>0.9467983666724461</v>
      </c>
      <c r="C56" s="4">
        <f t="shared" si="1"/>
        <v>5.3201633327553899E-2</v>
      </c>
      <c r="D56" s="4">
        <f t="shared" si="2"/>
        <v>1</v>
      </c>
      <c r="E56" s="4">
        <f>$K$3*B56</f>
        <v>0.9467983666724461</v>
      </c>
      <c r="F56" s="10">
        <f t="shared" si="3"/>
        <v>0.78521668088156382</v>
      </c>
      <c r="G56" s="4">
        <f t="shared" si="4"/>
        <v>3.8226858116123592E-2</v>
      </c>
      <c r="H56" s="4">
        <f t="shared" si="5"/>
        <v>6.1773141883876427E-2</v>
      </c>
      <c r="I56" s="10">
        <f t="shared" si="6"/>
        <v>0.1530101772345594</v>
      </c>
      <c r="J56" s="4">
        <f t="shared" si="7"/>
        <v>1.0382268581161231</v>
      </c>
      <c r="K56" s="10">
        <f t="shared" si="8"/>
        <v>3.1038213716295209</v>
      </c>
    </row>
    <row r="57" spans="1:11" x14ac:dyDescent="0.25">
      <c r="A57" s="10">
        <f t="shared" si="10"/>
        <v>5.8402582769173123E-2</v>
      </c>
      <c r="B57" s="4">
        <f t="shared" si="0"/>
        <v>0.94327012668760368</v>
      </c>
      <c r="C57" s="4">
        <f t="shared" si="1"/>
        <v>5.6729873312396317E-2</v>
      </c>
      <c r="D57" s="4">
        <f t="shared" si="2"/>
        <v>1</v>
      </c>
      <c r="E57" s="4">
        <f>$K$3*B57</f>
        <v>0.94327012668760368</v>
      </c>
      <c r="F57" s="10">
        <f t="shared" si="3"/>
        <v>0.77401020149707067</v>
      </c>
      <c r="G57" s="4">
        <f t="shared" si="4"/>
        <v>3.8551745087493539E-2</v>
      </c>
      <c r="H57" s="4">
        <f t="shared" si="5"/>
        <v>6.1448254912506481E-2</v>
      </c>
      <c r="I57" s="10">
        <f t="shared" si="6"/>
        <v>0.1645415435904225</v>
      </c>
      <c r="J57" s="4">
        <f t="shared" si="7"/>
        <v>1.038551745087493</v>
      </c>
      <c r="K57" s="10">
        <f t="shared" si="8"/>
        <v>3.0886570941938181</v>
      </c>
    </row>
    <row r="58" spans="1:11" x14ac:dyDescent="0.25">
      <c r="A58" s="10">
        <f t="shared" si="10"/>
        <v>6.2322711907631792E-2</v>
      </c>
      <c r="B58" s="4">
        <f t="shared" si="0"/>
        <v>0.93957962432757802</v>
      </c>
      <c r="C58" s="4">
        <f t="shared" si="1"/>
        <v>6.0420375672421978E-2</v>
      </c>
      <c r="D58" s="4">
        <f t="shared" si="2"/>
        <v>1</v>
      </c>
      <c r="E58" s="4">
        <f>$K$3*B58</f>
        <v>0.93957962432757802</v>
      </c>
      <c r="F58" s="10">
        <f t="shared" si="3"/>
        <v>0.76231275411366239</v>
      </c>
      <c r="G58" s="4">
        <f t="shared" si="4"/>
        <v>3.8898552433582867E-2</v>
      </c>
      <c r="H58" s="4">
        <f t="shared" si="5"/>
        <v>6.1101447566417152E-2</v>
      </c>
      <c r="I58" s="10">
        <f t="shared" si="6"/>
        <v>0.17658579831992013</v>
      </c>
      <c r="J58" s="4">
        <f t="shared" si="7"/>
        <v>1.0388985524335825</v>
      </c>
      <c r="K58" s="10">
        <f t="shared" si="8"/>
        <v>3.0724127456253232</v>
      </c>
    </row>
    <row r="59" spans="1:11" x14ac:dyDescent="0.25">
      <c r="A59" s="10">
        <f t="shared" si="10"/>
        <v>6.643884750301339E-2</v>
      </c>
      <c r="B59" s="4">
        <f t="shared" si="0"/>
        <v>0.93572013572952439</v>
      </c>
      <c r="C59" s="4">
        <f t="shared" si="1"/>
        <v>6.4279864270475606E-2</v>
      </c>
      <c r="D59" s="4">
        <f t="shared" si="2"/>
        <v>1</v>
      </c>
      <c r="E59" s="4">
        <f>$K$3*B59</f>
        <v>0.93572013572952439</v>
      </c>
      <c r="F59" s="10">
        <f t="shared" si="3"/>
        <v>0.7501072337732827</v>
      </c>
      <c r="G59" s="4">
        <f t="shared" si="4"/>
        <v>3.9268124256076814E-2</v>
      </c>
      <c r="H59" s="4">
        <f t="shared" si="5"/>
        <v>6.0731875743923205E-2</v>
      </c>
      <c r="I59" s="10">
        <f t="shared" si="6"/>
        <v>0.18916089048279372</v>
      </c>
      <c r="J59" s="4">
        <f t="shared" si="7"/>
        <v>1.0392681242560764</v>
      </c>
      <c r="K59" s="10">
        <f t="shared" si="8"/>
        <v>3.0550723783208547</v>
      </c>
    </row>
    <row r="60" spans="1:11" x14ac:dyDescent="0.25">
      <c r="A60" s="10">
        <f t="shared" si="10"/>
        <v>7.0760789878164074E-2</v>
      </c>
      <c r="B60" s="4">
        <f t="shared" si="0"/>
        <v>0.93168473389223372</v>
      </c>
      <c r="C60" s="4">
        <f t="shared" si="1"/>
        <v>6.8315266107766282E-2</v>
      </c>
      <c r="D60" s="4">
        <f t="shared" si="2"/>
        <v>1</v>
      </c>
      <c r="E60" s="4">
        <f>$K$3*B60</f>
        <v>0.93168473389223372</v>
      </c>
      <c r="F60" s="10">
        <f t="shared" si="3"/>
        <v>0.73737682109378166</v>
      </c>
      <c r="G60" s="4">
        <f t="shared" si="4"/>
        <v>3.9661694941578111E-2</v>
      </c>
      <c r="H60" s="4">
        <f t="shared" si="5"/>
        <v>6.0338305058421908E-2</v>
      </c>
      <c r="I60" s="10">
        <f t="shared" si="6"/>
        <v>0.20228487384779612</v>
      </c>
      <c r="J60" s="4">
        <f t="shared" si="7"/>
        <v>1.0396616949415778</v>
      </c>
      <c r="K60" s="10">
        <f t="shared" si="8"/>
        <v>3.0365937871961632</v>
      </c>
    </row>
    <row r="61" spans="1:11" x14ac:dyDescent="0.25">
      <c r="A61" s="10">
        <f t="shared" si="10"/>
        <v>7.5298829372072287E-2</v>
      </c>
      <c r="B61" s="4">
        <f t="shared" si="0"/>
        <v>0.92746629074424314</v>
      </c>
      <c r="C61" s="4">
        <f t="shared" si="1"/>
        <v>7.2533709255756862E-2</v>
      </c>
      <c r="D61" s="4">
        <f t="shared" si="2"/>
        <v>1</v>
      </c>
      <c r="E61" s="4">
        <f>$K$3*B61</f>
        <v>0.92746629074424314</v>
      </c>
      <c r="F61" s="10">
        <f t="shared" si="3"/>
        <v>0.72410504571534073</v>
      </c>
      <c r="G61" s="4">
        <f t="shared" si="4"/>
        <v>4.0080800130667227E-2</v>
      </c>
      <c r="H61" s="4">
        <f t="shared" si="5"/>
        <v>5.9919199869332793E-2</v>
      </c>
      <c r="I61" s="10">
        <f t="shared" si="6"/>
        <v>0.21597575441532613</v>
      </c>
      <c r="J61" s="4">
        <f t="shared" si="7"/>
        <v>1.0400808001306669</v>
      </c>
      <c r="K61" s="10">
        <f t="shared" si="8"/>
        <v>3.0169152529210939</v>
      </c>
    </row>
    <row r="62" spans="1:11" x14ac:dyDescent="0.25">
      <c r="A62" s="10">
        <f t="shared" si="10"/>
        <v>8.006377084067591E-2</v>
      </c>
      <c r="B62" s="4">
        <f t="shared" si="0"/>
        <v>0.92305748035817303</v>
      </c>
      <c r="C62" s="4">
        <f t="shared" si="1"/>
        <v>7.6942519641826967E-2</v>
      </c>
      <c r="D62" s="4">
        <f t="shared" si="2"/>
        <v>1</v>
      </c>
      <c r="E62" s="4">
        <f>$K$3*B62</f>
        <v>0.92305748035817303</v>
      </c>
      <c r="F62" s="10">
        <f t="shared" si="3"/>
        <v>0.7102758944597074</v>
      </c>
      <c r="G62" s="4">
        <f t="shared" si="4"/>
        <v>4.0527222886180478E-2</v>
      </c>
      <c r="H62" s="4">
        <f t="shared" si="5"/>
        <v>5.9472777113819542E-2</v>
      </c>
      <c r="I62" s="10">
        <f t="shared" si="6"/>
        <v>0.23025132842647275</v>
      </c>
      <c r="J62" s="4">
        <f t="shared" si="7"/>
        <v>1.0405272228861802</v>
      </c>
      <c r="K62" s="10">
        <f t="shared" si="8"/>
        <v>2.9959599934666383</v>
      </c>
    </row>
    <row r="63" spans="1:11" x14ac:dyDescent="0.25">
      <c r="A63" s="10">
        <f t="shared" si="10"/>
        <v>8.5066959382709709E-2</v>
      </c>
      <c r="B63" s="4">
        <f t="shared" si="0"/>
        <v>0.91845078344493858</v>
      </c>
      <c r="C63" s="4">
        <f t="shared" si="1"/>
        <v>8.1549216555061421E-2</v>
      </c>
      <c r="D63" s="4">
        <f t="shared" si="2"/>
        <v>1</v>
      </c>
      <c r="E63" s="4">
        <f>$K$3*B63</f>
        <v>0.91845078344493858</v>
      </c>
      <c r="F63" s="10">
        <f t="shared" si="3"/>
        <v>0.69587396133628665</v>
      </c>
      <c r="G63" s="4">
        <f t="shared" si="4"/>
        <v>4.1002965613699323E-2</v>
      </c>
      <c r="H63" s="4">
        <f t="shared" si="5"/>
        <v>5.8997034386300697E-2</v>
      </c>
      <c r="I63" s="10">
        <f t="shared" si="6"/>
        <v>0.24512900427741235</v>
      </c>
      <c r="J63" s="4">
        <f t="shared" si="7"/>
        <v>1.041002965613699</v>
      </c>
      <c r="K63" s="10">
        <f t="shared" si="8"/>
        <v>2.9736388556909792</v>
      </c>
    </row>
    <row r="64" spans="1:11" x14ac:dyDescent="0.25">
      <c r="A64" s="10">
        <f t="shared" si="10"/>
        <v>9.0320307351845194E-2</v>
      </c>
      <c r="B64" s="4">
        <f t="shared" si="0"/>
        <v>0.91363849327170732</v>
      </c>
      <c r="C64" s="4">
        <f t="shared" si="1"/>
        <v>8.6361506728292681E-2</v>
      </c>
      <c r="D64" s="4">
        <f t="shared" si="2"/>
        <v>1</v>
      </c>
      <c r="E64" s="4">
        <f>$K$3*B64</f>
        <v>0.91363849327170732</v>
      </c>
      <c r="F64" s="10">
        <f t="shared" si="3"/>
        <v>0.68088463815396127</v>
      </c>
      <c r="G64" s="4">
        <f t="shared" si="4"/>
        <v>4.1510239970288416E-2</v>
      </c>
      <c r="H64" s="4">
        <f t="shared" si="5"/>
        <v>5.8489760029711603E-2</v>
      </c>
      <c r="I64" s="10">
        <f t="shared" si="6"/>
        <v>0.26062560181632682</v>
      </c>
      <c r="J64" s="4">
        <f t="shared" si="7"/>
        <v>1.0415102399702882</v>
      </c>
      <c r="K64" s="10">
        <f t="shared" si="8"/>
        <v>2.9498517193150366</v>
      </c>
    </row>
    <row r="65" spans="1:11" x14ac:dyDescent="0.25">
      <c r="A65" s="10">
        <f t="shared" si="10"/>
        <v>9.5836322719437456E-2</v>
      </c>
      <c r="B65" s="4">
        <f t="shared" si="0"/>
        <v>0.90861272315799924</v>
      </c>
      <c r="C65" s="4">
        <f t="shared" si="1"/>
        <v>9.1387276842000764E-2</v>
      </c>
      <c r="D65" s="4">
        <f t="shared" si="2"/>
        <v>1</v>
      </c>
      <c r="E65" s="4">
        <f>$K$3*B65</f>
        <v>0.90861272315799924</v>
      </c>
      <c r="F65" s="10">
        <f t="shared" si="3"/>
        <v>0.66529434622690842</v>
      </c>
      <c r="G65" s="4">
        <f t="shared" si="4"/>
        <v>4.2051468801769173E-2</v>
      </c>
      <c r="H65" s="4">
        <f t="shared" si="5"/>
        <v>5.7948531198230846E-2</v>
      </c>
      <c r="I65" s="10">
        <f t="shared" si="6"/>
        <v>0.27675712257486046</v>
      </c>
      <c r="J65" s="4">
        <f t="shared" si="7"/>
        <v>1.0420514688017688</v>
      </c>
      <c r="K65" s="10">
        <f t="shared" si="8"/>
        <v>2.9244880014855794</v>
      </c>
    </row>
    <row r="66" spans="1:11" x14ac:dyDescent="0.25">
      <c r="A66" s="10">
        <f t="shared" si="10"/>
        <v>0.10162813885540933</v>
      </c>
      <c r="B66" s="4">
        <f t="shared" si="0"/>
        <v>0.90336541571508366</v>
      </c>
      <c r="C66" s="4">
        <f t="shared" si="1"/>
        <v>9.6634584284916336E-2</v>
      </c>
      <c r="D66" s="4">
        <f t="shared" si="2"/>
        <v>1</v>
      </c>
      <c r="E66" s="4">
        <f>$K$3*B66</f>
        <v>0.90336541571508366</v>
      </c>
      <c r="F66" s="10">
        <f t="shared" si="3"/>
        <v>0.64909081132185709</v>
      </c>
      <c r="G66" s="4">
        <f t="shared" si="4"/>
        <v>4.2629295799206976E-2</v>
      </c>
      <c r="H66" s="4">
        <f t="shared" si="5"/>
        <v>5.7370704200793043E-2</v>
      </c>
      <c r="I66" s="10">
        <f t="shared" si="6"/>
        <v>0.29353848447734959</v>
      </c>
      <c r="J66" s="4">
        <f t="shared" si="7"/>
        <v>1.0426292957992067</v>
      </c>
      <c r="K66" s="10">
        <f t="shared" si="8"/>
        <v>2.8974265599115379</v>
      </c>
    </row>
    <row r="67" spans="1:11" x14ac:dyDescent="0.25">
      <c r="A67" s="10">
        <f t="shared" si="10"/>
        <v>0.1077095457981798</v>
      </c>
      <c r="B67" s="4">
        <f t="shared" si="0"/>
        <v>0.89788835400472122</v>
      </c>
      <c r="C67" s="4">
        <f t="shared" si="1"/>
        <v>0.10211164599527878</v>
      </c>
      <c r="D67" s="4">
        <f t="shared" si="2"/>
        <v>1</v>
      </c>
      <c r="E67" s="4">
        <f>$K$3*B67</f>
        <v>0.89788835400472122</v>
      </c>
      <c r="F67" s="10">
        <f t="shared" si="3"/>
        <v>0.6322633854798233</v>
      </c>
      <c r="G67" s="4">
        <f t="shared" si="4"/>
        <v>4.3246599899089862E-2</v>
      </c>
      <c r="H67" s="4">
        <f t="shared" si="5"/>
        <v>5.6753400100910158E-2</v>
      </c>
      <c r="I67" s="10">
        <f t="shared" si="6"/>
        <v>0.3109832144192663</v>
      </c>
      <c r="J67" s="4">
        <f t="shared" si="7"/>
        <v>1.0432465998990896</v>
      </c>
      <c r="K67" s="10">
        <f t="shared" si="8"/>
        <v>2.8685352100396542</v>
      </c>
    </row>
    <row r="68" spans="1:11" x14ac:dyDescent="0.25">
      <c r="A68" s="10">
        <f t="shared" si="10"/>
        <v>0.1140950230880888</v>
      </c>
      <c r="B68" s="4">
        <f t="shared" si="0"/>
        <v>0.89217317480421232</v>
      </c>
      <c r="C68" s="4">
        <f t="shared" si="1"/>
        <v>0.10782682519578768</v>
      </c>
      <c r="D68" s="4">
        <f t="shared" si="2"/>
        <v>1</v>
      </c>
      <c r="E68" s="4">
        <f>$K$3*B68</f>
        <v>0.89217317480421232</v>
      </c>
      <c r="F68" s="10">
        <f t="shared" si="3"/>
        <v>0.61480342061286331</v>
      </c>
      <c r="G68" s="4">
        <f t="shared" si="4"/>
        <v>4.3906512405603886E-2</v>
      </c>
      <c r="H68" s="4">
        <f t="shared" si="5"/>
        <v>5.6093487594396134E-2</v>
      </c>
      <c r="I68" s="10">
        <f t="shared" si="6"/>
        <v>0.32910309179274033</v>
      </c>
      <c r="J68" s="4">
        <f t="shared" si="7"/>
        <v>1.0439065124056035</v>
      </c>
      <c r="K68" s="10">
        <f t="shared" si="8"/>
        <v>2.8376700050455059</v>
      </c>
    </row>
    <row r="69" spans="1:11" x14ac:dyDescent="0.25">
      <c r="A69" s="10">
        <f t="shared" si="10"/>
        <v>0.12079977424249326</v>
      </c>
      <c r="B69" s="4">
        <f t="shared" si="0"/>
        <v>0.88621138417550471</v>
      </c>
      <c r="C69" s="4">
        <f t="shared" si="1"/>
        <v>0.11378861582449529</v>
      </c>
      <c r="D69" s="4">
        <f t="shared" si="2"/>
        <v>1</v>
      </c>
      <c r="E69" s="4">
        <f>$K$3*B69</f>
        <v>0.88621138417550471</v>
      </c>
      <c r="F69" s="10">
        <f t="shared" si="3"/>
        <v>0.59670469981704366</v>
      </c>
      <c r="G69" s="4">
        <f t="shared" si="4"/>
        <v>4.4612435394939219E-2</v>
      </c>
      <c r="H69" s="4">
        <f t="shared" si="5"/>
        <v>5.53875646050608E-2</v>
      </c>
      <c r="I69" s="10">
        <f t="shared" si="6"/>
        <v>0.34790773557789528</v>
      </c>
      <c r="J69" s="4">
        <f t="shared" si="7"/>
        <v>1.0446124353949389</v>
      </c>
      <c r="K69" s="10">
        <f t="shared" si="8"/>
        <v>2.804674379719803</v>
      </c>
    </row>
    <row r="70" spans="1:11" x14ac:dyDescent="0.25">
      <c r="A70" s="10">
        <f t="shared" si="10"/>
        <v>0.12783976295461794</v>
      </c>
      <c r="B70" s="4">
        <f t="shared" si="0"/>
        <v>0.87999437554660909</v>
      </c>
      <c r="C70" s="4">
        <f t="shared" si="1"/>
        <v>0.12000562445339091</v>
      </c>
      <c r="D70" s="4">
        <f t="shared" si="2"/>
        <v>1</v>
      </c>
      <c r="E70" s="4">
        <f>$K$3*B70</f>
        <v>0.87999437554660909</v>
      </c>
      <c r="F70" s="10">
        <f t="shared" si="3"/>
        <v>0.57796393315708272</v>
      </c>
      <c r="G70" s="4">
        <f t="shared" si="4"/>
        <v>4.5368060215563451E-2</v>
      </c>
      <c r="H70" s="4">
        <f t="shared" si="5"/>
        <v>5.4631939784436569E-2</v>
      </c>
      <c r="I70" s="10">
        <f t="shared" si="6"/>
        <v>0.36740412705848052</v>
      </c>
      <c r="J70" s="4">
        <f t="shared" si="7"/>
        <v>1.0453680602155633</v>
      </c>
      <c r="K70" s="10">
        <f t="shared" si="8"/>
        <v>2.7693782302530439</v>
      </c>
    </row>
    <row r="71" spans="1:11" x14ac:dyDescent="0.25">
      <c r="A71" s="10">
        <f t="shared" si="10"/>
        <v>0.13523175110234884</v>
      </c>
      <c r="B71" s="4">
        <f t="shared" si="0"/>
        <v>0.87351345052356622</v>
      </c>
      <c r="C71" s="4">
        <f t="shared" si="1"/>
        <v>0.12648654947643378</v>
      </c>
      <c r="D71" s="4">
        <f t="shared" si="2"/>
        <v>1</v>
      </c>
      <c r="E71" s="4">
        <f>$K$3*B71</f>
        <v>0.87351345052356622</v>
      </c>
      <c r="F71" s="10">
        <f t="shared" si="3"/>
        <v>0.55858132525085469</v>
      </c>
      <c r="G71" s="4">
        <f t="shared" si="4"/>
        <v>4.617738487804058E-2</v>
      </c>
      <c r="H71" s="4">
        <f t="shared" si="5"/>
        <v>5.382261512195944E-2</v>
      </c>
      <c r="I71" s="10">
        <f t="shared" si="6"/>
        <v>0.38759605962718569</v>
      </c>
      <c r="J71" s="4">
        <f t="shared" si="7"/>
        <v>1.0461773848780402</v>
      </c>
      <c r="K71" s="10">
        <f t="shared" si="8"/>
        <v>2.7315969892218281</v>
      </c>
    </row>
    <row r="72" spans="1:11" x14ac:dyDescent="0.25">
      <c r="A72" s="10">
        <f t="shared" si="10"/>
        <v>0.14299333865746627</v>
      </c>
      <c r="B72" s="4">
        <f t="shared" si="0"/>
        <v>0.86675984266046491</v>
      </c>
      <c r="C72" s="4">
        <f t="shared" si="1"/>
        <v>0.13324015733953509</v>
      </c>
      <c r="D72" s="4">
        <f t="shared" si="2"/>
        <v>1</v>
      </c>
      <c r="E72" s="4">
        <f>$K$3*B72</f>
        <v>0.86675984266046491</v>
      </c>
      <c r="F72" s="10">
        <f t="shared" si="3"/>
        <v>0.5385612222617594</v>
      </c>
      <c r="G72" s="4">
        <f t="shared" si="4"/>
        <v>4.7044728874669116E-2</v>
      </c>
      <c r="H72" s="4">
        <f t="shared" si="5"/>
        <v>5.2955271125330904E-2</v>
      </c>
      <c r="I72" s="10">
        <f t="shared" si="6"/>
        <v>0.4084835066129095</v>
      </c>
      <c r="J72" s="4">
        <f t="shared" si="7"/>
        <v>1.0470447288746689</v>
      </c>
      <c r="K72" s="10">
        <f t="shared" si="8"/>
        <v>2.6911307560979734</v>
      </c>
    </row>
    <row r="73" spans="1:11" x14ac:dyDescent="0.25">
      <c r="A73" s="10">
        <f t="shared" si="10"/>
        <v>0.15114300559033958</v>
      </c>
      <c r="B73" s="4">
        <f t="shared" si="0"/>
        <v>0.85972474442323765</v>
      </c>
      <c r="C73" s="4">
        <f t="shared" si="1"/>
        <v>0.14027525557676235</v>
      </c>
      <c r="D73" s="4">
        <f t="shared" si="2"/>
        <v>1</v>
      </c>
      <c r="E73" s="4">
        <f>$K$3*B73</f>
        <v>0.85972474442323765</v>
      </c>
      <c r="F73" s="10">
        <f t="shared" si="3"/>
        <v>0.5179128457889477</v>
      </c>
      <c r="G73" s="4">
        <f t="shared" si="4"/>
        <v>4.7974743502429869E-2</v>
      </c>
      <c r="H73" s="4">
        <f t="shared" si="5"/>
        <v>5.2025256497570151E-2</v>
      </c>
      <c r="I73" s="10">
        <f t="shared" si="6"/>
        <v>0.43006189771348197</v>
      </c>
      <c r="J73" s="4">
        <f t="shared" si="7"/>
        <v>1.0479747435024298</v>
      </c>
      <c r="K73" s="10">
        <f t="shared" si="8"/>
        <v>2.6477635562665425</v>
      </c>
    </row>
    <row r="74" spans="1:11" x14ac:dyDescent="0.25">
      <c r="A74" s="10">
        <f t="shared" si="10"/>
        <v>0.15970015586985656</v>
      </c>
      <c r="B74" s="4">
        <f t="shared" si="0"/>
        <v>0.85239933758983377</v>
      </c>
      <c r="C74" s="4">
        <f t="shared" si="1"/>
        <v>0.14760066241016623</v>
      </c>
      <c r="D74" s="4">
        <f t="shared" si="2"/>
        <v>1</v>
      </c>
      <c r="E74" s="4">
        <f>$K$3*B74</f>
        <v>0.85239933758983377</v>
      </c>
      <c r="F74" s="10">
        <f t="shared" si="3"/>
        <v>0.49665112045524268</v>
      </c>
      <c r="G74" s="4">
        <f t="shared" si="4"/>
        <v>4.8972415077731091E-2</v>
      </c>
      <c r="H74" s="4">
        <f t="shared" si="5"/>
        <v>5.1027584922268929E-2</v>
      </c>
      <c r="I74" s="10">
        <f t="shared" si="6"/>
        <v>0.45232129462248821</v>
      </c>
      <c r="J74" s="4">
        <f t="shared" si="7"/>
        <v>1.0489724150777309</v>
      </c>
      <c r="K74" s="10">
        <f t="shared" si="8"/>
        <v>2.6012628248785075</v>
      </c>
    </row>
    <row r="75" spans="1:11" x14ac:dyDescent="0.25">
      <c r="A75" s="10">
        <f t="shared" si="10"/>
        <v>0.16868516366334937</v>
      </c>
      <c r="B75" s="4">
        <f t="shared" si="0"/>
        <v>0.84477482733450948</v>
      </c>
      <c r="C75" s="4">
        <f t="shared" si="1"/>
        <v>0.15522517266549052</v>
      </c>
      <c r="D75" s="4">
        <f t="shared" si="2"/>
        <v>1</v>
      </c>
      <c r="E75" s="4">
        <f>$K$3*B75</f>
        <v>0.84477482733450948</v>
      </c>
      <c r="F75" s="10">
        <f t="shared" si="3"/>
        <v>0.4747976004692005</v>
      </c>
      <c r="G75" s="4">
        <f t="shared" si="4"/>
        <v>5.0043057502174082E-2</v>
      </c>
      <c r="H75" s="4">
        <f t="shared" si="5"/>
        <v>4.9956942497825937E-2</v>
      </c>
      <c r="I75" s="10">
        <f t="shared" si="6"/>
        <v>0.47524545703297338</v>
      </c>
      <c r="J75" s="4">
        <f t="shared" si="7"/>
        <v>1.0500430575021737</v>
      </c>
      <c r="K75" s="10">
        <f t="shared" si="8"/>
        <v>2.5513792461134495</v>
      </c>
    </row>
    <row r="76" spans="1:11" x14ac:dyDescent="0.25">
      <c r="A76" s="10">
        <f t="shared" si="10"/>
        <v>0.17811942184651683</v>
      </c>
      <c r="B76" s="4">
        <f t="shared" si="0"/>
        <v>0.83684248024694885</v>
      </c>
      <c r="C76" s="4">
        <f t="shared" si="1"/>
        <v>0.16315751975305115</v>
      </c>
      <c r="D76" s="4">
        <f t="shared" si="2"/>
        <v>1</v>
      </c>
      <c r="E76" s="4">
        <f>$K$3*B76</f>
        <v>0.83684248024694885</v>
      </c>
      <c r="F76" s="10">
        <f t="shared" si="3"/>
        <v>0.45238149771247982</v>
      </c>
      <c r="G76" s="4">
        <f t="shared" si="4"/>
        <v>5.1192289423760445E-2</v>
      </c>
      <c r="H76" s="4">
        <f t="shared" si="5"/>
        <v>4.8807710576239574E-2</v>
      </c>
      <c r="I76" s="10">
        <f t="shared" si="6"/>
        <v>0.4988107917112804</v>
      </c>
      <c r="J76" s="4">
        <f t="shared" si="7"/>
        <v>1.0511922894237602</v>
      </c>
      <c r="K76" s="10">
        <f t="shared" si="8"/>
        <v>2.4978471248912966</v>
      </c>
    </row>
    <row r="77" spans="1:11" x14ac:dyDescent="0.25">
      <c r="A77" s="10">
        <f t="shared" si="10"/>
        <v>0.18802539293884266</v>
      </c>
      <c r="B77" s="4">
        <f t="shared" si="0"/>
        <v>0.82859366653723943</v>
      </c>
      <c r="C77" s="4">
        <f t="shared" si="1"/>
        <v>0.17140633346276057</v>
      </c>
      <c r="D77" s="4">
        <f t="shared" si="2"/>
        <v>1</v>
      </c>
      <c r="E77" s="4">
        <f>$K$3*B77</f>
        <v>0.82859366653723943</v>
      </c>
      <c r="F77" s="10">
        <f t="shared" si="3"/>
        <v>0.4294408094761773</v>
      </c>
      <c r="G77" s="4">
        <f t="shared" si="4"/>
        <v>5.2425989689999668E-2</v>
      </c>
      <c r="H77" s="4">
        <f t="shared" si="5"/>
        <v>4.7574010310000352E-2</v>
      </c>
      <c r="I77" s="10">
        <f t="shared" si="6"/>
        <v>0.52298518021382212</v>
      </c>
      <c r="J77" s="4">
        <f t="shared" si="7"/>
        <v>1.0524259896899995</v>
      </c>
      <c r="K77" s="10">
        <f t="shared" si="8"/>
        <v>2.4403855288119769</v>
      </c>
    </row>
    <row r="78" spans="1:11" x14ac:dyDescent="0.25">
      <c r="A78" s="10">
        <f t="shared" si="10"/>
        <v>0.19842666258578479</v>
      </c>
      <c r="B78" s="4">
        <f t="shared" si="0"/>
        <v>0.82001990667483149</v>
      </c>
      <c r="C78" s="4">
        <f t="shared" si="1"/>
        <v>0.17998009332516851</v>
      </c>
      <c r="D78" s="4">
        <f t="shared" si="2"/>
        <v>1</v>
      </c>
      <c r="E78" s="4">
        <f>$K$3*B78</f>
        <v>0.82001990667483149</v>
      </c>
      <c r="F78" s="10">
        <f t="shared" si="3"/>
        <v>0.40602353718283096</v>
      </c>
      <c r="G78" s="4">
        <f t="shared" si="4"/>
        <v>5.3750222867689261E-2</v>
      </c>
      <c r="H78" s="4">
        <f t="shared" si="5"/>
        <v>4.6249777132310758E-2</v>
      </c>
      <c r="I78" s="10">
        <f t="shared" si="6"/>
        <v>0.54772668568485805</v>
      </c>
      <c r="J78" s="4">
        <f t="shared" si="7"/>
        <v>1.0537502228676892</v>
      </c>
      <c r="K78" s="10">
        <f t="shared" si="8"/>
        <v>2.3787005155000176</v>
      </c>
    </row>
    <row r="79" spans="1:11" x14ac:dyDescent="0.25">
      <c r="A79" s="10">
        <f t="shared" si="10"/>
        <v>0.20934799571507401</v>
      </c>
      <c r="B79" s="4">
        <f t="shared" si="0"/>
        <v>0.81111292270287194</v>
      </c>
      <c r="C79" s="4">
        <f t="shared" si="1"/>
        <v>0.18888707729712806</v>
      </c>
      <c r="D79" s="4">
        <f t="shared" si="2"/>
        <v>1</v>
      </c>
      <c r="E79" s="4">
        <f>$K$3*B79</f>
        <v>0.81111292270287194</v>
      </c>
      <c r="F79" s="10">
        <f t="shared" si="3"/>
        <v>0.3821889774512085</v>
      </c>
      <c r="G79" s="4">
        <f t="shared" si="4"/>
        <v>5.5171124296934215E-2</v>
      </c>
      <c r="H79" s="4">
        <f t="shared" si="5"/>
        <v>4.4828875703065804E-2</v>
      </c>
      <c r="I79" s="10">
        <f t="shared" si="6"/>
        <v>0.57298214684572546</v>
      </c>
      <c r="J79" s="4">
        <f t="shared" si="7"/>
        <v>1.0551711242969339</v>
      </c>
      <c r="K79" s="10">
        <f t="shared" si="8"/>
        <v>2.3124888566155359</v>
      </c>
    </row>
    <row r="80" spans="1:11" x14ac:dyDescent="0.25">
      <c r="A80" s="10">
        <f t="shared" si="10"/>
        <v>0.22081539550082768</v>
      </c>
      <c r="B80" s="4">
        <f t="shared" si="0"/>
        <v>0.80186469445805864</v>
      </c>
      <c r="C80" s="4">
        <f t="shared" si="1"/>
        <v>0.19813530554194136</v>
      </c>
      <c r="D80" s="4">
        <f t="shared" si="2"/>
        <v>1</v>
      </c>
      <c r="E80" s="4">
        <f>$K$3*B80</f>
        <v>0.80186469445805864</v>
      </c>
      <c r="F80" s="10">
        <f t="shared" si="3"/>
        <v>0.35800905267969368</v>
      </c>
      <c r="G80" s="4">
        <f t="shared" si="4"/>
        <v>5.6694731507065159E-2</v>
      </c>
      <c r="H80" s="4">
        <f t="shared" si="5"/>
        <v>4.3305268492934861E-2</v>
      </c>
      <c r="I80" s="10">
        <f t="shared" si="6"/>
        <v>0.59868567882737123</v>
      </c>
      <c r="J80" s="4">
        <f t="shared" si="7"/>
        <v>1.0566947315070649</v>
      </c>
      <c r="K80" s="10">
        <f t="shared" si="8"/>
        <v>2.241443785153292</v>
      </c>
    </row>
    <row r="81" spans="1:11" x14ac:dyDescent="0.25">
      <c r="A81" s="10">
        <f t="shared" si="10"/>
        <v>0.23285616527586905</v>
      </c>
      <c r="B81" s="4">
        <f t="shared" si="0"/>
        <v>0.79226752090963015</v>
      </c>
      <c r="C81" s="4">
        <f t="shared" si="1"/>
        <v>0.20773247909036985</v>
      </c>
      <c r="D81" s="4">
        <f t="shared" si="2"/>
        <v>1</v>
      </c>
      <c r="E81" s="4">
        <f>$K$3*B81</f>
        <v>0.79226752090963015</v>
      </c>
      <c r="F81" s="10">
        <f t="shared" si="3"/>
        <v>0.33356962879880531</v>
      </c>
      <c r="G81" s="4">
        <f t="shared" si="4"/>
        <v>5.8326746024665851E-2</v>
      </c>
      <c r="H81" s="4">
        <f t="shared" si="5"/>
        <v>4.1673253975334168E-2</v>
      </c>
      <c r="I81" s="10">
        <f t="shared" si="6"/>
        <v>0.62475711722586025</v>
      </c>
      <c r="J81" s="4">
        <f t="shared" si="7"/>
        <v>1.0583267460246657</v>
      </c>
      <c r="K81" s="10">
        <f t="shared" si="8"/>
        <v>2.1652634246467386</v>
      </c>
    </row>
    <row r="82" spans="1:11" x14ac:dyDescent="0.25">
      <c r="A82" s="10">
        <f t="shared" si="10"/>
        <v>0.24549897353966249</v>
      </c>
      <c r="B82" s="4">
        <f t="shared" si="0"/>
        <v>0.78231408680847969</v>
      </c>
      <c r="C82" s="4">
        <f t="shared" si="1"/>
        <v>0.21768591319152031</v>
      </c>
      <c r="D82" s="4">
        <f t="shared" si="2"/>
        <v>1</v>
      </c>
      <c r="E82" s="4">
        <f>$K$3*B82</f>
        <v>0.78231408680847969</v>
      </c>
      <c r="F82" s="10">
        <f t="shared" si="3"/>
        <v>0.30897174182215809</v>
      </c>
      <c r="G82" s="4">
        <f t="shared" si="4"/>
        <v>6.0072207034944508E-2</v>
      </c>
      <c r="H82" s="4">
        <f t="shared" si="5"/>
        <v>3.9927792965055511E-2</v>
      </c>
      <c r="I82" s="10">
        <f t="shared" si="6"/>
        <v>0.65110046521278608</v>
      </c>
      <c r="J82" s="4">
        <f t="shared" si="7"/>
        <v>1.0600722070349442</v>
      </c>
      <c r="K82" s="10">
        <f t="shared" si="8"/>
        <v>2.0836626987667053</v>
      </c>
    </row>
    <row r="83" spans="1:11" x14ac:dyDescent="0.25">
      <c r="A83" s="10">
        <f t="shared" si="10"/>
        <v>0.25877392221664558</v>
      </c>
      <c r="B83" s="4">
        <f t="shared" si="0"/>
        <v>0.77199753480776823</v>
      </c>
      <c r="C83" s="4">
        <f t="shared" si="1"/>
        <v>0.22800246519223177</v>
      </c>
      <c r="D83" s="4">
        <f t="shared" si="2"/>
        <v>1</v>
      </c>
      <c r="E83" s="4">
        <f>$K$3*B83</f>
        <v>0.77199753480776823</v>
      </c>
      <c r="F83" s="10">
        <f t="shared" si="3"/>
        <v>0.28433262140816251</v>
      </c>
      <c r="G83" s="4">
        <f t="shared" si="4"/>
        <v>6.1935056740764861E-2</v>
      </c>
      <c r="H83" s="4">
        <f t="shared" si="5"/>
        <v>3.8064943259235158E-2</v>
      </c>
      <c r="I83" s="10">
        <f t="shared" si="6"/>
        <v>0.677602435332602</v>
      </c>
      <c r="J83" s="4">
        <f t="shared" si="7"/>
        <v>1.0619350567407646</v>
      </c>
      <c r="K83" s="10">
        <f t="shared" si="8"/>
        <v>1.9963896482527759</v>
      </c>
    </row>
    <row r="84" spans="1:11" x14ac:dyDescent="0.25">
      <c r="A84" s="10">
        <f t="shared" si="10"/>
        <v>0.27271261832747784</v>
      </c>
      <c r="B84" s="4">
        <f t="shared" si="0"/>
        <v>0.76131154317884997</v>
      </c>
      <c r="C84" s="4">
        <f t="shared" si="1"/>
        <v>0.23868845682115003</v>
      </c>
      <c r="D84" s="4">
        <f t="shared" si="2"/>
        <v>1</v>
      </c>
      <c r="E84" s="4">
        <f>$K$3*B84</f>
        <v>0.76131154317884997</v>
      </c>
      <c r="F84" s="10">
        <f t="shared" si="3"/>
        <v>0.25978635866347322</v>
      </c>
      <c r="G84" s="4">
        <f t="shared" si="4"/>
        <v>6.3917577824403188E-2</v>
      </c>
      <c r="H84" s="4">
        <f t="shared" si="5"/>
        <v>3.6082422175596832E-2</v>
      </c>
      <c r="I84" s="10">
        <f t="shared" si="6"/>
        <v>0.70413121916092958</v>
      </c>
      <c r="J84" s="4">
        <f t="shared" si="7"/>
        <v>1.0639175778244028</v>
      </c>
      <c r="K84" s="10">
        <f t="shared" si="8"/>
        <v>1.9032471629617569</v>
      </c>
    </row>
    <row r="85" spans="1:11" x14ac:dyDescent="0.25">
      <c r="A85" s="10">
        <f t="shared" si="10"/>
        <v>0.28734824924385172</v>
      </c>
      <c r="B85" s="4">
        <f t="shared" si="0"/>
        <v>0.75025040919982267</v>
      </c>
      <c r="C85" s="4">
        <f t="shared" si="1"/>
        <v>0.24974959080017733</v>
      </c>
      <c r="D85" s="4">
        <f t="shared" si="2"/>
        <v>1</v>
      </c>
      <c r="E85" s="4">
        <f>$K$3*B85</f>
        <v>0.75025040919982267</v>
      </c>
      <c r="F85" s="10">
        <f t="shared" si="3"/>
        <v>0.23548401822593573</v>
      </c>
      <c r="G85" s="4">
        <f t="shared" si="4"/>
        <v>6.6019688063406662E-2</v>
      </c>
      <c r="H85" s="4">
        <f t="shared" si="5"/>
        <v>3.3980311936593365E-2</v>
      </c>
      <c r="I85" s="10">
        <f t="shared" si="6"/>
        <v>0.73053566983747054</v>
      </c>
      <c r="J85" s="4">
        <f t="shared" si="7"/>
        <v>1.0660196880634063</v>
      </c>
      <c r="K85" s="10">
        <f t="shared" si="8"/>
        <v>1.804121108779841</v>
      </c>
    </row>
    <row r="86" spans="1:11" x14ac:dyDescent="0.25">
      <c r="A86" s="10">
        <f t="shared" si="10"/>
        <v>0.3027156617060443</v>
      </c>
      <c r="B86" s="4">
        <f t="shared" si="0"/>
        <v>0.7388091382375197</v>
      </c>
      <c r="C86" s="4">
        <f t="shared" si="1"/>
        <v>0.2611908617624803</v>
      </c>
      <c r="D86" s="4">
        <f t="shared" si="2"/>
        <v>1</v>
      </c>
      <c r="E86" s="4">
        <f>$K$3*B86</f>
        <v>0.7388091382375197</v>
      </c>
      <c r="F86" s="10">
        <f t="shared" si="3"/>
        <v>0.21159294530906067</v>
      </c>
      <c r="G86" s="4">
        <f t="shared" si="4"/>
        <v>6.8238088602711425E-2</v>
      </c>
      <c r="H86" s="4">
        <f t="shared" si="5"/>
        <v>3.1761911397288595E-2</v>
      </c>
      <c r="I86" s="10">
        <f t="shared" si="6"/>
        <v>0.7566451432936504</v>
      </c>
      <c r="J86" s="4">
        <f t="shared" si="7"/>
        <v>1.068238088602711</v>
      </c>
      <c r="K86" s="10">
        <f t="shared" si="8"/>
        <v>1.6990155968296712</v>
      </c>
    </row>
    <row r="87" spans="1:11" x14ac:dyDescent="0.25">
      <c r="A87" s="10">
        <f t="shared" si="10"/>
        <v>0.31885144479134653</v>
      </c>
      <c r="B87" s="4">
        <f t="shared" si="0"/>
        <v>0.72698353847620878</v>
      </c>
      <c r="C87" s="4">
        <f t="shared" si="1"/>
        <v>0.27301646152379122</v>
      </c>
      <c r="D87" s="4">
        <f t="shared" si="2"/>
        <v>1</v>
      </c>
      <c r="E87" s="4">
        <f>$K$3*B87</f>
        <v>0.72698353847620878</v>
      </c>
      <c r="F87" s="10">
        <f t="shared" si="3"/>
        <v>0.1882949751712758</v>
      </c>
      <c r="G87" s="4">
        <f t="shared" si="4"/>
        <v>7.0565284098988421E-2</v>
      </c>
      <c r="H87" s="4">
        <f t="shared" si="5"/>
        <v>2.9434715901011595E-2</v>
      </c>
      <c r="I87" s="10">
        <f t="shared" si="6"/>
        <v>0.78227030892771232</v>
      </c>
      <c r="J87" s="4">
        <f t="shared" si="7"/>
        <v>1.0705652840989881</v>
      </c>
      <c r="K87" s="10">
        <f t="shared" si="8"/>
        <v>1.5880955698644332</v>
      </c>
    </row>
    <row r="88" spans="1:11" x14ac:dyDescent="0.25">
      <c r="A88" s="10">
        <f t="shared" si="10"/>
        <v>0.33579401703091388</v>
      </c>
      <c r="B88" s="4">
        <f t="shared" si="0"/>
        <v>0.71477032116657779</v>
      </c>
      <c r="C88" s="4">
        <f t="shared" si="1"/>
        <v>0.28522967883342221</v>
      </c>
      <c r="D88" s="4">
        <f t="shared" si="2"/>
        <v>1</v>
      </c>
      <c r="E88" s="4">
        <f>$K$3*B88</f>
        <v>0.71477032116657779</v>
      </c>
      <c r="F88" s="10">
        <f t="shared" si="3"/>
        <v>0.16578322963478964</v>
      </c>
      <c r="G88" s="4">
        <f t="shared" si="4"/>
        <v>7.2988528587703813E-2</v>
      </c>
      <c r="H88" s="4">
        <f t="shared" si="5"/>
        <v>2.701147141229621E-2</v>
      </c>
      <c r="I88" s="10">
        <f t="shared" si="6"/>
        <v>0.80720529895291382</v>
      </c>
      <c r="J88" s="4">
        <f t="shared" si="7"/>
        <v>1.0729885285877034</v>
      </c>
      <c r="K88" s="10">
        <f t="shared" si="8"/>
        <v>1.4717357950505772</v>
      </c>
    </row>
    <row r="89" spans="1:11" x14ac:dyDescent="0.25">
      <c r="A89" s="10">
        <f t="shared" si="10"/>
        <v>0.35358371788245962</v>
      </c>
      <c r="B89" s="4">
        <f t="shared" si="0"/>
        <v>0.70216720617573058</v>
      </c>
      <c r="C89" s="4">
        <f t="shared" si="1"/>
        <v>0.29783279382426942</v>
      </c>
      <c r="D89" s="4">
        <f t="shared" si="2"/>
        <v>1</v>
      </c>
      <c r="E89" s="4">
        <f>$K$3*B89</f>
        <v>0.70216720617573058</v>
      </c>
      <c r="F89" s="10">
        <f t="shared" si="3"/>
        <v>0.14425720417451332</v>
      </c>
      <c r="G89" s="4">
        <f t="shared" si="4"/>
        <v>7.5488802926668958E-2</v>
      </c>
      <c r="H89" s="4">
        <f t="shared" si="5"/>
        <v>2.4511197073331058E-2</v>
      </c>
      <c r="I89" s="10">
        <f t="shared" si="6"/>
        <v>0.83123159875215524</v>
      </c>
      <c r="J89" s="4">
        <f t="shared" si="7"/>
        <v>1.0754888029266685</v>
      </c>
      <c r="K89" s="10">
        <f t="shared" si="8"/>
        <v>1.3505735706148081</v>
      </c>
    </row>
    <row r="90" spans="1:11" x14ac:dyDescent="0.25">
      <c r="A90" s="10">
        <f t="shared" si="10"/>
        <v>0.37226290377658267</v>
      </c>
      <c r="B90" s="4">
        <f t="shared" si="0"/>
        <v>0.68917303251190154</v>
      </c>
      <c r="C90" s="4">
        <f t="shared" si="1"/>
        <v>0.31082696748809846</v>
      </c>
      <c r="D90" s="4">
        <f t="shared" si="2"/>
        <v>1</v>
      </c>
      <c r="E90" s="4">
        <f>$K$3*B90</f>
        <v>0.68917303251190154</v>
      </c>
      <c r="F90" s="10">
        <f t="shared" si="3"/>
        <v>0.12391593748914677</v>
      </c>
      <c r="G90" s="4">
        <f t="shared" si="4"/>
        <v>7.8039996572314183E-2</v>
      </c>
      <c r="H90" s="4">
        <f t="shared" si="5"/>
        <v>2.1960003427685833E-2</v>
      </c>
      <c r="I90" s="10">
        <f t="shared" si="6"/>
        <v>0.85412405908316702</v>
      </c>
      <c r="J90" s="4">
        <f t="shared" si="7"/>
        <v>1.0780399965723138</v>
      </c>
      <c r="K90" s="10">
        <f t="shared" si="8"/>
        <v>1.2255598536665531</v>
      </c>
    </row>
    <row r="91" spans="1:11" x14ac:dyDescent="0.25">
      <c r="A91" s="10">
        <f t="shared" si="10"/>
        <v>0.39187604896541184</v>
      </c>
      <c r="B91" s="4">
        <f t="shared" si="0"/>
        <v>0.67578787337555279</v>
      </c>
      <c r="C91" s="4">
        <f t="shared" si="1"/>
        <v>0.32421212662444721</v>
      </c>
      <c r="D91" s="4">
        <f t="shared" si="2"/>
        <v>1</v>
      </c>
      <c r="E91" s="4">
        <f>$K$3*B91</f>
        <v>0.67578787337555279</v>
      </c>
      <c r="F91" s="10">
        <f t="shared" si="3"/>
        <v>0.10494924286627315</v>
      </c>
      <c r="G91" s="4">
        <f t="shared" si="4"/>
        <v>8.0608538728159998E-2</v>
      </c>
      <c r="H91" s="4">
        <f t="shared" si="5"/>
        <v>1.9391461271840021E-2</v>
      </c>
      <c r="I91" s="10">
        <f t="shared" si="6"/>
        <v>0.8756592958618864</v>
      </c>
      <c r="J91" s="4">
        <f t="shared" si="7"/>
        <v>1.0806085387281597</v>
      </c>
      <c r="K91" s="10">
        <f t="shared" si="8"/>
        <v>1.0980001713842893</v>
      </c>
    </row>
    <row r="92" spans="1:11" x14ac:dyDescent="0.25">
      <c r="A92" s="10">
        <f t="shared" si="10"/>
        <v>0.41246985141368248</v>
      </c>
      <c r="B92" s="4">
        <f t="shared" si="0"/>
        <v>0.66201315515072423</v>
      </c>
      <c r="C92" s="4">
        <f t="shared" si="1"/>
        <v>0.33798684484927577</v>
      </c>
      <c r="D92" s="4">
        <f t="shared" si="2"/>
        <v>1</v>
      </c>
      <c r="E92" s="4">
        <f>$K$3*B92</f>
        <v>0.66201315515072423</v>
      </c>
      <c r="F92" s="10">
        <f t="shared" si="3"/>
        <v>8.7527287351612193E-2</v>
      </c>
      <c r="G92" s="4">
        <f t="shared" si="4"/>
        <v>8.3153779344277257E-2</v>
      </c>
      <c r="H92" s="4">
        <f t="shared" si="5"/>
        <v>1.6846220655722766E-2</v>
      </c>
      <c r="I92" s="10">
        <f t="shared" si="6"/>
        <v>0.89562649199266464</v>
      </c>
      <c r="J92" s="4">
        <f t="shared" si="7"/>
        <v>1.0831537793442769</v>
      </c>
      <c r="K92" s="10">
        <f t="shared" si="8"/>
        <v>0.96957306359200246</v>
      </c>
    </row>
    <row r="93" spans="1:11" x14ac:dyDescent="0.25">
      <c r="A93" s="10">
        <f t="shared" si="10"/>
        <v>0.43409334398436666</v>
      </c>
      <c r="B93" s="4">
        <f t="shared" si="0"/>
        <v>0.64785177959647777</v>
      </c>
      <c r="C93" s="4">
        <f t="shared" si="1"/>
        <v>0.35214822040352223</v>
      </c>
      <c r="D93" s="4">
        <f t="shared" si="2"/>
        <v>1</v>
      </c>
      <c r="E93" s="4">
        <f>$K$3*B93</f>
        <v>0.64785177959647777</v>
      </c>
      <c r="F93" s="10">
        <f t="shared" si="3"/>
        <v>7.1789223494373985E-2</v>
      </c>
      <c r="G93" s="4">
        <f t="shared" si="4"/>
        <v>8.5629421846695433E-2</v>
      </c>
      <c r="H93" s="4">
        <f t="shared" si="5"/>
        <v>1.4370578153304586E-2</v>
      </c>
      <c r="I93" s="10">
        <f t="shared" si="6"/>
        <v>0.913840198352321</v>
      </c>
      <c r="J93" s="4">
        <f t="shared" si="7"/>
        <v>1.0856294218466951</v>
      </c>
      <c r="K93" s="10">
        <f t="shared" si="8"/>
        <v>0.84231103278613684</v>
      </c>
    </row>
    <row r="94" spans="1:11" x14ac:dyDescent="0.25">
      <c r="A94" s="10">
        <f t="shared" si="10"/>
        <v>0.45679801118358504</v>
      </c>
      <c r="B94" s="4">
        <f t="shared" ref="B94:B102" si="11">$K$2*EXP(-$K$3*A94)</f>
        <v>0.63330824832781096</v>
      </c>
      <c r="C94" s="4">
        <f t="shared" ref="C94:C102" si="12">1-B94</f>
        <v>0.36669175167218904</v>
      </c>
      <c r="D94" s="4">
        <f t="shared" ref="D94:D102" si="13">B94+C94</f>
        <v>1</v>
      </c>
      <c r="E94" s="4">
        <f>$K$3*B94</f>
        <v>0.63330824832781096</v>
      </c>
      <c r="F94" s="10">
        <f t="shared" si="3"/>
        <v>5.7832052216131413E-2</v>
      </c>
      <c r="G94" s="4">
        <f t="shared" si="4"/>
        <v>8.7986210290009803E-2</v>
      </c>
      <c r="H94" s="4">
        <f t="shared" si="5"/>
        <v>1.2013789709990218E-2</v>
      </c>
      <c r="I94" s="10">
        <f t="shared" si="6"/>
        <v>0.93015415807387791</v>
      </c>
      <c r="J94" s="4">
        <f t="shared" si="7"/>
        <v>1.0879862102900093</v>
      </c>
      <c r="K94" s="10">
        <f t="shared" si="8"/>
        <v>0.71852890766522814</v>
      </c>
    </row>
    <row r="95" spans="1:11" x14ac:dyDescent="0.25">
      <c r="A95" s="10">
        <f t="shared" ref="A95:A102" si="14">A94+(A94-A93)*$H$15</f>
        <v>0.48063791174276432</v>
      </c>
      <c r="B95" s="4">
        <f t="shared" si="11"/>
        <v>0.61838878848870649</v>
      </c>
      <c r="C95" s="4">
        <f t="shared" si="12"/>
        <v>0.38161121151129351</v>
      </c>
      <c r="D95" s="4">
        <f t="shared" si="13"/>
        <v>1</v>
      </c>
      <c r="E95" s="4">
        <f>$K$3*B95</f>
        <v>0.61838878848870649</v>
      </c>
      <c r="F95" s="10">
        <f t="shared" ref="F95:F102" si="15">F94-(A95-A94)*$F$7*F94*G94</f>
        <v>4.5701302126853798E-2</v>
      </c>
      <c r="G95" s="4">
        <f t="shared" ref="G95:G102" si="16">G94+(A95-A94)*(-$F$7*F94*G94+$K$7*H94)</f>
        <v>9.0175837801985098E-2</v>
      </c>
      <c r="H95" s="4">
        <f t="shared" ref="H95:H102" si="17">H94+(A95-A94)*($F$7*F94*G94-$K$7*H94)</f>
        <v>9.8241621980149265E-3</v>
      </c>
      <c r="I95" s="10">
        <f t="shared" ref="I95:I102" si="18">I94+(A95-A94)*$K$7*H94</f>
        <v>0.94447453567513084</v>
      </c>
      <c r="J95" s="4">
        <f t="shared" ref="J95:J102" si="19">F95+G95+H95+I95</f>
        <v>1.0901758378019846</v>
      </c>
      <c r="K95" s="10">
        <f t="shared" ref="K95:K102" si="20">(I95-I94)/(A95-A94)</f>
        <v>0.60068948549951195</v>
      </c>
    </row>
    <row r="96" spans="1:11" x14ac:dyDescent="0.25">
      <c r="A96" s="10">
        <f t="shared" si="14"/>
        <v>0.50566980732990252</v>
      </c>
      <c r="B96" s="4">
        <f t="shared" si="11"/>
        <v>0.60310147831769334</v>
      </c>
      <c r="C96" s="4">
        <f t="shared" si="12"/>
        <v>0.39689852168230666</v>
      </c>
      <c r="D96" s="4">
        <f t="shared" si="13"/>
        <v>1</v>
      </c>
      <c r="E96" s="4">
        <f>$K$3*B96</f>
        <v>0.60310147831769334</v>
      </c>
      <c r="F96" s="10">
        <f t="shared" si="15"/>
        <v>3.5385274446901746E-2</v>
      </c>
      <c r="G96" s="4">
        <f t="shared" si="16"/>
        <v>9.2155680240624038E-2</v>
      </c>
      <c r="H96" s="4">
        <f t="shared" si="17"/>
        <v>7.8443197593759933E-3</v>
      </c>
      <c r="I96" s="10">
        <f t="shared" si="18"/>
        <v>0.95677040579372186</v>
      </c>
      <c r="J96" s="4">
        <f t="shared" si="19"/>
        <v>1.0921556802406236</v>
      </c>
      <c r="K96" s="10">
        <f t="shared" si="20"/>
        <v>0.49120810990074737</v>
      </c>
    </row>
    <row r="97" spans="1:11" x14ac:dyDescent="0.25">
      <c r="A97" s="10">
        <f t="shared" si="14"/>
        <v>0.53195329769639765</v>
      </c>
      <c r="B97" s="4">
        <f t="shared" si="11"/>
        <v>0.58745637108967719</v>
      </c>
      <c r="C97" s="4">
        <f t="shared" si="12"/>
        <v>0.41254362891032281</v>
      </c>
      <c r="D97" s="4">
        <f t="shared" si="13"/>
        <v>1</v>
      </c>
      <c r="E97" s="4">
        <f>$K$3*B97</f>
        <v>0.58745637108967719</v>
      </c>
      <c r="F97" s="10">
        <f t="shared" si="15"/>
        <v>2.6814349044786003E-2</v>
      </c>
      <c r="G97" s="4">
        <f t="shared" si="16"/>
        <v>9.3893559979871616E-2</v>
      </c>
      <c r="H97" s="4">
        <f t="shared" si="17"/>
        <v>6.1064400201284192E-3</v>
      </c>
      <c r="I97" s="10">
        <f t="shared" si="18"/>
        <v>0.9670792109350852</v>
      </c>
      <c r="J97" s="4">
        <f t="shared" si="19"/>
        <v>1.0938935599798711</v>
      </c>
      <c r="K97" s="10">
        <f t="shared" si="20"/>
        <v>0.39221598796880064</v>
      </c>
    </row>
    <row r="98" spans="1:11" x14ac:dyDescent="0.25">
      <c r="A98" s="10">
        <f t="shared" si="14"/>
        <v>0.5595509625812175</v>
      </c>
      <c r="B98" s="4">
        <f t="shared" si="11"/>
        <v>0.57146561568880794</v>
      </c>
      <c r="C98" s="4">
        <f t="shared" si="12"/>
        <v>0.42853438431119206</v>
      </c>
      <c r="D98" s="4">
        <f t="shared" si="13"/>
        <v>1</v>
      </c>
      <c r="E98" s="4">
        <f>$K$3*B98</f>
        <v>0.57146561568880794</v>
      </c>
      <c r="F98" s="10">
        <f t="shared" si="15"/>
        <v>1.9866099610107442E-2</v>
      </c>
      <c r="G98" s="4">
        <f t="shared" si="16"/>
        <v>9.5371484810930884E-2</v>
      </c>
      <c r="H98" s="4">
        <f t="shared" si="17"/>
        <v>4.6285151890691455E-3</v>
      </c>
      <c r="I98" s="10">
        <f t="shared" si="18"/>
        <v>0.97550538520082308</v>
      </c>
      <c r="J98" s="4">
        <f t="shared" si="19"/>
        <v>1.0953714848109306</v>
      </c>
      <c r="K98" s="10">
        <f t="shared" si="20"/>
        <v>0.30532200100642276</v>
      </c>
    </row>
    <row r="99" spans="1:11" x14ac:dyDescent="0.25">
      <c r="A99" s="10">
        <f t="shared" si="14"/>
        <v>0.58852851071027834</v>
      </c>
      <c r="B99" s="4">
        <f t="shared" si="11"/>
        <v>0.55514357182856156</v>
      </c>
      <c r="C99" s="4">
        <f t="shared" si="12"/>
        <v>0.44485642817143844</v>
      </c>
      <c r="D99" s="4">
        <f t="shared" si="13"/>
        <v>1</v>
      </c>
      <c r="E99" s="4">
        <f>$K$3*B99</f>
        <v>0.55514357182856156</v>
      </c>
      <c r="F99" s="10">
        <f t="shared" si="15"/>
        <v>1.437584116504672E-2</v>
      </c>
      <c r="G99" s="4">
        <f t="shared" si="16"/>
        <v>9.6587377448737174E-2</v>
      </c>
      <c r="H99" s="4">
        <f t="shared" si="17"/>
        <v>3.4126225512628523E-3</v>
      </c>
      <c r="I99" s="10">
        <f t="shared" si="18"/>
        <v>0.98221153628369007</v>
      </c>
      <c r="J99" s="4">
        <f t="shared" si="19"/>
        <v>1.0965873774487369</v>
      </c>
      <c r="K99" s="10">
        <f t="shared" si="20"/>
        <v>0.23142575945345625</v>
      </c>
    </row>
    <row r="100" spans="1:11" x14ac:dyDescent="0.25">
      <c r="A100" s="10">
        <f t="shared" si="14"/>
        <v>0.61895493624579223</v>
      </c>
      <c r="B100" s="4">
        <f t="shared" si="11"/>
        <v>0.53850691769076975</v>
      </c>
      <c r="C100" s="4">
        <f t="shared" si="12"/>
        <v>0.46149308230923025</v>
      </c>
      <c r="D100" s="4">
        <f t="shared" si="13"/>
        <v>1</v>
      </c>
      <c r="E100" s="4">
        <f>$K$3*B100</f>
        <v>0.53850691769076975</v>
      </c>
      <c r="F100" s="10">
        <f t="shared" si="15"/>
        <v>1.0151056531789431E-2</v>
      </c>
      <c r="G100" s="4">
        <f t="shared" si="16"/>
        <v>9.7554288112320614E-2</v>
      </c>
      <c r="H100" s="4">
        <f t="shared" si="17"/>
        <v>2.445711887679411E-3</v>
      </c>
      <c r="I100" s="10">
        <f t="shared" si="18"/>
        <v>0.98740323158053078</v>
      </c>
      <c r="J100" s="4">
        <f t="shared" si="19"/>
        <v>1.0975542881123201</v>
      </c>
      <c r="K100" s="10">
        <f t="shared" si="20"/>
        <v>0.17063112756314211</v>
      </c>
    </row>
    <row r="101" spans="1:11" x14ac:dyDescent="0.25">
      <c r="A101" s="10">
        <f t="shared" si="14"/>
        <v>0.65090268305808185</v>
      </c>
      <c r="B101" s="4">
        <f t="shared" si="11"/>
        <v>0.52157474750983746</v>
      </c>
      <c r="C101" s="4">
        <f t="shared" si="12"/>
        <v>0.47842525249016254</v>
      </c>
      <c r="D101" s="4">
        <f t="shared" si="13"/>
        <v>1</v>
      </c>
      <c r="E101" s="4">
        <f>$K$3*B101</f>
        <v>0.52157474750983746</v>
      </c>
      <c r="F101" s="10">
        <f t="shared" si="15"/>
        <v>6.9873379563762574E-3</v>
      </c>
      <c r="G101" s="4">
        <f t="shared" si="16"/>
        <v>9.8297318745076884E-2</v>
      </c>
      <c r="H101" s="4">
        <f t="shared" si="17"/>
        <v>1.7026812549231472E-3</v>
      </c>
      <c r="I101" s="10">
        <f t="shared" si="18"/>
        <v>0.99130998078870025</v>
      </c>
      <c r="J101" s="4">
        <f t="shared" si="19"/>
        <v>1.0982973187450766</v>
      </c>
      <c r="K101" s="10">
        <f t="shared" si="20"/>
        <v>0.12228559438397155</v>
      </c>
    </row>
    <row r="102" spans="1:11" x14ac:dyDescent="0.25">
      <c r="A102" s="10">
        <f t="shared" si="14"/>
        <v>0.68444781721098591</v>
      </c>
      <c r="B102" s="4">
        <f t="shared" si="11"/>
        <v>0.50436865638787953</v>
      </c>
      <c r="C102" s="4">
        <f t="shared" si="12"/>
        <v>0.49563134361212047</v>
      </c>
      <c r="D102" s="4">
        <f t="shared" si="13"/>
        <v>1</v>
      </c>
      <c r="E102" s="4">
        <f>$K$3*B102</f>
        <v>0.50436865638787953</v>
      </c>
      <c r="F102" s="10">
        <f t="shared" si="15"/>
        <v>4.6833354135961472E-3</v>
      </c>
      <c r="G102" s="4">
        <f t="shared" si="16"/>
        <v>9.8849149758098373E-2</v>
      </c>
      <c r="H102" s="4">
        <f t="shared" si="17"/>
        <v>1.1508502419016573E-3</v>
      </c>
      <c r="I102" s="10">
        <f t="shared" si="18"/>
        <v>0.9941658143445018</v>
      </c>
      <c r="J102" s="4">
        <f t="shared" si="19"/>
        <v>1.0988491497580979</v>
      </c>
      <c r="K102" s="10">
        <f t="shared" si="20"/>
        <v>8.5134062746155745E-2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PřF 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Jiří Sopoušek</cp:lastModifiedBy>
  <dcterms:created xsi:type="dcterms:W3CDTF">2007-03-15T08:44:32Z</dcterms:created>
  <dcterms:modified xsi:type="dcterms:W3CDTF">2021-05-03T13:39:08Z</dcterms:modified>
</cp:coreProperties>
</file>