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worksheets/sheet4.xml" ContentType="application/vnd.openxmlformats-officedocument.spreadsheetml.worksheet+xml"/>
  <Override PartName="/xl/chartsheets/sheet4.xml" ContentType="application/vnd.openxmlformats-officedocument.spreadsheetml.chartsheet+xml"/>
  <Override PartName="/xl/worksheets/sheet5.xml" ContentType="application/vnd.openxmlformats-officedocument.spreadsheetml.worksheet+xml"/>
  <Override PartName="/xl/chartsheets/sheet5.xml" ContentType="application/vnd.openxmlformats-officedocument.spreadsheetml.chartsheet+xml"/>
  <Override PartName="/xl/worksheets/sheet6.xml" ContentType="application/vnd.openxmlformats-officedocument.spreadsheetml.worksheet+xml"/>
  <Override PartName="/xl/chartsheets/sheet6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08"/>
  <workbookPr/>
  <mc:AlternateContent xmlns:mc="http://schemas.openxmlformats.org/markup-compatibility/2006">
    <mc:Choice Requires="x15">
      <x15ac:absPath xmlns:x15ac="http://schemas.microsoft.com/office/spreadsheetml/2010/11/ac" url="C:\Users\uzivatel\OneDrive - MUNI\Chemie\Výuka\Advanced HPLC\12-optimalizace\Gradient elution\"/>
    </mc:Choice>
  </mc:AlternateContent>
  <xr:revisionPtr revIDLastSave="6" documentId="11_3E8C48D05AECEB29BB674BCB8D131BD3796D6870" xr6:coauthVersionLast="47" xr6:coauthVersionMax="47" xr10:uidLastSave="{9B554F08-0E2E-4AD5-9FB5-3323888946D6}"/>
  <bookViews>
    <workbookView xWindow="-120" yWindow="-120" windowWidth="20730" windowHeight="11310" tabRatio="934" firstSheet="9" activeTab="10" xr2:uid="{00000000-000D-0000-FFFF-FFFF00000000}"/>
  </bookViews>
  <sheets>
    <sheet name="Isocratic retention" sheetId="1" r:id="rId1"/>
    <sheet name="log k vs x" sheetId="2" r:id="rId2"/>
    <sheet name="Gradient elution" sheetId="3" r:id="rId3"/>
    <sheet name="Gradient elution (VD)" sheetId="4" r:id="rId4"/>
    <sheet name="Resolution map" sheetId="5" r:id="rId5"/>
    <sheet name="Resolution map (zoom)" sheetId="6" r:id="rId6"/>
    <sheet name="Simulation" sheetId="7" r:id="rId7"/>
    <sheet name="Separation" sheetId="8" r:id="rId8"/>
    <sheet name="Gradient elution (VD = 0)" sheetId="17" r:id="rId9"/>
    <sheet name="Resolution map II" sheetId="12" r:id="rId10"/>
    <sheet name="Simulation II" sheetId="15" r:id="rId11"/>
    <sheet name="Separation II" sheetId="16" r:id="rId1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8" i="7" l="1"/>
  <c r="E18" i="7"/>
  <c r="F18" i="7"/>
  <c r="G18" i="7"/>
  <c r="H18" i="7"/>
  <c r="I18" i="7"/>
  <c r="K114" i="17" l="1"/>
  <c r="U114" i="17" s="1"/>
  <c r="AE114" i="17" s="1"/>
  <c r="K113" i="17"/>
  <c r="U113" i="17" s="1"/>
  <c r="AE113" i="17" s="1"/>
  <c r="U112" i="17"/>
  <c r="AE112" i="17" s="1"/>
  <c r="K112" i="17"/>
  <c r="U111" i="17"/>
  <c r="AE111" i="17" s="1"/>
  <c r="K111" i="17"/>
  <c r="K110" i="17"/>
  <c r="U110" i="17" s="1"/>
  <c r="AE110" i="17" s="1"/>
  <c r="K109" i="17"/>
  <c r="U109" i="17" s="1"/>
  <c r="AE109" i="17" s="1"/>
  <c r="K108" i="17"/>
  <c r="U108" i="17" s="1"/>
  <c r="AE108" i="17" s="1"/>
  <c r="K107" i="17"/>
  <c r="U107" i="17" s="1"/>
  <c r="AE107" i="17" s="1"/>
  <c r="K106" i="17"/>
  <c r="U106" i="17" s="1"/>
  <c r="AE106" i="17" s="1"/>
  <c r="U105" i="17"/>
  <c r="AE105" i="17" s="1"/>
  <c r="K105" i="17"/>
  <c r="U104" i="17"/>
  <c r="AE104" i="17" s="1"/>
  <c r="K104" i="17"/>
  <c r="U103" i="17"/>
  <c r="AE103" i="17" s="1"/>
  <c r="K103" i="17"/>
  <c r="K102" i="17"/>
  <c r="U102" i="17" s="1"/>
  <c r="AE102" i="17" s="1"/>
  <c r="K101" i="17"/>
  <c r="U101" i="17" s="1"/>
  <c r="AE101" i="17" s="1"/>
  <c r="K100" i="17"/>
  <c r="U100" i="17" s="1"/>
  <c r="AE100" i="17" s="1"/>
  <c r="K99" i="17"/>
  <c r="U99" i="17" s="1"/>
  <c r="AE99" i="17" s="1"/>
  <c r="U98" i="17"/>
  <c r="AE98" i="17" s="1"/>
  <c r="K98" i="17"/>
  <c r="K97" i="17"/>
  <c r="U97" i="17" s="1"/>
  <c r="AE97" i="17" s="1"/>
  <c r="AE96" i="17"/>
  <c r="U96" i="17"/>
  <c r="K96" i="17"/>
  <c r="K95" i="17"/>
  <c r="U95" i="17" s="1"/>
  <c r="AE95" i="17" s="1"/>
  <c r="K94" i="17"/>
  <c r="U94" i="17" s="1"/>
  <c r="AE94" i="17" s="1"/>
  <c r="K93" i="17"/>
  <c r="U93" i="17" s="1"/>
  <c r="AE93" i="17" s="1"/>
  <c r="AE92" i="17"/>
  <c r="K92" i="17"/>
  <c r="U92" i="17" s="1"/>
  <c r="K91" i="17"/>
  <c r="U91" i="17" s="1"/>
  <c r="AE91" i="17" s="1"/>
  <c r="K90" i="17"/>
  <c r="U90" i="17" s="1"/>
  <c r="AE90" i="17" s="1"/>
  <c r="K89" i="17"/>
  <c r="U89" i="17" s="1"/>
  <c r="AE89" i="17" s="1"/>
  <c r="K88" i="17"/>
  <c r="U88" i="17" s="1"/>
  <c r="AE88" i="17" s="1"/>
  <c r="K87" i="17"/>
  <c r="U87" i="17" s="1"/>
  <c r="AE87" i="17" s="1"/>
  <c r="K86" i="17"/>
  <c r="U86" i="17" s="1"/>
  <c r="AE86" i="17" s="1"/>
  <c r="K85" i="17"/>
  <c r="U85" i="17" s="1"/>
  <c r="AE85" i="17" s="1"/>
  <c r="K84" i="17"/>
  <c r="U84" i="17" s="1"/>
  <c r="AE84" i="17" s="1"/>
  <c r="K83" i="17"/>
  <c r="U83" i="17" s="1"/>
  <c r="AE83" i="17" s="1"/>
  <c r="U82" i="17"/>
  <c r="AE82" i="17" s="1"/>
  <c r="K82" i="17"/>
  <c r="K81" i="17"/>
  <c r="U81" i="17" s="1"/>
  <c r="AE81" i="17" s="1"/>
  <c r="K80" i="17"/>
  <c r="U80" i="17" s="1"/>
  <c r="AE80" i="17" s="1"/>
  <c r="K79" i="17"/>
  <c r="U79" i="17" s="1"/>
  <c r="AE79" i="17" s="1"/>
  <c r="K78" i="17"/>
  <c r="U78" i="17" s="1"/>
  <c r="AE78" i="17" s="1"/>
  <c r="K77" i="17"/>
  <c r="U77" i="17" s="1"/>
  <c r="AE77" i="17" s="1"/>
  <c r="K76" i="17"/>
  <c r="U76" i="17" s="1"/>
  <c r="AE76" i="17" s="1"/>
  <c r="K75" i="17"/>
  <c r="U75" i="17" s="1"/>
  <c r="AE75" i="17" s="1"/>
  <c r="K74" i="17"/>
  <c r="U74" i="17" s="1"/>
  <c r="AE74" i="17" s="1"/>
  <c r="K73" i="17"/>
  <c r="U73" i="17" s="1"/>
  <c r="AE73" i="17" s="1"/>
  <c r="U72" i="17"/>
  <c r="AE72" i="17" s="1"/>
  <c r="K72" i="17"/>
  <c r="K71" i="17"/>
  <c r="U71" i="17" s="1"/>
  <c r="AE71" i="17" s="1"/>
  <c r="K70" i="17"/>
  <c r="U70" i="17" s="1"/>
  <c r="AE70" i="17" s="1"/>
  <c r="U69" i="17"/>
  <c r="AE69" i="17" s="1"/>
  <c r="K69" i="17"/>
  <c r="K68" i="17"/>
  <c r="U68" i="17" s="1"/>
  <c r="AE68" i="17" s="1"/>
  <c r="U67" i="17"/>
  <c r="AE67" i="17" s="1"/>
  <c r="K67" i="17"/>
  <c r="K66" i="17"/>
  <c r="U66" i="17" s="1"/>
  <c r="AE66" i="17" s="1"/>
  <c r="U65" i="17"/>
  <c r="AE65" i="17" s="1"/>
  <c r="K65" i="17"/>
  <c r="K64" i="17"/>
  <c r="U64" i="17" s="1"/>
  <c r="AE64" i="17" s="1"/>
  <c r="AE63" i="17"/>
  <c r="K63" i="17"/>
  <c r="U63" i="17" s="1"/>
  <c r="K62" i="17"/>
  <c r="U62" i="17" s="1"/>
  <c r="AE62" i="17" s="1"/>
  <c r="U61" i="17"/>
  <c r="AE61" i="17" s="1"/>
  <c r="K61" i="17"/>
  <c r="K60" i="17"/>
  <c r="U60" i="17" s="1"/>
  <c r="AE60" i="17" s="1"/>
  <c r="K59" i="17"/>
  <c r="U59" i="17" s="1"/>
  <c r="AE59" i="17" s="1"/>
  <c r="K58" i="17"/>
  <c r="U58" i="17" s="1"/>
  <c r="AE58" i="17" s="1"/>
  <c r="AE57" i="17"/>
  <c r="U57" i="17"/>
  <c r="K57" i="17"/>
  <c r="K56" i="17"/>
  <c r="U56" i="17" s="1"/>
  <c r="AE56" i="17" s="1"/>
  <c r="K55" i="17"/>
  <c r="U55" i="17" s="1"/>
  <c r="AE55" i="17" s="1"/>
  <c r="K54" i="17"/>
  <c r="U54" i="17" s="1"/>
  <c r="AE54" i="17" s="1"/>
  <c r="K53" i="17"/>
  <c r="U53" i="17" s="1"/>
  <c r="AE53" i="17" s="1"/>
  <c r="K52" i="17"/>
  <c r="U52" i="17" s="1"/>
  <c r="AE52" i="17" s="1"/>
  <c r="U51" i="17"/>
  <c r="AE51" i="17" s="1"/>
  <c r="K51" i="17"/>
  <c r="K50" i="17"/>
  <c r="U50" i="17" s="1"/>
  <c r="AE50" i="17" s="1"/>
  <c r="U49" i="17"/>
  <c r="AE49" i="17" s="1"/>
  <c r="K49" i="17"/>
  <c r="K48" i="17"/>
  <c r="U48" i="17" s="1"/>
  <c r="AE48" i="17" s="1"/>
  <c r="K47" i="17"/>
  <c r="U47" i="17" s="1"/>
  <c r="AE47" i="17" s="1"/>
  <c r="K46" i="17"/>
  <c r="U46" i="17" s="1"/>
  <c r="AE46" i="17" s="1"/>
  <c r="K45" i="17"/>
  <c r="U45" i="17" s="1"/>
  <c r="AE45" i="17" s="1"/>
  <c r="U44" i="17"/>
  <c r="AE44" i="17" s="1"/>
  <c r="K44" i="17"/>
  <c r="K43" i="17"/>
  <c r="U43" i="17" s="1"/>
  <c r="AE43" i="17" s="1"/>
  <c r="U42" i="17"/>
  <c r="AE42" i="17" s="1"/>
  <c r="K42" i="17"/>
  <c r="K41" i="17"/>
  <c r="U41" i="17" s="1"/>
  <c r="AE41" i="17" s="1"/>
  <c r="U40" i="17"/>
  <c r="AE40" i="17" s="1"/>
  <c r="K40" i="17"/>
  <c r="K39" i="17"/>
  <c r="U39" i="17" s="1"/>
  <c r="AE39" i="17" s="1"/>
  <c r="U38" i="17"/>
  <c r="AE38" i="17" s="1"/>
  <c r="K38" i="17"/>
  <c r="K37" i="17"/>
  <c r="U37" i="17" s="1"/>
  <c r="AE37" i="17" s="1"/>
  <c r="U36" i="17"/>
  <c r="AE36" i="17" s="1"/>
  <c r="K36" i="17"/>
  <c r="K35" i="17"/>
  <c r="U35" i="17" s="1"/>
  <c r="AE35" i="17" s="1"/>
  <c r="U34" i="17"/>
  <c r="AE34" i="17" s="1"/>
  <c r="K34" i="17"/>
  <c r="K33" i="17"/>
  <c r="U33" i="17" s="1"/>
  <c r="AE33" i="17" s="1"/>
  <c r="K32" i="17"/>
  <c r="U32" i="17" s="1"/>
  <c r="AE32" i="17" s="1"/>
  <c r="K31" i="17"/>
  <c r="U31" i="17" s="1"/>
  <c r="AE31" i="17" s="1"/>
  <c r="K30" i="17"/>
  <c r="U30" i="17" s="1"/>
  <c r="AE30" i="17" s="1"/>
  <c r="K29" i="17"/>
  <c r="U29" i="17" s="1"/>
  <c r="AE29" i="17" s="1"/>
  <c r="K28" i="17"/>
  <c r="U28" i="17" s="1"/>
  <c r="AE28" i="17" s="1"/>
  <c r="K27" i="17"/>
  <c r="U27" i="17" s="1"/>
  <c r="AE27" i="17" s="1"/>
  <c r="AE26" i="17"/>
  <c r="K26" i="17"/>
  <c r="U26" i="17" s="1"/>
  <c r="K25" i="17"/>
  <c r="U25" i="17" s="1"/>
  <c r="AE25" i="17" s="1"/>
  <c r="K24" i="17"/>
  <c r="U24" i="17" s="1"/>
  <c r="AE24" i="17" s="1"/>
  <c r="K23" i="17"/>
  <c r="U23" i="17" s="1"/>
  <c r="AE23" i="17" s="1"/>
  <c r="K22" i="17"/>
  <c r="U22" i="17" s="1"/>
  <c r="AE22" i="17" s="1"/>
  <c r="K21" i="17"/>
  <c r="U21" i="17" s="1"/>
  <c r="AE21" i="17" s="1"/>
  <c r="K20" i="17"/>
  <c r="U20" i="17" s="1"/>
  <c r="AE20" i="17" s="1"/>
  <c r="K19" i="17"/>
  <c r="U19" i="17" s="1"/>
  <c r="AE19" i="17" s="1"/>
  <c r="U18" i="17"/>
  <c r="AE18" i="17" s="1"/>
  <c r="K18" i="17"/>
  <c r="K17" i="17"/>
  <c r="U17" i="17" s="1"/>
  <c r="AE17" i="17" s="1"/>
  <c r="U16" i="17"/>
  <c r="AE16" i="17" s="1"/>
  <c r="K16" i="17"/>
  <c r="K15" i="17"/>
  <c r="U15" i="17" s="1"/>
  <c r="AE15" i="17" s="1"/>
  <c r="K14" i="17"/>
  <c r="U14" i="17" s="1"/>
  <c r="AE14" i="17" s="1"/>
  <c r="O13" i="17"/>
  <c r="Y13" i="17" s="1"/>
  <c r="AI13" i="17" s="1"/>
  <c r="L13" i="17"/>
  <c r="V13" i="17" s="1"/>
  <c r="AF13" i="17" s="1"/>
  <c r="K13" i="17"/>
  <c r="U13" i="17" s="1"/>
  <c r="AE13" i="17" s="1"/>
  <c r="I13" i="17"/>
  <c r="S13" i="17" s="1"/>
  <c r="AC13" i="17" s="1"/>
  <c r="AM13" i="17" s="1"/>
  <c r="H13" i="17"/>
  <c r="R13" i="17" s="1"/>
  <c r="AB13" i="17" s="1"/>
  <c r="AL13" i="17" s="1"/>
  <c r="G13" i="17"/>
  <c r="Q13" i="17" s="1"/>
  <c r="AA13" i="17" s="1"/>
  <c r="AK13" i="17" s="1"/>
  <c r="F13" i="17"/>
  <c r="P13" i="17" s="1"/>
  <c r="Z13" i="17" s="1"/>
  <c r="AJ13" i="17" s="1"/>
  <c r="E13" i="17"/>
  <c r="D13" i="17"/>
  <c r="N13" i="17" s="1"/>
  <c r="X13" i="17" s="1"/>
  <c r="AH13" i="17" s="1"/>
  <c r="C13" i="17"/>
  <c r="M13" i="17" s="1"/>
  <c r="W13" i="17" s="1"/>
  <c r="AG13" i="17" s="1"/>
  <c r="B8" i="17"/>
  <c r="A627" i="15"/>
  <c r="A626" i="15"/>
  <c r="A625" i="15"/>
  <c r="A624" i="15"/>
  <c r="A623" i="15"/>
  <c r="A622" i="15"/>
  <c r="A621" i="15"/>
  <c r="A620" i="15"/>
  <c r="A619" i="15"/>
  <c r="A618" i="15"/>
  <c r="A617" i="15"/>
  <c r="A616" i="15"/>
  <c r="A615" i="15"/>
  <c r="A614" i="15"/>
  <c r="A613" i="15"/>
  <c r="A612" i="15"/>
  <c r="A611" i="15"/>
  <c r="A610" i="15"/>
  <c r="A609" i="15"/>
  <c r="A608" i="15"/>
  <c r="A607" i="15"/>
  <c r="A606" i="15"/>
  <c r="A605" i="15"/>
  <c r="A604" i="15"/>
  <c r="A603" i="15"/>
  <c r="A602" i="15"/>
  <c r="A601" i="15"/>
  <c r="A600" i="15"/>
  <c r="A599" i="15"/>
  <c r="A598" i="15"/>
  <c r="A597" i="15"/>
  <c r="A596" i="15"/>
  <c r="A595" i="15"/>
  <c r="A594" i="15"/>
  <c r="A593" i="15"/>
  <c r="A592" i="15"/>
  <c r="A591" i="15"/>
  <c r="A590" i="15"/>
  <c r="A589" i="15"/>
  <c r="A588" i="15"/>
  <c r="A587" i="15"/>
  <c r="A586" i="15"/>
  <c r="A585" i="15"/>
  <c r="A584" i="15"/>
  <c r="A583" i="15"/>
  <c r="A582" i="15"/>
  <c r="A581" i="15"/>
  <c r="A580" i="15"/>
  <c r="A579" i="15"/>
  <c r="A578" i="15"/>
  <c r="A577" i="15"/>
  <c r="A576" i="15"/>
  <c r="A575" i="15"/>
  <c r="A574" i="15"/>
  <c r="A573" i="15"/>
  <c r="A572" i="15"/>
  <c r="A571" i="15"/>
  <c r="A570" i="15"/>
  <c r="A569" i="15"/>
  <c r="A568" i="15"/>
  <c r="A567" i="15"/>
  <c r="A566" i="15"/>
  <c r="A565" i="15"/>
  <c r="A564" i="15"/>
  <c r="A563" i="15"/>
  <c r="A562" i="15"/>
  <c r="A561" i="15"/>
  <c r="A560" i="15"/>
  <c r="A559" i="15"/>
  <c r="A558" i="15"/>
  <c r="A557" i="15"/>
  <c r="A556" i="15"/>
  <c r="A555" i="15"/>
  <c r="A554" i="15"/>
  <c r="A553" i="15"/>
  <c r="A552" i="15"/>
  <c r="A551" i="15"/>
  <c r="A550" i="15"/>
  <c r="A549" i="15"/>
  <c r="A548" i="15"/>
  <c r="A547" i="15"/>
  <c r="A546" i="15"/>
  <c r="A545" i="15"/>
  <c r="A544" i="15"/>
  <c r="A543" i="15"/>
  <c r="A542" i="15"/>
  <c r="A541" i="15"/>
  <c r="A540" i="15"/>
  <c r="A539" i="15"/>
  <c r="A538" i="15"/>
  <c r="A537" i="15"/>
  <c r="A536" i="15"/>
  <c r="A535" i="15"/>
  <c r="A534" i="15"/>
  <c r="A533" i="15"/>
  <c r="A532" i="15"/>
  <c r="A531" i="15"/>
  <c r="A530" i="15"/>
  <c r="A529" i="15"/>
  <c r="A528" i="15"/>
  <c r="A527" i="15"/>
  <c r="A526" i="15"/>
  <c r="A525" i="15"/>
  <c r="A524" i="15"/>
  <c r="A523" i="15"/>
  <c r="A522" i="15"/>
  <c r="A521" i="15"/>
  <c r="A520" i="15"/>
  <c r="A519" i="15"/>
  <c r="A518" i="15"/>
  <c r="A517" i="15"/>
  <c r="A516" i="15"/>
  <c r="A515" i="15"/>
  <c r="A514" i="15"/>
  <c r="A513" i="15"/>
  <c r="A512" i="15"/>
  <c r="A511" i="15"/>
  <c r="A510" i="15"/>
  <c r="A509" i="15"/>
  <c r="A508" i="15"/>
  <c r="A507" i="15"/>
  <c r="A506" i="15"/>
  <c r="A505" i="15"/>
  <c r="A504" i="15"/>
  <c r="A503" i="15"/>
  <c r="A502" i="15"/>
  <c r="A501" i="15"/>
  <c r="A500" i="15"/>
  <c r="A499" i="15"/>
  <c r="A498" i="15"/>
  <c r="A497" i="15"/>
  <c r="A496" i="15"/>
  <c r="A495" i="15"/>
  <c r="A494" i="15"/>
  <c r="A493" i="15"/>
  <c r="A492" i="15"/>
  <c r="A491" i="15"/>
  <c r="A490" i="15"/>
  <c r="A489" i="15"/>
  <c r="A488" i="15"/>
  <c r="A487" i="15"/>
  <c r="A486" i="15"/>
  <c r="A485" i="15"/>
  <c r="A484" i="15"/>
  <c r="A483" i="15"/>
  <c r="A482" i="15"/>
  <c r="A481" i="15"/>
  <c r="A480" i="15"/>
  <c r="A479" i="15"/>
  <c r="A478" i="15"/>
  <c r="A477" i="15"/>
  <c r="A476" i="15"/>
  <c r="A475" i="15"/>
  <c r="A474" i="15"/>
  <c r="A473" i="15"/>
  <c r="A472" i="15"/>
  <c r="A471" i="15"/>
  <c r="A470" i="15"/>
  <c r="A469" i="15"/>
  <c r="A468" i="15"/>
  <c r="A467" i="15"/>
  <c r="A466" i="15"/>
  <c r="A465" i="15"/>
  <c r="A464" i="15"/>
  <c r="A463" i="15"/>
  <c r="A462" i="15"/>
  <c r="A461" i="15"/>
  <c r="A460" i="15"/>
  <c r="A459" i="15"/>
  <c r="A458" i="15"/>
  <c r="A457" i="15"/>
  <c r="A456" i="15"/>
  <c r="A455" i="15"/>
  <c r="A454" i="15"/>
  <c r="A453" i="15"/>
  <c r="A452" i="15"/>
  <c r="A451" i="15"/>
  <c r="A450" i="15"/>
  <c r="A449" i="15"/>
  <c r="A448" i="15"/>
  <c r="A447" i="15"/>
  <c r="A446" i="15"/>
  <c r="A445" i="15"/>
  <c r="A444" i="15"/>
  <c r="A443" i="15"/>
  <c r="A442" i="15"/>
  <c r="A441" i="15"/>
  <c r="A440" i="15"/>
  <c r="A439" i="15"/>
  <c r="A438" i="15"/>
  <c r="A437" i="15"/>
  <c r="A436" i="15"/>
  <c r="A435" i="15"/>
  <c r="A434" i="15"/>
  <c r="A433" i="15"/>
  <c r="A432" i="15"/>
  <c r="A431" i="15"/>
  <c r="A430" i="15"/>
  <c r="A429" i="15"/>
  <c r="A428" i="15"/>
  <c r="A427" i="15"/>
  <c r="A426" i="15"/>
  <c r="A425" i="15"/>
  <c r="A424" i="15"/>
  <c r="A423" i="15"/>
  <c r="A422" i="15"/>
  <c r="A421" i="15"/>
  <c r="A420" i="15"/>
  <c r="A419" i="15"/>
  <c r="A418" i="15"/>
  <c r="A417" i="15"/>
  <c r="A416" i="15"/>
  <c r="A415" i="15"/>
  <c r="A414" i="15"/>
  <c r="A413" i="15"/>
  <c r="A412" i="15"/>
  <c r="A411" i="15"/>
  <c r="A410" i="15"/>
  <c r="A409" i="15"/>
  <c r="A408" i="15"/>
  <c r="A407" i="15"/>
  <c r="A406" i="15"/>
  <c r="A405" i="15"/>
  <c r="A404" i="15"/>
  <c r="A403" i="15"/>
  <c r="A402" i="15"/>
  <c r="A401" i="15"/>
  <c r="A400" i="15"/>
  <c r="A399" i="15"/>
  <c r="A398" i="15"/>
  <c r="A397" i="15"/>
  <c r="A396" i="15"/>
  <c r="A395" i="15"/>
  <c r="A394" i="15"/>
  <c r="A393" i="15"/>
  <c r="A392" i="15"/>
  <c r="A391" i="15"/>
  <c r="A390" i="15"/>
  <c r="A389" i="15"/>
  <c r="A388" i="15"/>
  <c r="A387" i="15"/>
  <c r="A386" i="15"/>
  <c r="A385" i="15"/>
  <c r="A384" i="15"/>
  <c r="A383" i="15"/>
  <c r="A382" i="15"/>
  <c r="A381" i="15"/>
  <c r="A380" i="15"/>
  <c r="A379" i="15"/>
  <c r="A378" i="15"/>
  <c r="A377" i="15"/>
  <c r="A376" i="15"/>
  <c r="A375" i="15"/>
  <c r="A374" i="15"/>
  <c r="A373" i="15"/>
  <c r="A372" i="15"/>
  <c r="A371" i="15"/>
  <c r="A370" i="15"/>
  <c r="A369" i="15"/>
  <c r="A368" i="15"/>
  <c r="A367" i="15"/>
  <c r="A366" i="15"/>
  <c r="A365" i="15"/>
  <c r="A364" i="15"/>
  <c r="A363" i="15"/>
  <c r="A362" i="15"/>
  <c r="A361" i="15"/>
  <c r="A360" i="15"/>
  <c r="A359" i="15"/>
  <c r="A358" i="15"/>
  <c r="A357" i="15"/>
  <c r="A356" i="15"/>
  <c r="A355" i="15"/>
  <c r="A354" i="15"/>
  <c r="A353" i="15"/>
  <c r="A352" i="15"/>
  <c r="A351" i="15"/>
  <c r="A350" i="15"/>
  <c r="A349" i="15"/>
  <c r="A348" i="15"/>
  <c r="A347" i="15"/>
  <c r="A346" i="15"/>
  <c r="A345" i="15"/>
  <c r="A344" i="15"/>
  <c r="A343" i="15"/>
  <c r="A342" i="15"/>
  <c r="A341" i="15"/>
  <c r="A340" i="15"/>
  <c r="A339" i="15"/>
  <c r="A338" i="15"/>
  <c r="A337" i="15"/>
  <c r="A336" i="15"/>
  <c r="A335" i="15"/>
  <c r="A334" i="15"/>
  <c r="A333" i="15"/>
  <c r="A332" i="15"/>
  <c r="A331" i="15"/>
  <c r="A330" i="15"/>
  <c r="A329" i="15"/>
  <c r="A328" i="15"/>
  <c r="A327" i="15"/>
  <c r="A326" i="15"/>
  <c r="A325" i="15"/>
  <c r="A324" i="15"/>
  <c r="A323" i="15"/>
  <c r="A322" i="15"/>
  <c r="A321" i="15"/>
  <c r="A320" i="15"/>
  <c r="A319" i="15"/>
  <c r="A318" i="15"/>
  <c r="A317" i="15"/>
  <c r="A316" i="15"/>
  <c r="A315" i="15"/>
  <c r="A314" i="15"/>
  <c r="A313" i="15"/>
  <c r="A312" i="15"/>
  <c r="A311" i="15"/>
  <c r="A310" i="15"/>
  <c r="A309" i="15"/>
  <c r="A308" i="15"/>
  <c r="A307" i="15"/>
  <c r="A306" i="15"/>
  <c r="A305" i="15"/>
  <c r="A304" i="15"/>
  <c r="A303" i="15"/>
  <c r="A302" i="15"/>
  <c r="A301" i="15"/>
  <c r="A300" i="15"/>
  <c r="A299" i="15"/>
  <c r="A298" i="15"/>
  <c r="A297" i="15"/>
  <c r="A296" i="15"/>
  <c r="A295" i="15"/>
  <c r="A294" i="15"/>
  <c r="A293" i="15"/>
  <c r="A292" i="15"/>
  <c r="A291" i="15"/>
  <c r="A290" i="15"/>
  <c r="A289" i="15"/>
  <c r="A288" i="15"/>
  <c r="A287" i="15"/>
  <c r="A286" i="15"/>
  <c r="A285" i="15"/>
  <c r="A284" i="15"/>
  <c r="A283" i="15"/>
  <c r="A282" i="15"/>
  <c r="A281" i="15"/>
  <c r="A280" i="15"/>
  <c r="A279" i="15"/>
  <c r="A278" i="15"/>
  <c r="A277" i="15"/>
  <c r="A276" i="15"/>
  <c r="A275" i="15"/>
  <c r="A274" i="15"/>
  <c r="A273" i="15"/>
  <c r="A272" i="15"/>
  <c r="A271" i="15"/>
  <c r="A270" i="15"/>
  <c r="A269" i="15"/>
  <c r="A268" i="15"/>
  <c r="A267" i="15"/>
  <c r="A266" i="15"/>
  <c r="A265" i="15"/>
  <c r="A264" i="15"/>
  <c r="A263" i="15"/>
  <c r="A262" i="15"/>
  <c r="A261" i="15"/>
  <c r="A260" i="15"/>
  <c r="A259" i="15"/>
  <c r="A258" i="15"/>
  <c r="A257" i="15"/>
  <c r="A256" i="15"/>
  <c r="A255" i="15"/>
  <c r="A254" i="15"/>
  <c r="A253" i="15"/>
  <c r="A252" i="15"/>
  <c r="A251" i="15"/>
  <c r="A250" i="15"/>
  <c r="A249" i="15"/>
  <c r="A248" i="15"/>
  <c r="A247" i="15"/>
  <c r="A246" i="15"/>
  <c r="A245" i="15"/>
  <c r="A244" i="15"/>
  <c r="A243" i="15"/>
  <c r="A242" i="15"/>
  <c r="A241" i="15"/>
  <c r="A240" i="15"/>
  <c r="A239" i="15"/>
  <c r="A238" i="15"/>
  <c r="A237" i="15"/>
  <c r="A236" i="15"/>
  <c r="A235" i="15"/>
  <c r="A234" i="15"/>
  <c r="A233" i="15"/>
  <c r="A232" i="15"/>
  <c r="A231" i="15"/>
  <c r="A230" i="15"/>
  <c r="A229" i="15"/>
  <c r="A228" i="15"/>
  <c r="A227" i="15"/>
  <c r="A226" i="15"/>
  <c r="A225" i="15"/>
  <c r="A224" i="15"/>
  <c r="A223" i="15"/>
  <c r="A222" i="15"/>
  <c r="A221" i="15"/>
  <c r="A220" i="15"/>
  <c r="A219" i="15"/>
  <c r="A218" i="15"/>
  <c r="A217" i="15"/>
  <c r="A216" i="15"/>
  <c r="A215" i="15"/>
  <c r="A214" i="15"/>
  <c r="A213" i="15"/>
  <c r="A212" i="15"/>
  <c r="A211" i="15"/>
  <c r="A210" i="15"/>
  <c r="A209" i="15"/>
  <c r="A208" i="15"/>
  <c r="A207" i="15"/>
  <c r="A206" i="15"/>
  <c r="A205" i="15"/>
  <c r="A204" i="15"/>
  <c r="A203" i="15"/>
  <c r="A202" i="15"/>
  <c r="A201" i="15"/>
  <c r="A200" i="15"/>
  <c r="A199" i="15"/>
  <c r="A198" i="15"/>
  <c r="A197" i="15"/>
  <c r="A196" i="15"/>
  <c r="A195" i="15"/>
  <c r="A194" i="15"/>
  <c r="A193" i="15"/>
  <c r="A192" i="15"/>
  <c r="A191" i="15"/>
  <c r="A190" i="15"/>
  <c r="A189" i="15"/>
  <c r="A188" i="15"/>
  <c r="A187" i="15"/>
  <c r="A186" i="15"/>
  <c r="A185" i="15"/>
  <c r="A184" i="15"/>
  <c r="A183" i="15"/>
  <c r="A182" i="15"/>
  <c r="A181" i="15"/>
  <c r="A180" i="15"/>
  <c r="A179" i="15"/>
  <c r="A178" i="15"/>
  <c r="A177" i="15"/>
  <c r="A176" i="15"/>
  <c r="A175" i="15"/>
  <c r="A174" i="15"/>
  <c r="A173" i="15"/>
  <c r="A172" i="15"/>
  <c r="A171" i="15"/>
  <c r="A170" i="15"/>
  <c r="A169" i="15"/>
  <c r="A168" i="15"/>
  <c r="A167" i="15"/>
  <c r="A166" i="15"/>
  <c r="A165" i="15"/>
  <c r="A164" i="15"/>
  <c r="A163" i="15"/>
  <c r="A162" i="15"/>
  <c r="A161" i="15"/>
  <c r="A160" i="15"/>
  <c r="A159" i="15"/>
  <c r="A158" i="15"/>
  <c r="A157" i="15"/>
  <c r="A156" i="15"/>
  <c r="A155" i="15"/>
  <c r="A154" i="15"/>
  <c r="A153" i="15"/>
  <c r="A152" i="15"/>
  <c r="A151" i="15"/>
  <c r="A150" i="15"/>
  <c r="A149" i="15"/>
  <c r="A148" i="15"/>
  <c r="A147" i="15"/>
  <c r="A146" i="15"/>
  <c r="A145" i="15"/>
  <c r="A144" i="15"/>
  <c r="A143" i="15"/>
  <c r="A142" i="15"/>
  <c r="A141" i="15"/>
  <c r="A140" i="15"/>
  <c r="A139" i="15"/>
  <c r="A138" i="15"/>
  <c r="A137" i="15"/>
  <c r="A136" i="15"/>
  <c r="A135" i="15"/>
  <c r="A134" i="15"/>
  <c r="A133" i="15"/>
  <c r="A132" i="15"/>
  <c r="A131" i="15"/>
  <c r="A130" i="15"/>
  <c r="A129" i="15"/>
  <c r="A128" i="15"/>
  <c r="A127" i="15"/>
  <c r="A126" i="15"/>
  <c r="A125" i="15"/>
  <c r="A124" i="15"/>
  <c r="A123" i="15"/>
  <c r="A122" i="15"/>
  <c r="A121" i="15"/>
  <c r="A120" i="15"/>
  <c r="A119" i="15"/>
  <c r="A118" i="15"/>
  <c r="A117" i="15"/>
  <c r="A116" i="15"/>
  <c r="A115" i="15"/>
  <c r="A114" i="15"/>
  <c r="A113" i="15"/>
  <c r="A112" i="15"/>
  <c r="A111" i="15"/>
  <c r="A110" i="15"/>
  <c r="A109" i="15"/>
  <c r="A108" i="15"/>
  <c r="A107" i="15"/>
  <c r="A106" i="15"/>
  <c r="A105" i="15"/>
  <c r="A104" i="15"/>
  <c r="A103" i="15"/>
  <c r="A102" i="15"/>
  <c r="A101" i="15"/>
  <c r="A100" i="15"/>
  <c r="A99" i="15"/>
  <c r="A98" i="15"/>
  <c r="A97" i="15"/>
  <c r="A96" i="15"/>
  <c r="A95" i="15"/>
  <c r="A94" i="15"/>
  <c r="A93" i="15"/>
  <c r="A92" i="15"/>
  <c r="A91" i="15"/>
  <c r="A90" i="15"/>
  <c r="A89" i="15"/>
  <c r="A88" i="15"/>
  <c r="A87" i="15"/>
  <c r="A86" i="15"/>
  <c r="A85" i="15"/>
  <c r="A84" i="15"/>
  <c r="A83" i="15"/>
  <c r="A82" i="15"/>
  <c r="A81" i="15"/>
  <c r="A80" i="15"/>
  <c r="A79" i="15"/>
  <c r="A78" i="15"/>
  <c r="A77" i="15"/>
  <c r="A76" i="15"/>
  <c r="A75" i="15"/>
  <c r="A74" i="15"/>
  <c r="A73" i="15"/>
  <c r="A72" i="15"/>
  <c r="A71" i="15"/>
  <c r="A70" i="15"/>
  <c r="A69" i="15"/>
  <c r="A68" i="15"/>
  <c r="A67" i="15"/>
  <c r="A66" i="15"/>
  <c r="A65" i="15"/>
  <c r="A64" i="15"/>
  <c r="A63" i="15"/>
  <c r="A62" i="15"/>
  <c r="A61" i="15"/>
  <c r="A60" i="15"/>
  <c r="A59" i="15"/>
  <c r="A58" i="15"/>
  <c r="A57" i="15"/>
  <c r="A56" i="15"/>
  <c r="A55" i="15"/>
  <c r="A54" i="15"/>
  <c r="A53" i="15"/>
  <c r="A52" i="15"/>
  <c r="A51" i="15"/>
  <c r="A50" i="15"/>
  <c r="A49" i="15"/>
  <c r="A48" i="15"/>
  <c r="A47" i="15"/>
  <c r="A46" i="15"/>
  <c r="A45" i="15"/>
  <c r="A44" i="15"/>
  <c r="A43" i="15"/>
  <c r="A42" i="15"/>
  <c r="A41" i="15"/>
  <c r="A40" i="15"/>
  <c r="A39" i="15"/>
  <c r="A38" i="15"/>
  <c r="A37" i="15"/>
  <c r="A36" i="15"/>
  <c r="A35" i="15"/>
  <c r="A34" i="15"/>
  <c r="A33" i="15"/>
  <c r="A32" i="15"/>
  <c r="A31" i="15"/>
  <c r="A30" i="15"/>
  <c r="A29" i="15"/>
  <c r="A28" i="15"/>
  <c r="A27" i="15"/>
  <c r="I14" i="15"/>
  <c r="I26" i="15" s="1"/>
  <c r="H14" i="15"/>
  <c r="H26" i="15" s="1"/>
  <c r="G14" i="15"/>
  <c r="G26" i="15" s="1"/>
  <c r="F14" i="15"/>
  <c r="F26" i="15" s="1"/>
  <c r="E14" i="15"/>
  <c r="E26" i="15" s="1"/>
  <c r="D14" i="15"/>
  <c r="D26" i="15" s="1"/>
  <c r="C14" i="15"/>
  <c r="C26" i="15" s="1"/>
  <c r="E10" i="15"/>
  <c r="B8" i="15"/>
  <c r="A8" i="15"/>
  <c r="B5" i="15"/>
  <c r="A5" i="15"/>
  <c r="B4" i="15"/>
  <c r="C2" i="15"/>
  <c r="B2" i="15"/>
  <c r="A2" i="15"/>
  <c r="B1" i="15"/>
  <c r="A1" i="15"/>
  <c r="B7" i="7"/>
  <c r="B2" i="7"/>
  <c r="C2" i="7"/>
  <c r="D26" i="7"/>
  <c r="E26" i="7"/>
  <c r="F26" i="7"/>
  <c r="H26" i="7"/>
  <c r="I26" i="7"/>
  <c r="D14" i="7"/>
  <c r="E14" i="7"/>
  <c r="F14" i="7"/>
  <c r="G14" i="7"/>
  <c r="G26" i="7" s="1"/>
  <c r="H14" i="7"/>
  <c r="I14" i="7"/>
  <c r="C14" i="7"/>
  <c r="C26" i="7" s="1"/>
  <c r="AE101" i="4"/>
  <c r="AE85" i="4"/>
  <c r="AE69" i="4"/>
  <c r="AE53" i="4"/>
  <c r="AE37" i="4"/>
  <c r="AE21" i="4"/>
  <c r="AF13" i="4"/>
  <c r="AE13" i="4"/>
  <c r="U17" i="4"/>
  <c r="AE17" i="4" s="1"/>
  <c r="U20" i="4"/>
  <c r="AE20" i="4" s="1"/>
  <c r="U25" i="4"/>
  <c r="AE25" i="4" s="1"/>
  <c r="U26" i="4"/>
  <c r="AE26" i="4" s="1"/>
  <c r="U28" i="4"/>
  <c r="AE28" i="4" s="1"/>
  <c r="U30" i="4"/>
  <c r="AE30" i="4" s="1"/>
  <c r="U31" i="4"/>
  <c r="AE31" i="4" s="1"/>
  <c r="U33" i="4"/>
  <c r="AE33" i="4" s="1"/>
  <c r="U36" i="4"/>
  <c r="AE36" i="4" s="1"/>
  <c r="U41" i="4"/>
  <c r="AE41" i="4" s="1"/>
  <c r="U42" i="4"/>
  <c r="AE42" i="4" s="1"/>
  <c r="U43" i="4"/>
  <c r="AE43" i="4" s="1"/>
  <c r="U44" i="4"/>
  <c r="AE44" i="4" s="1"/>
  <c r="U46" i="4"/>
  <c r="AE46" i="4" s="1"/>
  <c r="U49" i="4"/>
  <c r="AE49" i="4" s="1"/>
  <c r="U52" i="4"/>
  <c r="AE52" i="4" s="1"/>
  <c r="U57" i="4"/>
  <c r="AE57" i="4" s="1"/>
  <c r="U58" i="4"/>
  <c r="AE58" i="4" s="1"/>
  <c r="U60" i="4"/>
  <c r="AE60" i="4" s="1"/>
  <c r="U62" i="4"/>
  <c r="AE62" i="4" s="1"/>
  <c r="U63" i="4"/>
  <c r="AE63" i="4" s="1"/>
  <c r="U65" i="4"/>
  <c r="AE65" i="4" s="1"/>
  <c r="U68" i="4"/>
  <c r="AE68" i="4" s="1"/>
  <c r="U73" i="4"/>
  <c r="AE73" i="4" s="1"/>
  <c r="U74" i="4"/>
  <c r="AE74" i="4" s="1"/>
  <c r="U75" i="4"/>
  <c r="AE75" i="4" s="1"/>
  <c r="U76" i="4"/>
  <c r="AE76" i="4" s="1"/>
  <c r="U78" i="4"/>
  <c r="AE78" i="4" s="1"/>
  <c r="U81" i="4"/>
  <c r="AE81" i="4" s="1"/>
  <c r="U84" i="4"/>
  <c r="AE84" i="4" s="1"/>
  <c r="U89" i="4"/>
  <c r="AE89" i="4" s="1"/>
  <c r="U90" i="4"/>
  <c r="AE90" i="4" s="1"/>
  <c r="U92" i="4"/>
  <c r="AE92" i="4" s="1"/>
  <c r="U94" i="4"/>
  <c r="AE94" i="4" s="1"/>
  <c r="U95" i="4"/>
  <c r="AE95" i="4" s="1"/>
  <c r="U97" i="4"/>
  <c r="AE97" i="4" s="1"/>
  <c r="U100" i="4"/>
  <c r="AE100" i="4" s="1"/>
  <c r="U105" i="4"/>
  <c r="AE105" i="4" s="1"/>
  <c r="U106" i="4"/>
  <c r="AE106" i="4" s="1"/>
  <c r="U107" i="4"/>
  <c r="AE107" i="4" s="1"/>
  <c r="U108" i="4"/>
  <c r="AE108" i="4" s="1"/>
  <c r="U110" i="4"/>
  <c r="AE110" i="4" s="1"/>
  <c r="U113" i="4"/>
  <c r="AE113" i="4" s="1"/>
  <c r="AK13" i="4"/>
  <c r="Z13" i="4"/>
  <c r="AJ13" i="4" s="1"/>
  <c r="U13" i="4"/>
  <c r="O13" i="4"/>
  <c r="Y13" i="4" s="1"/>
  <c r="AI13" i="4" s="1"/>
  <c r="S13" i="4"/>
  <c r="AC13" i="4" s="1"/>
  <c r="D13" i="4"/>
  <c r="N13" i="4" s="1"/>
  <c r="X13" i="4" s="1"/>
  <c r="AH13" i="4" s="1"/>
  <c r="E13" i="4"/>
  <c r="F13" i="4"/>
  <c r="P13" i="4" s="1"/>
  <c r="G13" i="4"/>
  <c r="Q13" i="4" s="1"/>
  <c r="AA13" i="4" s="1"/>
  <c r="H13" i="4"/>
  <c r="R13" i="4" s="1"/>
  <c r="AB13" i="4" s="1"/>
  <c r="AL13" i="4" s="1"/>
  <c r="I13" i="4"/>
  <c r="C13" i="4"/>
  <c r="M13" i="4" s="1"/>
  <c r="W13" i="4" s="1"/>
  <c r="AG13" i="4" s="1"/>
  <c r="D13" i="3"/>
  <c r="E13" i="3"/>
  <c r="H13" i="3"/>
  <c r="I13" i="3"/>
  <c r="K14" i="4"/>
  <c r="U14" i="4" s="1"/>
  <c r="AE14" i="4" s="1"/>
  <c r="K15" i="4"/>
  <c r="U15" i="4" s="1"/>
  <c r="AE15" i="4" s="1"/>
  <c r="K16" i="4"/>
  <c r="U16" i="4" s="1"/>
  <c r="AE16" i="4" s="1"/>
  <c r="K17" i="4"/>
  <c r="K18" i="4"/>
  <c r="U18" i="4" s="1"/>
  <c r="AE18" i="4" s="1"/>
  <c r="K19" i="4"/>
  <c r="U19" i="4" s="1"/>
  <c r="AE19" i="4" s="1"/>
  <c r="K20" i="4"/>
  <c r="K21" i="4"/>
  <c r="U21" i="4" s="1"/>
  <c r="K22" i="4"/>
  <c r="U22" i="4" s="1"/>
  <c r="AE22" i="4" s="1"/>
  <c r="K23" i="4"/>
  <c r="U23" i="4" s="1"/>
  <c r="AE23" i="4" s="1"/>
  <c r="K24" i="4"/>
  <c r="U24" i="4" s="1"/>
  <c r="AE24" i="4" s="1"/>
  <c r="K25" i="4"/>
  <c r="K26" i="4"/>
  <c r="K27" i="4"/>
  <c r="U27" i="4" s="1"/>
  <c r="AE27" i="4" s="1"/>
  <c r="K28" i="4"/>
  <c r="K29" i="4"/>
  <c r="U29" i="4" s="1"/>
  <c r="AE29" i="4" s="1"/>
  <c r="K30" i="4"/>
  <c r="K31" i="4"/>
  <c r="K32" i="4"/>
  <c r="U32" i="4" s="1"/>
  <c r="AE32" i="4" s="1"/>
  <c r="K33" i="4"/>
  <c r="K34" i="4"/>
  <c r="U34" i="4" s="1"/>
  <c r="AE34" i="4" s="1"/>
  <c r="K35" i="4"/>
  <c r="U35" i="4" s="1"/>
  <c r="AE35" i="4" s="1"/>
  <c r="K36" i="4"/>
  <c r="K37" i="4"/>
  <c r="U37" i="4" s="1"/>
  <c r="K38" i="4"/>
  <c r="U38" i="4" s="1"/>
  <c r="AE38" i="4" s="1"/>
  <c r="K39" i="4"/>
  <c r="U39" i="4" s="1"/>
  <c r="AE39" i="4" s="1"/>
  <c r="K40" i="4"/>
  <c r="U40" i="4" s="1"/>
  <c r="AE40" i="4" s="1"/>
  <c r="K41" i="4"/>
  <c r="K42" i="4"/>
  <c r="K43" i="4"/>
  <c r="K44" i="4"/>
  <c r="K45" i="4"/>
  <c r="U45" i="4" s="1"/>
  <c r="AE45" i="4" s="1"/>
  <c r="K46" i="4"/>
  <c r="K47" i="4"/>
  <c r="U47" i="4" s="1"/>
  <c r="AE47" i="4" s="1"/>
  <c r="K48" i="4"/>
  <c r="U48" i="4" s="1"/>
  <c r="AE48" i="4" s="1"/>
  <c r="K49" i="4"/>
  <c r="K50" i="4"/>
  <c r="U50" i="4" s="1"/>
  <c r="AE50" i="4" s="1"/>
  <c r="K51" i="4"/>
  <c r="U51" i="4" s="1"/>
  <c r="AE51" i="4" s="1"/>
  <c r="K52" i="4"/>
  <c r="K53" i="4"/>
  <c r="U53" i="4" s="1"/>
  <c r="K54" i="4"/>
  <c r="U54" i="4" s="1"/>
  <c r="AE54" i="4" s="1"/>
  <c r="K55" i="4"/>
  <c r="U55" i="4" s="1"/>
  <c r="AE55" i="4" s="1"/>
  <c r="K56" i="4"/>
  <c r="U56" i="4" s="1"/>
  <c r="AE56" i="4" s="1"/>
  <c r="K57" i="4"/>
  <c r="K58" i="4"/>
  <c r="K59" i="4"/>
  <c r="U59" i="4" s="1"/>
  <c r="AE59" i="4" s="1"/>
  <c r="K60" i="4"/>
  <c r="K61" i="4"/>
  <c r="U61" i="4" s="1"/>
  <c r="AE61" i="4" s="1"/>
  <c r="K62" i="4"/>
  <c r="K63" i="4"/>
  <c r="K64" i="4"/>
  <c r="U64" i="4" s="1"/>
  <c r="AE64" i="4" s="1"/>
  <c r="K65" i="4"/>
  <c r="K66" i="4"/>
  <c r="U66" i="4" s="1"/>
  <c r="AE66" i="4" s="1"/>
  <c r="K67" i="4"/>
  <c r="U67" i="4" s="1"/>
  <c r="AE67" i="4" s="1"/>
  <c r="K68" i="4"/>
  <c r="K69" i="4"/>
  <c r="U69" i="4" s="1"/>
  <c r="K70" i="4"/>
  <c r="U70" i="4" s="1"/>
  <c r="AE70" i="4" s="1"/>
  <c r="K71" i="4"/>
  <c r="U71" i="4" s="1"/>
  <c r="AE71" i="4" s="1"/>
  <c r="K72" i="4"/>
  <c r="U72" i="4" s="1"/>
  <c r="AE72" i="4" s="1"/>
  <c r="K73" i="4"/>
  <c r="K74" i="4"/>
  <c r="K75" i="4"/>
  <c r="K76" i="4"/>
  <c r="K77" i="4"/>
  <c r="U77" i="4" s="1"/>
  <c r="AE77" i="4" s="1"/>
  <c r="K78" i="4"/>
  <c r="K79" i="4"/>
  <c r="U79" i="4" s="1"/>
  <c r="AE79" i="4" s="1"/>
  <c r="K80" i="4"/>
  <c r="U80" i="4" s="1"/>
  <c r="AE80" i="4" s="1"/>
  <c r="K81" i="4"/>
  <c r="K82" i="4"/>
  <c r="U82" i="4" s="1"/>
  <c r="AE82" i="4" s="1"/>
  <c r="K83" i="4"/>
  <c r="U83" i="4" s="1"/>
  <c r="AE83" i="4" s="1"/>
  <c r="K84" i="4"/>
  <c r="K85" i="4"/>
  <c r="U85" i="4" s="1"/>
  <c r="K86" i="4"/>
  <c r="U86" i="4" s="1"/>
  <c r="AE86" i="4" s="1"/>
  <c r="K87" i="4"/>
  <c r="U87" i="4" s="1"/>
  <c r="AE87" i="4" s="1"/>
  <c r="K88" i="4"/>
  <c r="U88" i="4" s="1"/>
  <c r="AE88" i="4" s="1"/>
  <c r="K89" i="4"/>
  <c r="K90" i="4"/>
  <c r="K91" i="4"/>
  <c r="U91" i="4" s="1"/>
  <c r="AE91" i="4" s="1"/>
  <c r="K92" i="4"/>
  <c r="K93" i="4"/>
  <c r="U93" i="4" s="1"/>
  <c r="AE93" i="4" s="1"/>
  <c r="K94" i="4"/>
  <c r="K95" i="4"/>
  <c r="K96" i="4"/>
  <c r="U96" i="4" s="1"/>
  <c r="AE96" i="4" s="1"/>
  <c r="K97" i="4"/>
  <c r="K98" i="4"/>
  <c r="U98" i="4" s="1"/>
  <c r="AE98" i="4" s="1"/>
  <c r="K99" i="4"/>
  <c r="U99" i="4" s="1"/>
  <c r="AE99" i="4" s="1"/>
  <c r="K100" i="4"/>
  <c r="K101" i="4"/>
  <c r="U101" i="4" s="1"/>
  <c r="K102" i="4"/>
  <c r="U102" i="4" s="1"/>
  <c r="AE102" i="4" s="1"/>
  <c r="K103" i="4"/>
  <c r="U103" i="4" s="1"/>
  <c r="AE103" i="4" s="1"/>
  <c r="K104" i="4"/>
  <c r="U104" i="4" s="1"/>
  <c r="AE104" i="4" s="1"/>
  <c r="K105" i="4"/>
  <c r="K106" i="4"/>
  <c r="K107" i="4"/>
  <c r="K108" i="4"/>
  <c r="K109" i="4"/>
  <c r="U109" i="4" s="1"/>
  <c r="AE109" i="4" s="1"/>
  <c r="K110" i="4"/>
  <c r="K111" i="4"/>
  <c r="U111" i="4" s="1"/>
  <c r="AE111" i="4" s="1"/>
  <c r="K112" i="4"/>
  <c r="U112" i="4" s="1"/>
  <c r="AE112" i="4" s="1"/>
  <c r="K113" i="4"/>
  <c r="K114" i="4"/>
  <c r="U114" i="4" s="1"/>
  <c r="AE114" i="4" s="1"/>
  <c r="L13" i="4"/>
  <c r="V13" i="4" s="1"/>
  <c r="K13" i="4"/>
  <c r="D2" i="4"/>
  <c r="E2" i="4"/>
  <c r="H2" i="4"/>
  <c r="I2" i="4"/>
  <c r="D2" i="3"/>
  <c r="D2" i="17" s="1"/>
  <c r="E2" i="3"/>
  <c r="E2" i="17" s="1"/>
  <c r="F2" i="3"/>
  <c r="G2" i="3"/>
  <c r="H2" i="3"/>
  <c r="H2" i="17" s="1"/>
  <c r="I2" i="3"/>
  <c r="I2" i="17" s="1"/>
  <c r="C2" i="3"/>
  <c r="C2" i="4" s="1"/>
  <c r="F13" i="3" l="1"/>
  <c r="F2" i="17"/>
  <c r="F2" i="4"/>
  <c r="G2" i="4"/>
  <c r="G2" i="17"/>
  <c r="G13" i="3"/>
  <c r="C2" i="17"/>
  <c r="C13" i="3"/>
  <c r="B113" i="17"/>
  <c r="L113" i="17" s="1"/>
  <c r="V113" i="17" s="1"/>
  <c r="AF113" i="17" s="1"/>
  <c r="B111" i="17"/>
  <c r="L111" i="17" s="1"/>
  <c r="V111" i="17" s="1"/>
  <c r="AF111" i="17" s="1"/>
  <c r="B109" i="17"/>
  <c r="L109" i="17" s="1"/>
  <c r="V109" i="17" s="1"/>
  <c r="AF109" i="17" s="1"/>
  <c r="B107" i="17"/>
  <c r="L107" i="17" s="1"/>
  <c r="V107" i="17" s="1"/>
  <c r="AF107" i="17" s="1"/>
  <c r="B105" i="17"/>
  <c r="L105" i="17" s="1"/>
  <c r="V105" i="17" s="1"/>
  <c r="AF105" i="17" s="1"/>
  <c r="B114" i="17"/>
  <c r="L114" i="17" s="1"/>
  <c r="V114" i="17" s="1"/>
  <c r="AF114" i="17" s="1"/>
  <c r="B112" i="17"/>
  <c r="L112" i="17" s="1"/>
  <c r="V112" i="17" s="1"/>
  <c r="AF112" i="17" s="1"/>
  <c r="B110" i="17"/>
  <c r="L110" i="17" s="1"/>
  <c r="V110" i="17" s="1"/>
  <c r="AF110" i="17" s="1"/>
  <c r="B108" i="17"/>
  <c r="L108" i="17" s="1"/>
  <c r="V108" i="17" s="1"/>
  <c r="AF108" i="17" s="1"/>
  <c r="B106" i="17"/>
  <c r="L106" i="17" s="1"/>
  <c r="V106" i="17" s="1"/>
  <c r="AF106" i="17" s="1"/>
  <c r="B104" i="17"/>
  <c r="L104" i="17" s="1"/>
  <c r="V104" i="17" s="1"/>
  <c r="AF104" i="17" s="1"/>
  <c r="B102" i="17"/>
  <c r="L102" i="17" s="1"/>
  <c r="V102" i="17" s="1"/>
  <c r="AF102" i="17" s="1"/>
  <c r="B101" i="17"/>
  <c r="L101" i="17" s="1"/>
  <c r="V101" i="17" s="1"/>
  <c r="AF101" i="17" s="1"/>
  <c r="B100" i="17"/>
  <c r="L100" i="17" s="1"/>
  <c r="V100" i="17" s="1"/>
  <c r="AF100" i="17" s="1"/>
  <c r="B98" i="17"/>
  <c r="L98" i="17" s="1"/>
  <c r="V98" i="17" s="1"/>
  <c r="AF98" i="17" s="1"/>
  <c r="B96" i="17"/>
  <c r="L96" i="17" s="1"/>
  <c r="V96" i="17" s="1"/>
  <c r="AF96" i="17" s="1"/>
  <c r="B94" i="17"/>
  <c r="L94" i="17" s="1"/>
  <c r="V94" i="17" s="1"/>
  <c r="AF94" i="17" s="1"/>
  <c r="B92" i="17"/>
  <c r="L92" i="17" s="1"/>
  <c r="V92" i="17" s="1"/>
  <c r="AF92" i="17" s="1"/>
  <c r="B90" i="17"/>
  <c r="L90" i="17" s="1"/>
  <c r="V90" i="17" s="1"/>
  <c r="AF90" i="17" s="1"/>
  <c r="B88" i="17"/>
  <c r="L88" i="17" s="1"/>
  <c r="V88" i="17" s="1"/>
  <c r="AF88" i="17" s="1"/>
  <c r="B86" i="17"/>
  <c r="L86" i="17" s="1"/>
  <c r="V86" i="17" s="1"/>
  <c r="AF86" i="17" s="1"/>
  <c r="B103" i="17"/>
  <c r="L103" i="17" s="1"/>
  <c r="V103" i="17" s="1"/>
  <c r="AF103" i="17" s="1"/>
  <c r="B97" i="17"/>
  <c r="L97" i="17" s="1"/>
  <c r="V97" i="17" s="1"/>
  <c r="AF97" i="17" s="1"/>
  <c r="B89" i="17"/>
  <c r="L89" i="17" s="1"/>
  <c r="V89" i="17" s="1"/>
  <c r="AF89" i="17" s="1"/>
  <c r="B99" i="17"/>
  <c r="L99" i="17" s="1"/>
  <c r="V99" i="17" s="1"/>
  <c r="AF99" i="17" s="1"/>
  <c r="B91" i="17"/>
  <c r="L91" i="17" s="1"/>
  <c r="V91" i="17" s="1"/>
  <c r="AF91" i="17" s="1"/>
  <c r="B84" i="17"/>
  <c r="L84" i="17" s="1"/>
  <c r="V84" i="17" s="1"/>
  <c r="AF84" i="17" s="1"/>
  <c r="B82" i="17"/>
  <c r="L82" i="17" s="1"/>
  <c r="V82" i="17" s="1"/>
  <c r="AF82" i="17" s="1"/>
  <c r="B80" i="17"/>
  <c r="L80" i="17" s="1"/>
  <c r="V80" i="17" s="1"/>
  <c r="AF80" i="17" s="1"/>
  <c r="B78" i="17"/>
  <c r="L78" i="17" s="1"/>
  <c r="V78" i="17" s="1"/>
  <c r="AF78" i="17" s="1"/>
  <c r="B76" i="17"/>
  <c r="L76" i="17" s="1"/>
  <c r="V76" i="17" s="1"/>
  <c r="AF76" i="17" s="1"/>
  <c r="B74" i="17"/>
  <c r="L74" i="17" s="1"/>
  <c r="V74" i="17" s="1"/>
  <c r="AF74" i="17" s="1"/>
  <c r="B72" i="17"/>
  <c r="L72" i="17" s="1"/>
  <c r="V72" i="17" s="1"/>
  <c r="AF72" i="17" s="1"/>
  <c r="B93" i="17"/>
  <c r="L93" i="17" s="1"/>
  <c r="V93" i="17" s="1"/>
  <c r="AF93" i="17" s="1"/>
  <c r="B95" i="17"/>
  <c r="L95" i="17" s="1"/>
  <c r="V95" i="17" s="1"/>
  <c r="AF95" i="17" s="1"/>
  <c r="B73" i="17"/>
  <c r="L73" i="17" s="1"/>
  <c r="V73" i="17" s="1"/>
  <c r="AF73" i="17" s="1"/>
  <c r="B71" i="17"/>
  <c r="L71" i="17" s="1"/>
  <c r="V71" i="17" s="1"/>
  <c r="AF71" i="17" s="1"/>
  <c r="B69" i="17"/>
  <c r="L69" i="17" s="1"/>
  <c r="V69" i="17" s="1"/>
  <c r="AF69" i="17" s="1"/>
  <c r="B67" i="17"/>
  <c r="L67" i="17" s="1"/>
  <c r="V67" i="17" s="1"/>
  <c r="AF67" i="17" s="1"/>
  <c r="B65" i="17"/>
  <c r="L65" i="17" s="1"/>
  <c r="V65" i="17" s="1"/>
  <c r="AF65" i="17" s="1"/>
  <c r="B63" i="17"/>
  <c r="L63" i="17" s="1"/>
  <c r="V63" i="17" s="1"/>
  <c r="AF63" i="17" s="1"/>
  <c r="B61" i="17"/>
  <c r="L61" i="17" s="1"/>
  <c r="V61" i="17" s="1"/>
  <c r="AF61" i="17" s="1"/>
  <c r="B59" i="17"/>
  <c r="L59" i="17" s="1"/>
  <c r="V59" i="17" s="1"/>
  <c r="AF59" i="17" s="1"/>
  <c r="B57" i="17"/>
  <c r="L57" i="17" s="1"/>
  <c r="V57" i="17" s="1"/>
  <c r="AF57" i="17" s="1"/>
  <c r="B55" i="17"/>
  <c r="L55" i="17" s="1"/>
  <c r="V55" i="17" s="1"/>
  <c r="AF55" i="17" s="1"/>
  <c r="B53" i="17"/>
  <c r="L53" i="17" s="1"/>
  <c r="V53" i="17" s="1"/>
  <c r="AF53" i="17" s="1"/>
  <c r="B51" i="17"/>
  <c r="L51" i="17" s="1"/>
  <c r="V51" i="17" s="1"/>
  <c r="AF51" i="17" s="1"/>
  <c r="B49" i="17"/>
  <c r="L49" i="17" s="1"/>
  <c r="V49" i="17" s="1"/>
  <c r="AF49" i="17" s="1"/>
  <c r="B47" i="17"/>
  <c r="L47" i="17" s="1"/>
  <c r="V47" i="17" s="1"/>
  <c r="AF47" i="17" s="1"/>
  <c r="B45" i="17"/>
  <c r="L45" i="17" s="1"/>
  <c r="V45" i="17" s="1"/>
  <c r="AF45" i="17" s="1"/>
  <c r="B43" i="17"/>
  <c r="L43" i="17" s="1"/>
  <c r="V43" i="17" s="1"/>
  <c r="AF43" i="17" s="1"/>
  <c r="B85" i="17"/>
  <c r="L85" i="17" s="1"/>
  <c r="V85" i="17" s="1"/>
  <c r="AF85" i="17" s="1"/>
  <c r="B77" i="17"/>
  <c r="L77" i="17" s="1"/>
  <c r="V77" i="17" s="1"/>
  <c r="AF77" i="17" s="1"/>
  <c r="B44" i="17"/>
  <c r="L44" i="17" s="1"/>
  <c r="V44" i="17" s="1"/>
  <c r="AF44" i="17" s="1"/>
  <c r="B79" i="17"/>
  <c r="L79" i="17" s="1"/>
  <c r="V79" i="17" s="1"/>
  <c r="AF79" i="17" s="1"/>
  <c r="B46" i="17"/>
  <c r="L46" i="17" s="1"/>
  <c r="V46" i="17" s="1"/>
  <c r="AF46" i="17" s="1"/>
  <c r="B42" i="17"/>
  <c r="L42" i="17" s="1"/>
  <c r="V42" i="17" s="1"/>
  <c r="AF42" i="17" s="1"/>
  <c r="B40" i="17"/>
  <c r="L40" i="17" s="1"/>
  <c r="V40" i="17" s="1"/>
  <c r="AF40" i="17" s="1"/>
  <c r="B38" i="17"/>
  <c r="B36" i="17"/>
  <c r="B34" i="17"/>
  <c r="B32" i="17"/>
  <c r="B30" i="17"/>
  <c r="L30" i="17" s="1"/>
  <c r="V30" i="17" s="1"/>
  <c r="AF30" i="17" s="1"/>
  <c r="B28" i="17"/>
  <c r="B26" i="17"/>
  <c r="B24" i="17"/>
  <c r="B66" i="17"/>
  <c r="L66" i="17" s="1"/>
  <c r="V66" i="17" s="1"/>
  <c r="AF66" i="17" s="1"/>
  <c r="B58" i="17"/>
  <c r="L58" i="17" s="1"/>
  <c r="V58" i="17" s="1"/>
  <c r="AF58" i="17" s="1"/>
  <c r="B50" i="17"/>
  <c r="L50" i="17" s="1"/>
  <c r="V50" i="17" s="1"/>
  <c r="AF50" i="17" s="1"/>
  <c r="B27" i="17"/>
  <c r="B22" i="17"/>
  <c r="B20" i="17"/>
  <c r="B18" i="17"/>
  <c r="B16" i="17"/>
  <c r="B14" i="17"/>
  <c r="B87" i="17"/>
  <c r="L87" i="17" s="1"/>
  <c r="V87" i="17" s="1"/>
  <c r="AF87" i="17" s="1"/>
  <c r="B70" i="17"/>
  <c r="L70" i="17" s="1"/>
  <c r="V70" i="17" s="1"/>
  <c r="AF70" i="17" s="1"/>
  <c r="B62" i="17"/>
  <c r="L62" i="17" s="1"/>
  <c r="V62" i="17" s="1"/>
  <c r="AF62" i="17" s="1"/>
  <c r="B54" i="17"/>
  <c r="L54" i="17" s="1"/>
  <c r="V54" i="17" s="1"/>
  <c r="AF54" i="17" s="1"/>
  <c r="B31" i="17"/>
  <c r="B21" i="17"/>
  <c r="B19" i="17"/>
  <c r="B17" i="17"/>
  <c r="B15" i="17"/>
  <c r="B83" i="17"/>
  <c r="L83" i="17" s="1"/>
  <c r="V83" i="17" s="1"/>
  <c r="AF83" i="17" s="1"/>
  <c r="B81" i="17"/>
  <c r="L81" i="17" s="1"/>
  <c r="V81" i="17" s="1"/>
  <c r="AF81" i="17" s="1"/>
  <c r="B64" i="17"/>
  <c r="L64" i="17" s="1"/>
  <c r="V64" i="17" s="1"/>
  <c r="AF64" i="17" s="1"/>
  <c r="B56" i="17"/>
  <c r="L56" i="17" s="1"/>
  <c r="V56" i="17" s="1"/>
  <c r="AF56" i="17" s="1"/>
  <c r="B48" i="17"/>
  <c r="B41" i="17"/>
  <c r="B39" i="17"/>
  <c r="B37" i="17"/>
  <c r="B35" i="17"/>
  <c r="B33" i="17"/>
  <c r="B25" i="17"/>
  <c r="B23" i="17"/>
  <c r="B75" i="17"/>
  <c r="L75" i="17" s="1"/>
  <c r="V75" i="17" s="1"/>
  <c r="AF75" i="17" s="1"/>
  <c r="B68" i="17"/>
  <c r="L68" i="17" s="1"/>
  <c r="V68" i="17" s="1"/>
  <c r="AF68" i="17" s="1"/>
  <c r="B60" i="17"/>
  <c r="L60" i="17" s="1"/>
  <c r="V60" i="17" s="1"/>
  <c r="AF60" i="17" s="1"/>
  <c r="B52" i="17"/>
  <c r="L52" i="17" s="1"/>
  <c r="V52" i="17" s="1"/>
  <c r="AF52" i="17" s="1"/>
  <c r="B29" i="17"/>
  <c r="A381" i="7"/>
  <c r="A382" i="7"/>
  <c r="A383" i="7"/>
  <c r="A384" i="7"/>
  <c r="A385" i="7"/>
  <c r="A386" i="7"/>
  <c r="A387" i="7"/>
  <c r="A388" i="7"/>
  <c r="A389" i="7"/>
  <c r="A390" i="7"/>
  <c r="A391" i="7"/>
  <c r="A392" i="7"/>
  <c r="A393" i="7"/>
  <c r="A394" i="7"/>
  <c r="A395" i="7"/>
  <c r="A396" i="7"/>
  <c r="A397" i="7"/>
  <c r="A398" i="7"/>
  <c r="A399" i="7"/>
  <c r="A400" i="7"/>
  <c r="A401" i="7"/>
  <c r="A402" i="7"/>
  <c r="A403" i="7"/>
  <c r="A404" i="7"/>
  <c r="A405" i="7"/>
  <c r="A406" i="7"/>
  <c r="A407" i="7"/>
  <c r="A408" i="7"/>
  <c r="A409" i="7"/>
  <c r="A410" i="7"/>
  <c r="A411" i="7"/>
  <c r="A412" i="7"/>
  <c r="A413" i="7"/>
  <c r="A414" i="7"/>
  <c r="A415" i="7"/>
  <c r="A416" i="7"/>
  <c r="A417" i="7"/>
  <c r="A418" i="7"/>
  <c r="A419" i="7"/>
  <c r="A420" i="7"/>
  <c r="A421" i="7"/>
  <c r="A422" i="7"/>
  <c r="A423" i="7"/>
  <c r="A424" i="7"/>
  <c r="A425" i="7"/>
  <c r="A426" i="7"/>
  <c r="A427" i="7"/>
  <c r="A428" i="7"/>
  <c r="A429" i="7"/>
  <c r="A430" i="7"/>
  <c r="A431" i="7"/>
  <c r="A432" i="7"/>
  <c r="A433" i="7"/>
  <c r="A434" i="7"/>
  <c r="A435" i="7"/>
  <c r="A436" i="7"/>
  <c r="A437" i="7"/>
  <c r="A438" i="7"/>
  <c r="A439" i="7"/>
  <c r="A440" i="7"/>
  <c r="A441" i="7"/>
  <c r="A442" i="7"/>
  <c r="A443" i="7"/>
  <c r="A444" i="7"/>
  <c r="A445" i="7"/>
  <c r="A446" i="7"/>
  <c r="A447" i="7"/>
  <c r="A448" i="7"/>
  <c r="A449" i="7"/>
  <c r="A450" i="7"/>
  <c r="A451" i="7"/>
  <c r="A452" i="7"/>
  <c r="A453" i="7"/>
  <c r="A454" i="7"/>
  <c r="A455" i="7"/>
  <c r="A456" i="7"/>
  <c r="A457" i="7"/>
  <c r="A458" i="7"/>
  <c r="A459" i="7"/>
  <c r="A460" i="7"/>
  <c r="A461" i="7"/>
  <c r="A462" i="7"/>
  <c r="A463" i="7"/>
  <c r="A464" i="7"/>
  <c r="A465" i="7"/>
  <c r="A466" i="7"/>
  <c r="A467" i="7"/>
  <c r="A468" i="7"/>
  <c r="A469" i="7"/>
  <c r="A470" i="7"/>
  <c r="A471" i="7"/>
  <c r="A472" i="7"/>
  <c r="A473" i="7"/>
  <c r="A474" i="7"/>
  <c r="A475" i="7"/>
  <c r="A476" i="7"/>
  <c r="A477" i="7"/>
  <c r="A478" i="7"/>
  <c r="A479" i="7"/>
  <c r="A480" i="7"/>
  <c r="A481" i="7"/>
  <c r="A482" i="7"/>
  <c r="A483" i="7"/>
  <c r="A484" i="7"/>
  <c r="A485" i="7"/>
  <c r="A486" i="7"/>
  <c r="A487" i="7"/>
  <c r="A488" i="7"/>
  <c r="A489" i="7"/>
  <c r="A490" i="7"/>
  <c r="A491" i="7"/>
  <c r="A492" i="7"/>
  <c r="A493" i="7"/>
  <c r="A494" i="7"/>
  <c r="A495" i="7"/>
  <c r="A496" i="7"/>
  <c r="A497" i="7"/>
  <c r="A498" i="7"/>
  <c r="A499" i="7"/>
  <c r="A500" i="7"/>
  <c r="A501" i="7"/>
  <c r="A502" i="7"/>
  <c r="A503" i="7"/>
  <c r="A504" i="7"/>
  <c r="A505" i="7"/>
  <c r="A506" i="7"/>
  <c r="A507" i="7"/>
  <c r="A508" i="7"/>
  <c r="A509" i="7"/>
  <c r="A510" i="7"/>
  <c r="A511" i="7"/>
  <c r="A512" i="7"/>
  <c r="A513" i="7"/>
  <c r="A514" i="7"/>
  <c r="A515" i="7"/>
  <c r="A516" i="7"/>
  <c r="A517" i="7"/>
  <c r="A518" i="7"/>
  <c r="A519" i="7"/>
  <c r="A520" i="7"/>
  <c r="A521" i="7"/>
  <c r="A522" i="7"/>
  <c r="A523" i="7"/>
  <c r="A524" i="7"/>
  <c r="A525" i="7"/>
  <c r="A526" i="7"/>
  <c r="A527" i="7"/>
  <c r="A528" i="7"/>
  <c r="A529" i="7"/>
  <c r="A530" i="7"/>
  <c r="A531" i="7"/>
  <c r="A532" i="7"/>
  <c r="A533" i="7"/>
  <c r="A534" i="7"/>
  <c r="A535" i="7"/>
  <c r="A536" i="7"/>
  <c r="A537" i="7"/>
  <c r="A538" i="7"/>
  <c r="A539" i="7"/>
  <c r="A540" i="7"/>
  <c r="A541" i="7"/>
  <c r="A542" i="7"/>
  <c r="A543" i="7"/>
  <c r="A544" i="7"/>
  <c r="A545" i="7"/>
  <c r="A546" i="7"/>
  <c r="A547" i="7"/>
  <c r="A548" i="7"/>
  <c r="A549" i="7"/>
  <c r="A550" i="7"/>
  <c r="A551" i="7"/>
  <c r="A552" i="7"/>
  <c r="A553" i="7"/>
  <c r="A554" i="7"/>
  <c r="A555" i="7"/>
  <c r="A556" i="7"/>
  <c r="A557" i="7"/>
  <c r="A558" i="7"/>
  <c r="A559" i="7"/>
  <c r="A560" i="7"/>
  <c r="A561" i="7"/>
  <c r="A562" i="7"/>
  <c r="A563" i="7"/>
  <c r="A564" i="7"/>
  <c r="A565" i="7"/>
  <c r="A566" i="7"/>
  <c r="A567" i="7"/>
  <c r="A568" i="7"/>
  <c r="A569" i="7"/>
  <c r="A570" i="7"/>
  <c r="A571" i="7"/>
  <c r="A572" i="7"/>
  <c r="A573" i="7"/>
  <c r="A574" i="7"/>
  <c r="A575" i="7"/>
  <c r="A576" i="7"/>
  <c r="A577" i="7"/>
  <c r="A578" i="7"/>
  <c r="A579" i="7"/>
  <c r="A580" i="7"/>
  <c r="A581" i="7"/>
  <c r="A582" i="7"/>
  <c r="A583" i="7"/>
  <c r="A584" i="7"/>
  <c r="A585" i="7"/>
  <c r="A586" i="7"/>
  <c r="A587" i="7"/>
  <c r="A588" i="7"/>
  <c r="A589" i="7"/>
  <c r="A590" i="7"/>
  <c r="A591" i="7"/>
  <c r="A592" i="7"/>
  <c r="A593" i="7"/>
  <c r="A594" i="7"/>
  <c r="A595" i="7"/>
  <c r="A596" i="7"/>
  <c r="A597" i="7"/>
  <c r="A598" i="7"/>
  <c r="A599" i="7"/>
  <c r="A600" i="7"/>
  <c r="A601" i="7"/>
  <c r="A602" i="7"/>
  <c r="A603" i="7"/>
  <c r="A604" i="7"/>
  <c r="A605" i="7"/>
  <c r="A606" i="7"/>
  <c r="A607" i="7"/>
  <c r="A608" i="7"/>
  <c r="A609" i="7"/>
  <c r="A610" i="7"/>
  <c r="A611" i="7"/>
  <c r="A612" i="7"/>
  <c r="A613" i="7"/>
  <c r="A614" i="7"/>
  <c r="A615" i="7"/>
  <c r="A616" i="7"/>
  <c r="A617" i="7"/>
  <c r="A618" i="7"/>
  <c r="A619" i="7"/>
  <c r="A620" i="7"/>
  <c r="A621" i="7"/>
  <c r="A622" i="7"/>
  <c r="A623" i="7"/>
  <c r="A624" i="7"/>
  <c r="A625" i="7"/>
  <c r="A626" i="7"/>
  <c r="A627" i="7"/>
  <c r="A328" i="7"/>
  <c r="A329" i="7"/>
  <c r="A330" i="7"/>
  <c r="A331" i="7"/>
  <c r="A332" i="7"/>
  <c r="A333" i="7"/>
  <c r="A334" i="7"/>
  <c r="A335" i="7"/>
  <c r="A336" i="7"/>
  <c r="A337" i="7"/>
  <c r="A338" i="7"/>
  <c r="A339" i="7"/>
  <c r="A340" i="7"/>
  <c r="A341" i="7"/>
  <c r="A342" i="7"/>
  <c r="A343" i="7"/>
  <c r="A344" i="7"/>
  <c r="A345" i="7"/>
  <c r="A346" i="7"/>
  <c r="A347" i="7"/>
  <c r="A348" i="7"/>
  <c r="A349" i="7"/>
  <c r="A350" i="7"/>
  <c r="A351" i="7"/>
  <c r="A352" i="7"/>
  <c r="A353" i="7"/>
  <c r="A354" i="7"/>
  <c r="A355" i="7"/>
  <c r="A356" i="7"/>
  <c r="A357" i="7"/>
  <c r="A358" i="7"/>
  <c r="A359" i="7"/>
  <c r="A360" i="7"/>
  <c r="A361" i="7"/>
  <c r="A362" i="7"/>
  <c r="A363" i="7"/>
  <c r="A364" i="7"/>
  <c r="A365" i="7"/>
  <c r="A366" i="7"/>
  <c r="A367" i="7"/>
  <c r="A368" i="7"/>
  <c r="A369" i="7"/>
  <c r="A370" i="7"/>
  <c r="A371" i="7"/>
  <c r="A372" i="7"/>
  <c r="A373" i="7"/>
  <c r="A374" i="7"/>
  <c r="A375" i="7"/>
  <c r="A376" i="7"/>
  <c r="A377" i="7"/>
  <c r="A378" i="7"/>
  <c r="A379" i="7"/>
  <c r="A380" i="7"/>
  <c r="A2" i="7"/>
  <c r="B4" i="7"/>
  <c r="A5" i="7"/>
  <c r="B5" i="7"/>
  <c r="E10" i="7" s="1"/>
  <c r="A8" i="7"/>
  <c r="B8" i="7"/>
  <c r="B1" i="7"/>
  <c r="A1" i="7"/>
  <c r="L33" i="17" l="1"/>
  <c r="V33" i="17" s="1"/>
  <c r="AF33" i="17" s="1"/>
  <c r="L29" i="17"/>
  <c r="V29" i="17" s="1"/>
  <c r="AF29" i="17" s="1"/>
  <c r="L21" i="17"/>
  <c r="V21" i="17" s="1"/>
  <c r="AF21" i="17" s="1"/>
  <c r="L18" i="17"/>
  <c r="V18" i="17" s="1"/>
  <c r="AF18" i="17" s="1"/>
  <c r="L23" i="17"/>
  <c r="V23" i="17" s="1"/>
  <c r="AF23" i="17" s="1"/>
  <c r="L37" i="17"/>
  <c r="V37" i="17" s="1"/>
  <c r="AF37" i="17" s="1"/>
  <c r="L15" i="17"/>
  <c r="V15" i="17" s="1"/>
  <c r="AF15" i="17" s="1"/>
  <c r="L31" i="17"/>
  <c r="V31" i="17" s="1"/>
  <c r="AF31" i="17" s="1"/>
  <c r="L20" i="17"/>
  <c r="V20" i="17" s="1"/>
  <c r="AF20" i="17" s="1"/>
  <c r="L28" i="17"/>
  <c r="V28" i="17" s="1"/>
  <c r="AF28" i="17" s="1"/>
  <c r="L36" i="17"/>
  <c r="V36" i="17" s="1"/>
  <c r="AF36" i="17" s="1"/>
  <c r="L41" i="17"/>
  <c r="V41" i="17" s="1"/>
  <c r="AF41" i="17" s="1"/>
  <c r="L19" i="17"/>
  <c r="V19" i="17" s="1"/>
  <c r="AF19" i="17" s="1"/>
  <c r="L16" i="17"/>
  <c r="V16" i="17" s="1"/>
  <c r="AF16" i="17" s="1"/>
  <c r="L27" i="17"/>
  <c r="V27" i="17" s="1"/>
  <c r="AF27" i="17" s="1"/>
  <c r="L24" i="17"/>
  <c r="V24" i="17" s="1"/>
  <c r="AF24" i="17" s="1"/>
  <c r="L32" i="17"/>
  <c r="V32" i="17" s="1"/>
  <c r="AF32" i="17" s="1"/>
  <c r="L35" i="17"/>
  <c r="V35" i="17" s="1"/>
  <c r="AF35" i="17" s="1"/>
  <c r="L48" i="17"/>
  <c r="V48" i="17" s="1"/>
  <c r="AF48" i="17" s="1"/>
  <c r="L26" i="17"/>
  <c r="V26" i="17" s="1"/>
  <c r="AF26" i="17" s="1"/>
  <c r="L34" i="17"/>
  <c r="V34" i="17" s="1"/>
  <c r="AF34" i="17" s="1"/>
  <c r="L25" i="17"/>
  <c r="V25" i="17" s="1"/>
  <c r="AF25" i="17" s="1"/>
  <c r="L39" i="17"/>
  <c r="V39" i="17" s="1"/>
  <c r="AF39" i="17" s="1"/>
  <c r="L17" i="17"/>
  <c r="V17" i="17" s="1"/>
  <c r="AF17" i="17" s="1"/>
  <c r="L14" i="17"/>
  <c r="V14" i="17" s="1"/>
  <c r="AF14" i="17" s="1"/>
  <c r="L22" i="17"/>
  <c r="V22" i="17" s="1"/>
  <c r="AF22" i="17" s="1"/>
  <c r="L38" i="17"/>
  <c r="V38" i="17" s="1"/>
  <c r="AF38" i="17" s="1"/>
  <c r="A28" i="7"/>
  <c r="A29" i="7"/>
  <c r="A30" i="7"/>
  <c r="A31" i="7"/>
  <c r="A32" i="7"/>
  <c r="A33" i="7"/>
  <c r="A34" i="7"/>
  <c r="A35" i="7"/>
  <c r="A36" i="7"/>
  <c r="A37" i="7"/>
  <c r="A38" i="7"/>
  <c r="A39" i="7"/>
  <c r="A40" i="7"/>
  <c r="A41" i="7"/>
  <c r="A42" i="7"/>
  <c r="A43" i="7"/>
  <c r="A44" i="7"/>
  <c r="A45" i="7"/>
  <c r="A46" i="7"/>
  <c r="A47" i="7"/>
  <c r="A48" i="7"/>
  <c r="A49" i="7"/>
  <c r="A50" i="7"/>
  <c r="A51" i="7"/>
  <c r="A52" i="7"/>
  <c r="A53" i="7"/>
  <c r="A54" i="7"/>
  <c r="A55" i="7"/>
  <c r="A56" i="7"/>
  <c r="A57" i="7"/>
  <c r="A58" i="7"/>
  <c r="A59" i="7"/>
  <c r="A60" i="7"/>
  <c r="A61" i="7"/>
  <c r="A62" i="7"/>
  <c r="A63" i="7"/>
  <c r="A64" i="7"/>
  <c r="A65" i="7"/>
  <c r="A66" i="7"/>
  <c r="A67" i="7"/>
  <c r="A68" i="7"/>
  <c r="A69" i="7"/>
  <c r="A70" i="7"/>
  <c r="A71" i="7"/>
  <c r="A72" i="7"/>
  <c r="A73" i="7"/>
  <c r="A74" i="7"/>
  <c r="A75" i="7"/>
  <c r="A76" i="7"/>
  <c r="A77" i="7"/>
  <c r="A78" i="7"/>
  <c r="A79" i="7"/>
  <c r="A80" i="7"/>
  <c r="A81" i="7"/>
  <c r="A82" i="7"/>
  <c r="A83" i="7"/>
  <c r="A84" i="7"/>
  <c r="A85" i="7"/>
  <c r="A86" i="7"/>
  <c r="A87" i="7"/>
  <c r="A88" i="7"/>
  <c r="A89" i="7"/>
  <c r="A90" i="7"/>
  <c r="A91" i="7"/>
  <c r="A92" i="7"/>
  <c r="A93" i="7"/>
  <c r="A94" i="7"/>
  <c r="A95" i="7"/>
  <c r="A96" i="7"/>
  <c r="A97" i="7"/>
  <c r="A98" i="7"/>
  <c r="A99" i="7"/>
  <c r="A100" i="7"/>
  <c r="A101" i="7"/>
  <c r="A102" i="7"/>
  <c r="A103" i="7"/>
  <c r="A104" i="7"/>
  <c r="A105" i="7"/>
  <c r="A106" i="7"/>
  <c r="A107" i="7"/>
  <c r="A108" i="7"/>
  <c r="A109" i="7"/>
  <c r="A110" i="7"/>
  <c r="A111" i="7"/>
  <c r="A112" i="7"/>
  <c r="A113" i="7"/>
  <c r="A114" i="7"/>
  <c r="A115" i="7"/>
  <c r="A116" i="7"/>
  <c r="A117" i="7"/>
  <c r="A118" i="7"/>
  <c r="A119" i="7"/>
  <c r="A120" i="7"/>
  <c r="A121" i="7"/>
  <c r="A122" i="7"/>
  <c r="A123" i="7"/>
  <c r="A124" i="7"/>
  <c r="A125" i="7"/>
  <c r="A126" i="7"/>
  <c r="A127" i="7"/>
  <c r="A128" i="7"/>
  <c r="A129" i="7"/>
  <c r="A130" i="7"/>
  <c r="A131" i="7"/>
  <c r="A132" i="7"/>
  <c r="A133" i="7"/>
  <c r="A134" i="7"/>
  <c r="A135" i="7"/>
  <c r="A136" i="7"/>
  <c r="A137" i="7"/>
  <c r="A138" i="7"/>
  <c r="A139" i="7"/>
  <c r="A140" i="7"/>
  <c r="A141" i="7"/>
  <c r="A142" i="7"/>
  <c r="A143" i="7"/>
  <c r="A144" i="7"/>
  <c r="A145" i="7"/>
  <c r="A146" i="7"/>
  <c r="A147" i="7"/>
  <c r="A148" i="7"/>
  <c r="A149" i="7"/>
  <c r="A150" i="7"/>
  <c r="A151" i="7"/>
  <c r="A152" i="7"/>
  <c r="A153" i="7"/>
  <c r="A154" i="7"/>
  <c r="A155" i="7"/>
  <c r="A156" i="7"/>
  <c r="A157" i="7"/>
  <c r="A158" i="7"/>
  <c r="A159" i="7"/>
  <c r="A160" i="7"/>
  <c r="A161" i="7"/>
  <c r="A162" i="7"/>
  <c r="A163" i="7"/>
  <c r="A164" i="7"/>
  <c r="A165" i="7"/>
  <c r="A166" i="7"/>
  <c r="A167" i="7"/>
  <c r="A168" i="7"/>
  <c r="A169" i="7"/>
  <c r="A170" i="7"/>
  <c r="A171" i="7"/>
  <c r="A172" i="7"/>
  <c r="A173" i="7"/>
  <c r="A174" i="7"/>
  <c r="A175" i="7"/>
  <c r="A176" i="7"/>
  <c r="A177" i="7"/>
  <c r="A178" i="7"/>
  <c r="A179" i="7"/>
  <c r="A180" i="7"/>
  <c r="A181" i="7"/>
  <c r="A182" i="7"/>
  <c r="A183" i="7"/>
  <c r="A184" i="7"/>
  <c r="A185" i="7"/>
  <c r="A186" i="7"/>
  <c r="A187" i="7"/>
  <c r="A188" i="7"/>
  <c r="A189" i="7"/>
  <c r="A190" i="7"/>
  <c r="A191" i="7"/>
  <c r="A192" i="7"/>
  <c r="A193" i="7"/>
  <c r="A194" i="7"/>
  <c r="A195" i="7"/>
  <c r="A196" i="7"/>
  <c r="A197" i="7"/>
  <c r="A198" i="7"/>
  <c r="A199" i="7"/>
  <c r="A200" i="7"/>
  <c r="A201" i="7"/>
  <c r="A202" i="7"/>
  <c r="A203" i="7"/>
  <c r="A204" i="7"/>
  <c r="A205" i="7"/>
  <c r="A206" i="7"/>
  <c r="A207" i="7"/>
  <c r="A208" i="7"/>
  <c r="A209" i="7"/>
  <c r="A210" i="7"/>
  <c r="A211" i="7"/>
  <c r="A212" i="7"/>
  <c r="A213" i="7"/>
  <c r="A214" i="7"/>
  <c r="A215" i="7"/>
  <c r="A216" i="7"/>
  <c r="A217" i="7"/>
  <c r="A218" i="7"/>
  <c r="A219" i="7"/>
  <c r="A220" i="7"/>
  <c r="A221" i="7"/>
  <c r="A222" i="7"/>
  <c r="A223" i="7"/>
  <c r="A224" i="7"/>
  <c r="A225" i="7"/>
  <c r="A226" i="7"/>
  <c r="A227" i="7"/>
  <c r="A228" i="7"/>
  <c r="A229" i="7"/>
  <c r="A230" i="7"/>
  <c r="A231" i="7"/>
  <c r="A232" i="7"/>
  <c r="A233" i="7"/>
  <c r="A234" i="7"/>
  <c r="A235" i="7"/>
  <c r="A236" i="7"/>
  <c r="A237" i="7"/>
  <c r="A238" i="7"/>
  <c r="A239" i="7"/>
  <c r="A240" i="7"/>
  <c r="A241" i="7"/>
  <c r="A242" i="7"/>
  <c r="A243" i="7"/>
  <c r="A244" i="7"/>
  <c r="A245" i="7"/>
  <c r="A246" i="7"/>
  <c r="A247" i="7"/>
  <c r="A248" i="7"/>
  <c r="A249" i="7"/>
  <c r="A250" i="7"/>
  <c r="A251" i="7"/>
  <c r="A252" i="7"/>
  <c r="A253" i="7"/>
  <c r="A254" i="7"/>
  <c r="A255" i="7"/>
  <c r="A256" i="7"/>
  <c r="A257" i="7"/>
  <c r="A258" i="7"/>
  <c r="A259" i="7"/>
  <c r="A260" i="7"/>
  <c r="A261" i="7"/>
  <c r="A262" i="7"/>
  <c r="A263" i="7"/>
  <c r="A264" i="7"/>
  <c r="A265" i="7"/>
  <c r="A266" i="7"/>
  <c r="A267" i="7"/>
  <c r="A268" i="7"/>
  <c r="A269" i="7"/>
  <c r="A270" i="7"/>
  <c r="A271" i="7"/>
  <c r="A272" i="7"/>
  <c r="A273" i="7"/>
  <c r="A274" i="7"/>
  <c r="A275" i="7"/>
  <c r="A276" i="7"/>
  <c r="A277" i="7"/>
  <c r="A278" i="7"/>
  <c r="A279" i="7"/>
  <c r="A280" i="7"/>
  <c r="A281" i="7"/>
  <c r="A282" i="7"/>
  <c r="A283" i="7"/>
  <c r="A284" i="7"/>
  <c r="A285" i="7"/>
  <c r="A286" i="7"/>
  <c r="A287" i="7"/>
  <c r="A288" i="7"/>
  <c r="A289" i="7"/>
  <c r="A290" i="7"/>
  <c r="A291" i="7"/>
  <c r="A292" i="7"/>
  <c r="A293" i="7"/>
  <c r="A294" i="7"/>
  <c r="A295" i="7"/>
  <c r="A296" i="7"/>
  <c r="A297" i="7"/>
  <c r="A298" i="7"/>
  <c r="A299" i="7"/>
  <c r="A300" i="7"/>
  <c r="A301" i="7"/>
  <c r="A302" i="7"/>
  <c r="A303" i="7"/>
  <c r="A304" i="7"/>
  <c r="A305" i="7"/>
  <c r="A306" i="7"/>
  <c r="A307" i="7"/>
  <c r="A308" i="7"/>
  <c r="A309" i="7"/>
  <c r="A310" i="7"/>
  <c r="A311" i="7"/>
  <c r="A312" i="7"/>
  <c r="A313" i="7"/>
  <c r="A314" i="7"/>
  <c r="A315" i="7"/>
  <c r="A316" i="7"/>
  <c r="A317" i="7"/>
  <c r="A318" i="7"/>
  <c r="A319" i="7"/>
  <c r="A320" i="7"/>
  <c r="A321" i="7"/>
  <c r="A322" i="7"/>
  <c r="A323" i="7"/>
  <c r="A324" i="7"/>
  <c r="A325" i="7"/>
  <c r="A326" i="7"/>
  <c r="A327" i="7"/>
  <c r="A27" i="7"/>
  <c r="B8" i="4" l="1"/>
  <c r="B113" i="4" s="1"/>
  <c r="L113" i="4" s="1"/>
  <c r="V113" i="4" s="1"/>
  <c r="AF113" i="4" s="1"/>
  <c r="B7" i="4"/>
  <c r="B7" i="3"/>
  <c r="B21" i="4" l="1"/>
  <c r="L21" i="4" s="1"/>
  <c r="V21" i="4" s="1"/>
  <c r="AF21" i="4" s="1"/>
  <c r="B29" i="4"/>
  <c r="L29" i="4" s="1"/>
  <c r="V29" i="4" s="1"/>
  <c r="AF29" i="4" s="1"/>
  <c r="B37" i="4"/>
  <c r="L37" i="4" s="1"/>
  <c r="V37" i="4" s="1"/>
  <c r="AF37" i="4" s="1"/>
  <c r="B66" i="4"/>
  <c r="L66" i="4" s="1"/>
  <c r="V66" i="4" s="1"/>
  <c r="AF66" i="4" s="1"/>
  <c r="B87" i="4"/>
  <c r="L87" i="4" s="1"/>
  <c r="V87" i="4" s="1"/>
  <c r="AF87" i="4" s="1"/>
  <c r="B18" i="4"/>
  <c r="L18" i="4" s="1"/>
  <c r="V18" i="4" s="1"/>
  <c r="AF18" i="4" s="1"/>
  <c r="B26" i="4"/>
  <c r="L26" i="4" s="1"/>
  <c r="V26" i="4" s="1"/>
  <c r="AF26" i="4" s="1"/>
  <c r="B34" i="4"/>
  <c r="L34" i="4" s="1"/>
  <c r="V34" i="4" s="1"/>
  <c r="AF34" i="4" s="1"/>
  <c r="B42" i="4"/>
  <c r="L42" i="4" s="1"/>
  <c r="V42" i="4" s="1"/>
  <c r="AF42" i="4" s="1"/>
  <c r="B91" i="4"/>
  <c r="L91" i="4" s="1"/>
  <c r="V91" i="4" s="1"/>
  <c r="AF91" i="4" s="1"/>
  <c r="B15" i="4"/>
  <c r="L15" i="4" s="1"/>
  <c r="V15" i="4" s="1"/>
  <c r="AF15" i="4" s="1"/>
  <c r="B19" i="4"/>
  <c r="L19" i="4" s="1"/>
  <c r="V19" i="4" s="1"/>
  <c r="AF19" i="4" s="1"/>
  <c r="B23" i="4"/>
  <c r="L23" i="4" s="1"/>
  <c r="V23" i="4" s="1"/>
  <c r="AF23" i="4" s="1"/>
  <c r="B27" i="4"/>
  <c r="L27" i="4" s="1"/>
  <c r="V27" i="4" s="1"/>
  <c r="AF27" i="4" s="1"/>
  <c r="B31" i="4"/>
  <c r="L31" i="4" s="1"/>
  <c r="V31" i="4" s="1"/>
  <c r="AF31" i="4" s="1"/>
  <c r="B35" i="4"/>
  <c r="L35" i="4" s="1"/>
  <c r="V35" i="4" s="1"/>
  <c r="AF35" i="4" s="1"/>
  <c r="B39" i="4"/>
  <c r="L39" i="4" s="1"/>
  <c r="V39" i="4" s="1"/>
  <c r="AF39" i="4" s="1"/>
  <c r="B62" i="4"/>
  <c r="L62" i="4" s="1"/>
  <c r="V62" i="4" s="1"/>
  <c r="AF62" i="4" s="1"/>
  <c r="B79" i="4"/>
  <c r="L79" i="4" s="1"/>
  <c r="V79" i="4" s="1"/>
  <c r="AF79" i="4" s="1"/>
  <c r="B95" i="4"/>
  <c r="L95" i="4" s="1"/>
  <c r="V95" i="4" s="1"/>
  <c r="AF95" i="4" s="1"/>
  <c r="B111" i="4"/>
  <c r="L111" i="4" s="1"/>
  <c r="V111" i="4" s="1"/>
  <c r="AF111" i="4" s="1"/>
  <c r="B17" i="4"/>
  <c r="L17" i="4" s="1"/>
  <c r="V17" i="4" s="1"/>
  <c r="AF17" i="4" s="1"/>
  <c r="B25" i="4"/>
  <c r="L25" i="4" s="1"/>
  <c r="V25" i="4" s="1"/>
  <c r="AF25" i="4" s="1"/>
  <c r="B33" i="4"/>
  <c r="L33" i="4" s="1"/>
  <c r="V33" i="4" s="1"/>
  <c r="AF33" i="4" s="1"/>
  <c r="B41" i="4"/>
  <c r="L41" i="4" s="1"/>
  <c r="V41" i="4" s="1"/>
  <c r="AF41" i="4" s="1"/>
  <c r="B103" i="4"/>
  <c r="L103" i="4" s="1"/>
  <c r="V103" i="4" s="1"/>
  <c r="AF103" i="4" s="1"/>
  <c r="B14" i="4"/>
  <c r="L14" i="4" s="1"/>
  <c r="V14" i="4" s="1"/>
  <c r="AF14" i="4" s="1"/>
  <c r="B22" i="4"/>
  <c r="L22" i="4" s="1"/>
  <c r="V22" i="4" s="1"/>
  <c r="AF22" i="4" s="1"/>
  <c r="B30" i="4"/>
  <c r="L30" i="4" s="1"/>
  <c r="V30" i="4" s="1"/>
  <c r="AF30" i="4" s="1"/>
  <c r="B38" i="4"/>
  <c r="L38" i="4" s="1"/>
  <c r="V38" i="4" s="1"/>
  <c r="AF38" i="4" s="1"/>
  <c r="B75" i="4"/>
  <c r="L75" i="4" s="1"/>
  <c r="V75" i="4" s="1"/>
  <c r="AF75" i="4" s="1"/>
  <c r="B107" i="4"/>
  <c r="L107" i="4" s="1"/>
  <c r="V107" i="4" s="1"/>
  <c r="AF107" i="4" s="1"/>
  <c r="B16" i="4"/>
  <c r="L16" i="4" s="1"/>
  <c r="V16" i="4" s="1"/>
  <c r="AF16" i="4" s="1"/>
  <c r="B20" i="4"/>
  <c r="L20" i="4" s="1"/>
  <c r="V20" i="4" s="1"/>
  <c r="AF20" i="4" s="1"/>
  <c r="B24" i="4"/>
  <c r="L24" i="4" s="1"/>
  <c r="V24" i="4" s="1"/>
  <c r="AF24" i="4" s="1"/>
  <c r="B28" i="4"/>
  <c r="L28" i="4" s="1"/>
  <c r="V28" i="4" s="1"/>
  <c r="AF28" i="4" s="1"/>
  <c r="B32" i="4"/>
  <c r="L32" i="4" s="1"/>
  <c r="V32" i="4" s="1"/>
  <c r="AF32" i="4" s="1"/>
  <c r="B36" i="4"/>
  <c r="L36" i="4" s="1"/>
  <c r="V36" i="4" s="1"/>
  <c r="AF36" i="4" s="1"/>
  <c r="B40" i="4"/>
  <c r="L40" i="4" s="1"/>
  <c r="V40" i="4" s="1"/>
  <c r="AF40" i="4" s="1"/>
  <c r="B64" i="4"/>
  <c r="L64" i="4" s="1"/>
  <c r="V64" i="4" s="1"/>
  <c r="AF64" i="4" s="1"/>
  <c r="B83" i="4"/>
  <c r="L83" i="4" s="1"/>
  <c r="V83" i="4" s="1"/>
  <c r="AF83" i="4" s="1"/>
  <c r="B99" i="4"/>
  <c r="L99" i="4" s="1"/>
  <c r="V99" i="4" s="1"/>
  <c r="AF99" i="4" s="1"/>
  <c r="B43" i="4"/>
  <c r="L43" i="4" s="1"/>
  <c r="V43" i="4" s="1"/>
  <c r="AF43" i="4" s="1"/>
  <c r="B44" i="4"/>
  <c r="L44" i="4" s="1"/>
  <c r="V44" i="4" s="1"/>
  <c r="AF44" i="4" s="1"/>
  <c r="B45" i="4"/>
  <c r="B46" i="4"/>
  <c r="B47" i="4"/>
  <c r="B48" i="4"/>
  <c r="B49" i="4"/>
  <c r="B50" i="4"/>
  <c r="B51" i="4"/>
  <c r="B52" i="4"/>
  <c r="B53" i="4"/>
  <c r="L53" i="4" s="1"/>
  <c r="V53" i="4" s="1"/>
  <c r="AF53" i="4" s="1"/>
  <c r="B54" i="4"/>
  <c r="L54" i="4" s="1"/>
  <c r="V54" i="4" s="1"/>
  <c r="AF54" i="4" s="1"/>
  <c r="B55" i="4"/>
  <c r="L55" i="4" s="1"/>
  <c r="V55" i="4" s="1"/>
  <c r="AF55" i="4" s="1"/>
  <c r="B56" i="4"/>
  <c r="L56" i="4" s="1"/>
  <c r="V56" i="4" s="1"/>
  <c r="AF56" i="4" s="1"/>
  <c r="B57" i="4"/>
  <c r="L57" i="4" s="1"/>
  <c r="V57" i="4" s="1"/>
  <c r="AF57" i="4" s="1"/>
  <c r="B58" i="4"/>
  <c r="L58" i="4" s="1"/>
  <c r="V58" i="4" s="1"/>
  <c r="AF58" i="4" s="1"/>
  <c r="B59" i="4"/>
  <c r="L59" i="4" s="1"/>
  <c r="V59" i="4" s="1"/>
  <c r="AF59" i="4" s="1"/>
  <c r="B60" i="4"/>
  <c r="L60" i="4" s="1"/>
  <c r="V60" i="4" s="1"/>
  <c r="AF60" i="4" s="1"/>
  <c r="B61" i="4"/>
  <c r="L61" i="4" s="1"/>
  <c r="V61" i="4" s="1"/>
  <c r="AF61" i="4" s="1"/>
  <c r="B63" i="4"/>
  <c r="L63" i="4" s="1"/>
  <c r="V63" i="4" s="1"/>
  <c r="AF63" i="4" s="1"/>
  <c r="B65" i="4"/>
  <c r="L65" i="4" s="1"/>
  <c r="V65" i="4" s="1"/>
  <c r="AF65" i="4" s="1"/>
  <c r="B67" i="4"/>
  <c r="L67" i="4" s="1"/>
  <c r="V67" i="4" s="1"/>
  <c r="AF67" i="4" s="1"/>
  <c r="B73" i="4"/>
  <c r="L73" i="4" s="1"/>
  <c r="V73" i="4" s="1"/>
  <c r="AF73" i="4" s="1"/>
  <c r="B77" i="4"/>
  <c r="L77" i="4" s="1"/>
  <c r="V77" i="4" s="1"/>
  <c r="AF77" i="4" s="1"/>
  <c r="B81" i="4"/>
  <c r="L81" i="4" s="1"/>
  <c r="V81" i="4" s="1"/>
  <c r="AF81" i="4" s="1"/>
  <c r="B85" i="4"/>
  <c r="L85" i="4" s="1"/>
  <c r="V85" i="4" s="1"/>
  <c r="AF85" i="4" s="1"/>
  <c r="B89" i="4"/>
  <c r="L89" i="4" s="1"/>
  <c r="V89" i="4" s="1"/>
  <c r="AF89" i="4" s="1"/>
  <c r="B93" i="4"/>
  <c r="L93" i="4" s="1"/>
  <c r="V93" i="4" s="1"/>
  <c r="AF93" i="4" s="1"/>
  <c r="B97" i="4"/>
  <c r="L97" i="4" s="1"/>
  <c r="V97" i="4" s="1"/>
  <c r="AF97" i="4" s="1"/>
  <c r="B101" i="4"/>
  <c r="L101" i="4" s="1"/>
  <c r="V101" i="4" s="1"/>
  <c r="AF101" i="4" s="1"/>
  <c r="B105" i="4"/>
  <c r="L105" i="4" s="1"/>
  <c r="V105" i="4" s="1"/>
  <c r="AF105" i="4" s="1"/>
  <c r="B109" i="4"/>
  <c r="L109" i="4" s="1"/>
  <c r="V109" i="4" s="1"/>
  <c r="AF109" i="4" s="1"/>
  <c r="B114" i="4"/>
  <c r="L114" i="4" s="1"/>
  <c r="V114" i="4" s="1"/>
  <c r="AF114" i="4" s="1"/>
  <c r="B112" i="4"/>
  <c r="L112" i="4" s="1"/>
  <c r="V112" i="4" s="1"/>
  <c r="AF112" i="4" s="1"/>
  <c r="B110" i="4"/>
  <c r="L110" i="4" s="1"/>
  <c r="V110" i="4" s="1"/>
  <c r="AF110" i="4" s="1"/>
  <c r="B108" i="4"/>
  <c r="L108" i="4" s="1"/>
  <c r="V108" i="4" s="1"/>
  <c r="AF108" i="4" s="1"/>
  <c r="B106" i="4"/>
  <c r="L106" i="4" s="1"/>
  <c r="V106" i="4" s="1"/>
  <c r="AF106" i="4" s="1"/>
  <c r="B104" i="4"/>
  <c r="L104" i="4" s="1"/>
  <c r="V104" i="4" s="1"/>
  <c r="AF104" i="4" s="1"/>
  <c r="B102" i="4"/>
  <c r="L102" i="4" s="1"/>
  <c r="V102" i="4" s="1"/>
  <c r="AF102" i="4" s="1"/>
  <c r="B100" i="4"/>
  <c r="L100" i="4" s="1"/>
  <c r="V100" i="4" s="1"/>
  <c r="AF100" i="4" s="1"/>
  <c r="B98" i="4"/>
  <c r="L98" i="4" s="1"/>
  <c r="V98" i="4" s="1"/>
  <c r="AF98" i="4" s="1"/>
  <c r="B96" i="4"/>
  <c r="L96" i="4" s="1"/>
  <c r="V96" i="4" s="1"/>
  <c r="AF96" i="4" s="1"/>
  <c r="B94" i="4"/>
  <c r="L94" i="4" s="1"/>
  <c r="V94" i="4" s="1"/>
  <c r="AF94" i="4" s="1"/>
  <c r="B92" i="4"/>
  <c r="L92" i="4" s="1"/>
  <c r="V92" i="4" s="1"/>
  <c r="AF92" i="4" s="1"/>
  <c r="B90" i="4"/>
  <c r="L90" i="4" s="1"/>
  <c r="V90" i="4" s="1"/>
  <c r="AF90" i="4" s="1"/>
  <c r="B88" i="4"/>
  <c r="L88" i="4" s="1"/>
  <c r="V88" i="4" s="1"/>
  <c r="AF88" i="4" s="1"/>
  <c r="B86" i="4"/>
  <c r="L86" i="4" s="1"/>
  <c r="V86" i="4" s="1"/>
  <c r="AF86" i="4" s="1"/>
  <c r="B84" i="4"/>
  <c r="L84" i="4" s="1"/>
  <c r="V84" i="4" s="1"/>
  <c r="AF84" i="4" s="1"/>
  <c r="B82" i="4"/>
  <c r="L82" i="4" s="1"/>
  <c r="V82" i="4" s="1"/>
  <c r="AF82" i="4" s="1"/>
  <c r="B80" i="4"/>
  <c r="L80" i="4" s="1"/>
  <c r="V80" i="4" s="1"/>
  <c r="AF80" i="4" s="1"/>
  <c r="B78" i="4"/>
  <c r="L78" i="4" s="1"/>
  <c r="V78" i="4" s="1"/>
  <c r="AF78" i="4" s="1"/>
  <c r="B76" i="4"/>
  <c r="L76" i="4" s="1"/>
  <c r="V76" i="4" s="1"/>
  <c r="AF76" i="4" s="1"/>
  <c r="B74" i="4"/>
  <c r="L74" i="4" s="1"/>
  <c r="V74" i="4" s="1"/>
  <c r="AF74" i="4" s="1"/>
  <c r="B72" i="4"/>
  <c r="L72" i="4" s="1"/>
  <c r="V72" i="4" s="1"/>
  <c r="AF72" i="4" s="1"/>
  <c r="B71" i="4"/>
  <c r="L71" i="4" s="1"/>
  <c r="V71" i="4" s="1"/>
  <c r="AF71" i="4" s="1"/>
  <c r="B70" i="4"/>
  <c r="L70" i="4" s="1"/>
  <c r="V70" i="4" s="1"/>
  <c r="AF70" i="4" s="1"/>
  <c r="B69" i="4"/>
  <c r="L69" i="4" s="1"/>
  <c r="V69" i="4" s="1"/>
  <c r="AF69" i="4" s="1"/>
  <c r="B68" i="4"/>
  <c r="L68" i="4" s="1"/>
  <c r="V68" i="4" s="1"/>
  <c r="AF68" i="4" s="1"/>
  <c r="B8" i="3"/>
  <c r="L52" i="4" l="1"/>
  <c r="V52" i="4" s="1"/>
  <c r="AF52" i="4" s="1"/>
  <c r="L48" i="4"/>
  <c r="V48" i="4" s="1"/>
  <c r="AF48" i="4" s="1"/>
  <c r="L50" i="4"/>
  <c r="V50" i="4" s="1"/>
  <c r="AF50" i="4" s="1"/>
  <c r="L46" i="4"/>
  <c r="V46" i="4" s="1"/>
  <c r="AF46" i="4" s="1"/>
  <c r="L51" i="4"/>
  <c r="V51" i="4" s="1"/>
  <c r="AF51" i="4" s="1"/>
  <c r="L47" i="4"/>
  <c r="V47" i="4" s="1"/>
  <c r="AF47" i="4" s="1"/>
  <c r="B48" i="3"/>
  <c r="B14" i="3"/>
  <c r="L49" i="4"/>
  <c r="V49" i="4" s="1"/>
  <c r="AF49" i="4" s="1"/>
  <c r="L45" i="4"/>
  <c r="V45" i="4" s="1"/>
  <c r="AF45" i="4" s="1"/>
  <c r="B72" i="3"/>
  <c r="B88" i="3"/>
  <c r="B56" i="3"/>
  <c r="B104" i="3"/>
  <c r="B100" i="3"/>
  <c r="B112" i="3"/>
  <c r="B96" i="3"/>
  <c r="B80" i="3"/>
  <c r="B64" i="3"/>
  <c r="B16" i="3"/>
  <c r="B21" i="3"/>
  <c r="B25" i="3"/>
  <c r="B29" i="3"/>
  <c r="B33" i="3"/>
  <c r="B37" i="3"/>
  <c r="B41" i="3"/>
  <c r="B45" i="3"/>
  <c r="B49" i="3"/>
  <c r="B53" i="3"/>
  <c r="B57" i="3"/>
  <c r="B61" i="3"/>
  <c r="B65" i="3"/>
  <c r="B69" i="3"/>
  <c r="B73" i="3"/>
  <c r="B77" i="3"/>
  <c r="B81" i="3"/>
  <c r="B85" i="3"/>
  <c r="B89" i="3"/>
  <c r="B93" i="3"/>
  <c r="B97" i="3"/>
  <c r="B101" i="3"/>
  <c r="B105" i="3"/>
  <c r="B109" i="3"/>
  <c r="B113" i="3"/>
  <c r="B17" i="3"/>
  <c r="B22" i="3"/>
  <c r="B26" i="3"/>
  <c r="B30" i="3"/>
  <c r="B34" i="3"/>
  <c r="B38" i="3"/>
  <c r="B42" i="3"/>
  <c r="B46" i="3"/>
  <c r="B50" i="3"/>
  <c r="B54" i="3"/>
  <c r="B58" i="3"/>
  <c r="B62" i="3"/>
  <c r="B66" i="3"/>
  <c r="B70" i="3"/>
  <c r="B74" i="3"/>
  <c r="B78" i="3"/>
  <c r="B82" i="3"/>
  <c r="B86" i="3"/>
  <c r="B90" i="3"/>
  <c r="B94" i="3"/>
  <c r="B98" i="3"/>
  <c r="B102" i="3"/>
  <c r="B106" i="3"/>
  <c r="B110" i="3"/>
  <c r="B114" i="3"/>
  <c r="B20" i="3"/>
  <c r="B18" i="3"/>
  <c r="B23" i="3"/>
  <c r="B27" i="3"/>
  <c r="B31" i="3"/>
  <c r="B35" i="3"/>
  <c r="B39" i="3"/>
  <c r="B43" i="3"/>
  <c r="B47" i="3"/>
  <c r="B51" i="3"/>
  <c r="B55" i="3"/>
  <c r="B59" i="3"/>
  <c r="B63" i="3"/>
  <c r="B67" i="3"/>
  <c r="B71" i="3"/>
  <c r="B75" i="3"/>
  <c r="B79" i="3"/>
  <c r="B83" i="3"/>
  <c r="B87" i="3"/>
  <c r="B91" i="3"/>
  <c r="B95" i="3"/>
  <c r="B99" i="3"/>
  <c r="B103" i="3"/>
  <c r="B107" i="3"/>
  <c r="B111" i="3"/>
  <c r="B15" i="3"/>
  <c r="B19" i="3"/>
  <c r="B24" i="3"/>
  <c r="B28" i="3"/>
  <c r="B32" i="3"/>
  <c r="B36" i="3"/>
  <c r="B40" i="3"/>
  <c r="B44" i="3"/>
  <c r="B84" i="3"/>
  <c r="B68" i="3"/>
  <c r="B52" i="3"/>
  <c r="B108" i="3"/>
  <c r="B92" i="3"/>
  <c r="B76" i="3"/>
  <c r="B60" i="3"/>
  <c r="B20" i="1" l="1"/>
  <c r="A34" i="1"/>
  <c r="H31" i="1"/>
  <c r="H39" i="1" s="1"/>
  <c r="G31" i="1"/>
  <c r="G39" i="1" s="1"/>
  <c r="F31" i="1"/>
  <c r="F39" i="1" s="1"/>
  <c r="E31" i="1"/>
  <c r="E39" i="1" s="1"/>
  <c r="D31" i="1"/>
  <c r="D39" i="1" s="1"/>
  <c r="C31" i="1"/>
  <c r="C39" i="1" s="1"/>
  <c r="B31" i="1"/>
  <c r="B39" i="1" s="1"/>
  <c r="H30" i="1"/>
  <c r="H38" i="1" s="1"/>
  <c r="G30" i="1"/>
  <c r="G38" i="1" s="1"/>
  <c r="F30" i="1"/>
  <c r="F38" i="1" s="1"/>
  <c r="E30" i="1"/>
  <c r="E38" i="1" s="1"/>
  <c r="D30" i="1"/>
  <c r="D38" i="1" s="1"/>
  <c r="C30" i="1"/>
  <c r="C38" i="1" s="1"/>
  <c r="B30" i="1"/>
  <c r="B38" i="1" s="1"/>
  <c r="H29" i="1"/>
  <c r="H37" i="1" s="1"/>
  <c r="G29" i="1"/>
  <c r="G37" i="1" s="1"/>
  <c r="F29" i="1"/>
  <c r="F37" i="1" s="1"/>
  <c r="E29" i="1"/>
  <c r="E37" i="1" s="1"/>
  <c r="D29" i="1"/>
  <c r="D37" i="1" s="1"/>
  <c r="C29" i="1"/>
  <c r="C37" i="1" s="1"/>
  <c r="B29" i="1"/>
  <c r="B37" i="1" s="1"/>
  <c r="H28" i="1"/>
  <c r="H36" i="1" s="1"/>
  <c r="G28" i="1"/>
  <c r="G36" i="1" s="1"/>
  <c r="F28" i="1"/>
  <c r="F36" i="1" s="1"/>
  <c r="E28" i="1"/>
  <c r="E36" i="1" s="1"/>
  <c r="D28" i="1"/>
  <c r="D36" i="1" s="1"/>
  <c r="C28" i="1"/>
  <c r="C36" i="1" s="1"/>
  <c r="B28" i="1"/>
  <c r="B36" i="1" s="1"/>
  <c r="H23" i="1"/>
  <c r="G23" i="1"/>
  <c r="F23" i="1"/>
  <c r="E23" i="1"/>
  <c r="D23" i="1"/>
  <c r="C23" i="1"/>
  <c r="B23" i="1"/>
  <c r="A23" i="1"/>
  <c r="A31" i="1" s="1"/>
  <c r="A39" i="1" s="1"/>
  <c r="H22" i="1"/>
  <c r="G22" i="1"/>
  <c r="F22" i="1"/>
  <c r="E22" i="1"/>
  <c r="D22" i="1"/>
  <c r="C22" i="1"/>
  <c r="B22" i="1"/>
  <c r="A22" i="1"/>
  <c r="A30" i="1" s="1"/>
  <c r="A38" i="1" s="1"/>
  <c r="H21" i="1"/>
  <c r="G21" i="1"/>
  <c r="F21" i="1"/>
  <c r="E21" i="1"/>
  <c r="D21" i="1"/>
  <c r="C21" i="1"/>
  <c r="B21" i="1"/>
  <c r="A21" i="1"/>
  <c r="A29" i="1" s="1"/>
  <c r="A37" i="1" s="1"/>
  <c r="H20" i="1"/>
  <c r="G20" i="1"/>
  <c r="F20" i="1"/>
  <c r="E20" i="1"/>
  <c r="D20" i="1"/>
  <c r="C20" i="1"/>
  <c r="A20" i="1"/>
  <c r="A28" i="1" s="1"/>
  <c r="A36" i="1" s="1"/>
  <c r="A18" i="1"/>
  <c r="C45" i="1" l="1"/>
  <c r="G45" i="1"/>
  <c r="F44" i="1"/>
  <c r="F45" i="1"/>
  <c r="F46" i="1"/>
  <c r="B44" i="1"/>
  <c r="B45" i="1"/>
  <c r="B46" i="1"/>
  <c r="D46" i="1"/>
  <c r="D45" i="1"/>
  <c r="D44" i="1"/>
  <c r="H46" i="1"/>
  <c r="H44" i="1"/>
  <c r="H45" i="1"/>
  <c r="E44" i="1"/>
  <c r="E46" i="1"/>
  <c r="E45" i="1"/>
  <c r="C44" i="1"/>
  <c r="G44" i="1"/>
  <c r="C46" i="1"/>
  <c r="G46" i="1"/>
  <c r="G4" i="3" l="1"/>
  <c r="G4" i="17"/>
  <c r="G16" i="15"/>
  <c r="G16" i="7"/>
  <c r="G4" i="4"/>
  <c r="H3" i="3"/>
  <c r="H3" i="17"/>
  <c r="H15" i="15"/>
  <c r="H15" i="7"/>
  <c r="H3" i="4"/>
  <c r="F3" i="3"/>
  <c r="F3" i="17"/>
  <c r="F15" i="15"/>
  <c r="F15" i="7"/>
  <c r="F3" i="4"/>
  <c r="E3" i="3"/>
  <c r="E15" i="15"/>
  <c r="E3" i="17"/>
  <c r="E15" i="7"/>
  <c r="E3" i="4"/>
  <c r="C4" i="3"/>
  <c r="C4" i="17"/>
  <c r="C16" i="15"/>
  <c r="C16" i="7"/>
  <c r="C4" i="4"/>
  <c r="G3" i="3"/>
  <c r="G15" i="15"/>
  <c r="G3" i="17"/>
  <c r="G15" i="7"/>
  <c r="G3" i="4"/>
  <c r="D3" i="3"/>
  <c r="D15" i="15"/>
  <c r="D3" i="17"/>
  <c r="D15" i="7"/>
  <c r="D3" i="4"/>
  <c r="I4" i="3"/>
  <c r="I16" i="15"/>
  <c r="I4" i="17"/>
  <c r="I16" i="7"/>
  <c r="I4" i="4"/>
  <c r="E4" i="3"/>
  <c r="E16" i="15"/>
  <c r="E4" i="17"/>
  <c r="E16" i="7"/>
  <c r="E4" i="4"/>
  <c r="C3" i="3"/>
  <c r="C3" i="17"/>
  <c r="C15" i="15"/>
  <c r="C15" i="7"/>
  <c r="C3" i="4"/>
  <c r="H4" i="3"/>
  <c r="H16" i="15"/>
  <c r="H4" i="17"/>
  <c r="H16" i="7"/>
  <c r="H4" i="4"/>
  <c r="F4" i="3"/>
  <c r="F16" i="15"/>
  <c r="F4" i="17"/>
  <c r="F16" i="7"/>
  <c r="F4" i="4"/>
  <c r="I3" i="3"/>
  <c r="I15" i="15"/>
  <c r="I3" i="17"/>
  <c r="I15" i="7"/>
  <c r="I3" i="4"/>
  <c r="D4" i="3"/>
  <c r="D4" i="17"/>
  <c r="D16" i="15"/>
  <c r="D16" i="7"/>
  <c r="D4" i="4"/>
  <c r="B6" i="1"/>
  <c r="D60" i="3" l="1"/>
  <c r="D43" i="3"/>
  <c r="D67" i="3"/>
  <c r="D42" i="3"/>
  <c r="D64" i="3"/>
  <c r="D52" i="3"/>
  <c r="D105" i="3"/>
  <c r="D80" i="3"/>
  <c r="D91" i="3"/>
  <c r="D82" i="3"/>
  <c r="D21" i="3"/>
  <c r="D103" i="3"/>
  <c r="D113" i="3"/>
  <c r="D76" i="3"/>
  <c r="D93" i="3"/>
  <c r="D53" i="3"/>
  <c r="D92" i="3"/>
  <c r="D94" i="3"/>
  <c r="D88" i="3"/>
  <c r="D20" i="3"/>
  <c r="D14" i="3"/>
  <c r="D35" i="3"/>
  <c r="D61" i="3"/>
  <c r="D27" i="3"/>
  <c r="D87" i="3"/>
  <c r="D38" i="3"/>
  <c r="D98" i="3"/>
  <c r="D101" i="3"/>
  <c r="D83" i="3"/>
  <c r="D74" i="3"/>
  <c r="D45" i="3"/>
  <c r="D57" i="3"/>
  <c r="D36" i="3"/>
  <c r="D37" i="3"/>
  <c r="D78" i="3"/>
  <c r="D65" i="3"/>
  <c r="D58" i="3"/>
  <c r="D63" i="3"/>
  <c r="D86" i="3"/>
  <c r="D107" i="3"/>
  <c r="D23" i="3"/>
  <c r="D33" i="3"/>
  <c r="D106" i="3"/>
  <c r="D24" i="3"/>
  <c r="D89" i="3"/>
  <c r="D66" i="3"/>
  <c r="D17" i="3"/>
  <c r="D110" i="3"/>
  <c r="D97" i="3"/>
  <c r="D16" i="3"/>
  <c r="P21" i="4"/>
  <c r="P18" i="4"/>
  <c r="F33" i="4"/>
  <c r="F25" i="4"/>
  <c r="P32" i="4"/>
  <c r="P30" i="4"/>
  <c r="F35" i="4"/>
  <c r="P24" i="4"/>
  <c r="P31" i="4"/>
  <c r="F26" i="4"/>
  <c r="P28" i="4"/>
  <c r="P17" i="4"/>
  <c r="P19" i="4"/>
  <c r="F18" i="4"/>
  <c r="F32" i="4"/>
  <c r="F24" i="4"/>
  <c r="F21" i="4"/>
  <c r="P29" i="4"/>
  <c r="P15" i="4"/>
  <c r="F31" i="4"/>
  <c r="P14" i="4"/>
  <c r="P35" i="4"/>
  <c r="F19" i="4"/>
  <c r="F48" i="3"/>
  <c r="F20" i="3"/>
  <c r="F50" i="3"/>
  <c r="F51" i="3"/>
  <c r="F106" i="3"/>
  <c r="F77" i="3"/>
  <c r="F54" i="3"/>
  <c r="F41" i="3"/>
  <c r="F59" i="3"/>
  <c r="F53" i="3"/>
  <c r="F71" i="3"/>
  <c r="F62" i="3"/>
  <c r="F60" i="3"/>
  <c r="F108" i="3"/>
  <c r="F29" i="3"/>
  <c r="F95" i="3"/>
  <c r="F86" i="3"/>
  <c r="F107" i="3"/>
  <c r="F21" i="3"/>
  <c r="F33" i="3"/>
  <c r="F90" i="3"/>
  <c r="F24" i="3"/>
  <c r="F25" i="3"/>
  <c r="F69" i="3"/>
  <c r="F55" i="3"/>
  <c r="F47" i="3"/>
  <c r="F75" i="3"/>
  <c r="F28" i="3"/>
  <c r="F99" i="3"/>
  <c r="F72" i="3"/>
  <c r="F31" i="3"/>
  <c r="F89" i="3"/>
  <c r="F91" i="3"/>
  <c r="F87" i="3"/>
  <c r="F110" i="3"/>
  <c r="F88" i="3"/>
  <c r="F44" i="3"/>
  <c r="F26" i="3"/>
  <c r="F36" i="3"/>
  <c r="F56" i="3"/>
  <c r="F30" i="3"/>
  <c r="F112" i="3"/>
  <c r="F67" i="3"/>
  <c r="F45" i="3"/>
  <c r="F22" i="3"/>
  <c r="F27" i="3"/>
  <c r="F37" i="3"/>
  <c r="F15" i="3"/>
  <c r="F46" i="3"/>
  <c r="F49" i="3"/>
  <c r="S28" i="4"/>
  <c r="S17" i="4"/>
  <c r="S42" i="4"/>
  <c r="S27" i="4"/>
  <c r="I36" i="4"/>
  <c r="I28" i="4"/>
  <c r="I20" i="4"/>
  <c r="S24" i="4"/>
  <c r="S39" i="4"/>
  <c r="I22" i="4"/>
  <c r="S21" i="4"/>
  <c r="I33" i="4"/>
  <c r="I17" i="4"/>
  <c r="S29" i="4"/>
  <c r="S41" i="4"/>
  <c r="S18" i="4"/>
  <c r="S15" i="4"/>
  <c r="I39" i="4"/>
  <c r="I31" i="4"/>
  <c r="I23" i="4"/>
  <c r="I15" i="4"/>
  <c r="S32" i="4"/>
  <c r="S38" i="4"/>
  <c r="S35" i="4"/>
  <c r="I38" i="4"/>
  <c r="I26" i="4"/>
  <c r="S33" i="4"/>
  <c r="I37" i="4"/>
  <c r="I21" i="4"/>
  <c r="S50" i="4"/>
  <c r="S45" i="4"/>
  <c r="I43" i="4"/>
  <c r="S46" i="4"/>
  <c r="S43" i="4"/>
  <c r="I47" i="4"/>
  <c r="S48" i="4"/>
  <c r="S49" i="4"/>
  <c r="I49" i="4"/>
  <c r="S44" i="4"/>
  <c r="I38" i="3"/>
  <c r="I75" i="3"/>
  <c r="I101" i="3"/>
  <c r="I44" i="3"/>
  <c r="I67" i="3"/>
  <c r="I93" i="3"/>
  <c r="I70" i="3"/>
  <c r="I57" i="3"/>
  <c r="I36" i="3"/>
  <c r="I85" i="3"/>
  <c r="I71" i="3"/>
  <c r="I62" i="3"/>
  <c r="I97" i="3"/>
  <c r="I79" i="3"/>
  <c r="I43" i="3"/>
  <c r="I99" i="3"/>
  <c r="I45" i="3"/>
  <c r="I102" i="3"/>
  <c r="I80" i="3"/>
  <c r="I17" i="3"/>
  <c r="I23" i="3"/>
  <c r="I49" i="3"/>
  <c r="I60" i="3"/>
  <c r="I76" i="3"/>
  <c r="I74" i="3"/>
  <c r="I52" i="3"/>
  <c r="I81" i="3"/>
  <c r="I35" i="3"/>
  <c r="I58" i="3"/>
  <c r="I29" i="3"/>
  <c r="I86" i="3"/>
  <c r="I105" i="3"/>
  <c r="I107" i="3"/>
  <c r="I82" i="3"/>
  <c r="I69" i="3"/>
  <c r="I56" i="3"/>
  <c r="I78" i="3"/>
  <c r="I33" i="3"/>
  <c r="I88" i="3"/>
  <c r="I51" i="3"/>
  <c r="I31" i="3"/>
  <c r="I34" i="3"/>
  <c r="I103" i="3"/>
  <c r="I65" i="3"/>
  <c r="I109" i="3"/>
  <c r="I72" i="3"/>
  <c r="I73" i="3"/>
  <c r="I53" i="3"/>
  <c r="I92" i="3"/>
  <c r="I39" i="3"/>
  <c r="Q106" i="17"/>
  <c r="Q103" i="17"/>
  <c r="Q95" i="17"/>
  <c r="Q87" i="17"/>
  <c r="G89" i="17"/>
  <c r="AA89" i="17" s="1"/>
  <c r="AK89" i="17" s="1"/>
  <c r="Q105" i="17"/>
  <c r="Q92" i="17"/>
  <c r="G111" i="17"/>
  <c r="Q86" i="17"/>
  <c r="Q77" i="17"/>
  <c r="Q109" i="17"/>
  <c r="Q96" i="17"/>
  <c r="G63" i="17"/>
  <c r="AA63" i="17" s="1"/>
  <c r="G47" i="17"/>
  <c r="Q84" i="17"/>
  <c r="Q76" i="17"/>
  <c r="Q70" i="17"/>
  <c r="Q62" i="17"/>
  <c r="Q54" i="17"/>
  <c r="Q46" i="17"/>
  <c r="G42" i="17"/>
  <c r="AA42" i="17" s="1"/>
  <c r="AK42" i="17" s="1"/>
  <c r="Q69" i="17"/>
  <c r="Q61" i="17"/>
  <c r="Q53" i="17"/>
  <c r="Q41" i="17"/>
  <c r="G41" i="17"/>
  <c r="AA41" i="17" s="1"/>
  <c r="G66" i="17"/>
  <c r="AA66" i="17" s="1"/>
  <c r="G46" i="17"/>
  <c r="Q110" i="17"/>
  <c r="G112" i="17"/>
  <c r="Q99" i="17"/>
  <c r="Q91" i="17"/>
  <c r="G101" i="17"/>
  <c r="Q113" i="17"/>
  <c r="Q100" i="17"/>
  <c r="G84" i="17"/>
  <c r="Q94" i="17"/>
  <c r="Q81" i="17"/>
  <c r="Q73" i="17"/>
  <c r="G74" i="17"/>
  <c r="AA74" i="17" s="1"/>
  <c r="G59" i="17"/>
  <c r="G43" i="17"/>
  <c r="Q90" i="17"/>
  <c r="Q80" i="17"/>
  <c r="Q66" i="17"/>
  <c r="Q58" i="17"/>
  <c r="Q50" i="17"/>
  <c r="G109" i="17"/>
  <c r="AA109" i="17" s="1"/>
  <c r="Q65" i="17"/>
  <c r="Q57" i="17"/>
  <c r="Q49" i="17"/>
  <c r="G77" i="17"/>
  <c r="AA77" i="17" s="1"/>
  <c r="G83" i="17"/>
  <c r="AA83" i="17" s="1"/>
  <c r="AK83" i="17" s="1"/>
  <c r="Q42" i="17"/>
  <c r="G50" i="17"/>
  <c r="G110" i="17"/>
  <c r="Q97" i="17"/>
  <c r="G99" i="17"/>
  <c r="G82" i="17"/>
  <c r="Q71" i="17"/>
  <c r="Q72" i="17"/>
  <c r="G57" i="17"/>
  <c r="Q78" i="17"/>
  <c r="Q64" i="17"/>
  <c r="Q48" i="17"/>
  <c r="Q55" i="17"/>
  <c r="G64" i="17"/>
  <c r="Q43" i="17"/>
  <c r="Q112" i="17"/>
  <c r="Q93" i="17"/>
  <c r="G105" i="17"/>
  <c r="Q83" i="17"/>
  <c r="Q102" i="17"/>
  <c r="G69" i="17"/>
  <c r="G92" i="17"/>
  <c r="Q74" i="17"/>
  <c r="Q60" i="17"/>
  <c r="Q44" i="17"/>
  <c r="Q67" i="17"/>
  <c r="Q51" i="17"/>
  <c r="G60" i="17"/>
  <c r="G70" i="17"/>
  <c r="AA70" i="17" s="1"/>
  <c r="Q101" i="17"/>
  <c r="G87" i="17"/>
  <c r="G86" i="17"/>
  <c r="AA86" i="17" s="1"/>
  <c r="Q68" i="17"/>
  <c r="Q107" i="17"/>
  <c r="Q108" i="17"/>
  <c r="Q89" i="17"/>
  <c r="G96" i="17"/>
  <c r="AA96" i="17" s="1"/>
  <c r="Q79" i="17"/>
  <c r="G65" i="17"/>
  <c r="Q88" i="17"/>
  <c r="Q56" i="17"/>
  <c r="Q63" i="17"/>
  <c r="Q45" i="17"/>
  <c r="Q104" i="17"/>
  <c r="Q85" i="17"/>
  <c r="G88" i="17"/>
  <c r="Q75" i="17"/>
  <c r="G61" i="17"/>
  <c r="AA61" i="17" s="1"/>
  <c r="Q82" i="17"/>
  <c r="Q52" i="17"/>
  <c r="Q59" i="17"/>
  <c r="G85" i="17"/>
  <c r="G91" i="17"/>
  <c r="Q111" i="17"/>
  <c r="Q98" i="17"/>
  <c r="G71" i="17"/>
  <c r="AA71" i="17" s="1"/>
  <c r="Q47" i="17"/>
  <c r="G44" i="17"/>
  <c r="AA44" i="17" s="1"/>
  <c r="Q40" i="17"/>
  <c r="O37" i="4"/>
  <c r="O41" i="4"/>
  <c r="O45" i="4"/>
  <c r="O49" i="4"/>
  <c r="O53" i="4"/>
  <c r="O57" i="4"/>
  <c r="O61" i="4"/>
  <c r="O65" i="4"/>
  <c r="O69" i="4"/>
  <c r="O73" i="4"/>
  <c r="O77" i="4"/>
  <c r="O81" i="4"/>
  <c r="O85" i="4"/>
  <c r="O89" i="4"/>
  <c r="O93" i="4"/>
  <c r="O97" i="4"/>
  <c r="O101" i="4"/>
  <c r="O105" i="4"/>
  <c r="O109" i="4"/>
  <c r="O113" i="4"/>
  <c r="E35" i="4"/>
  <c r="E43" i="4"/>
  <c r="E51" i="4"/>
  <c r="E59" i="4"/>
  <c r="E67" i="4"/>
  <c r="E75" i="4"/>
  <c r="E83" i="4"/>
  <c r="E91" i="4"/>
  <c r="E99" i="4"/>
  <c r="E107" i="4"/>
  <c r="O34" i="4"/>
  <c r="O38" i="4"/>
  <c r="O42" i="4"/>
  <c r="O46" i="4"/>
  <c r="O50" i="4"/>
  <c r="O54" i="4"/>
  <c r="O58" i="4"/>
  <c r="O62" i="4"/>
  <c r="O66" i="4"/>
  <c r="O70" i="4"/>
  <c r="O74" i="4"/>
  <c r="O78" i="4"/>
  <c r="O82" i="4"/>
  <c r="O86" i="4"/>
  <c r="O90" i="4"/>
  <c r="O94" i="4"/>
  <c r="O98" i="4"/>
  <c r="O102" i="4"/>
  <c r="O106" i="4"/>
  <c r="O110" i="4"/>
  <c r="O33" i="4"/>
  <c r="E44" i="4"/>
  <c r="E52" i="4"/>
  <c r="E60" i="4"/>
  <c r="E72" i="4"/>
  <c r="E96" i="4"/>
  <c r="O35" i="4"/>
  <c r="O39" i="4"/>
  <c r="O43" i="4"/>
  <c r="O47" i="4"/>
  <c r="O51" i="4"/>
  <c r="O55" i="4"/>
  <c r="O59" i="4"/>
  <c r="O63" i="4"/>
  <c r="O67" i="4"/>
  <c r="O71" i="4"/>
  <c r="O75" i="4"/>
  <c r="O79" i="4"/>
  <c r="O83" i="4"/>
  <c r="O87" i="4"/>
  <c r="O91" i="4"/>
  <c r="O95" i="4"/>
  <c r="O99" i="4"/>
  <c r="O103" i="4"/>
  <c r="O107" i="4"/>
  <c r="O111" i="4"/>
  <c r="E37" i="4"/>
  <c r="E45" i="4"/>
  <c r="E53" i="4"/>
  <c r="E61" i="4"/>
  <c r="E69" i="4"/>
  <c r="E77" i="4"/>
  <c r="E85" i="4"/>
  <c r="E93" i="4"/>
  <c r="E101" i="4"/>
  <c r="E109" i="4"/>
  <c r="O36" i="4"/>
  <c r="O40" i="4"/>
  <c r="O44" i="4"/>
  <c r="O48" i="4"/>
  <c r="O52" i="4"/>
  <c r="O56" i="4"/>
  <c r="O60" i="4"/>
  <c r="O64" i="4"/>
  <c r="O68" i="4"/>
  <c r="O72" i="4"/>
  <c r="O76" i="4"/>
  <c r="O80" i="4"/>
  <c r="O84" i="4"/>
  <c r="O88" i="4"/>
  <c r="O92" i="4"/>
  <c r="O96" i="4"/>
  <c r="O100" i="4"/>
  <c r="O104" i="4"/>
  <c r="O108" i="4"/>
  <c r="O112" i="4"/>
  <c r="E34" i="4"/>
  <c r="E38" i="4"/>
  <c r="E42" i="4"/>
  <c r="E50" i="4"/>
  <c r="E54" i="4"/>
  <c r="E58" i="4"/>
  <c r="E66" i="4"/>
  <c r="E70" i="4"/>
  <c r="E74" i="4"/>
  <c r="E82" i="4"/>
  <c r="E86" i="4"/>
  <c r="E90" i="4"/>
  <c r="E98" i="4"/>
  <c r="E102" i="4"/>
  <c r="E106" i="4"/>
  <c r="E33" i="4"/>
  <c r="E40" i="4"/>
  <c r="E64" i="4"/>
  <c r="E80" i="4"/>
  <c r="E88" i="4"/>
  <c r="E92" i="4"/>
  <c r="E104" i="4"/>
  <c r="E112" i="4"/>
  <c r="P81" i="17"/>
  <c r="P94" i="17"/>
  <c r="P71" i="17"/>
  <c r="F73" i="17"/>
  <c r="P70" i="17"/>
  <c r="P68" i="17"/>
  <c r="P52" i="17"/>
  <c r="P62" i="17"/>
  <c r="P60" i="17"/>
  <c r="P54" i="17"/>
  <c r="P46" i="17"/>
  <c r="F91" i="17"/>
  <c r="Z91" i="17" s="1"/>
  <c r="P66" i="17"/>
  <c r="P109" i="17"/>
  <c r="F104" i="17"/>
  <c r="Z104" i="17" s="1"/>
  <c r="P108" i="17"/>
  <c r="F98" i="17"/>
  <c r="P99" i="17"/>
  <c r="P91" i="17"/>
  <c r="F103" i="17"/>
  <c r="Z103" i="17" s="1"/>
  <c r="P84" i="17"/>
  <c r="P76" i="17"/>
  <c r="P92" i="17"/>
  <c r="F80" i="17"/>
  <c r="Z80" i="17" s="1"/>
  <c r="F85" i="17"/>
  <c r="Z85" i="17" s="1"/>
  <c r="P65" i="17"/>
  <c r="P57" i="17"/>
  <c r="P49" i="17"/>
  <c r="P96" i="17"/>
  <c r="F67" i="17"/>
  <c r="F51" i="17"/>
  <c r="P75" i="17"/>
  <c r="F56" i="17"/>
  <c r="P77" i="17"/>
  <c r="P41" i="17"/>
  <c r="P64" i="17"/>
  <c r="F41" i="17"/>
  <c r="P73" i="17"/>
  <c r="F111" i="17"/>
  <c r="P113" i="17"/>
  <c r="P105" i="17"/>
  <c r="P112" i="17"/>
  <c r="P104" i="17"/>
  <c r="F94" i="17"/>
  <c r="Z94" i="17" s="1"/>
  <c r="P95" i="17"/>
  <c r="P87" i="17"/>
  <c r="F93" i="17"/>
  <c r="Z93" i="17" s="1"/>
  <c r="P80" i="17"/>
  <c r="P100" i="17"/>
  <c r="F76" i="17"/>
  <c r="Z76" i="17" s="1"/>
  <c r="P86" i="17"/>
  <c r="F81" i="17"/>
  <c r="Z81" i="17" s="1"/>
  <c r="P69" i="17"/>
  <c r="P61" i="17"/>
  <c r="P53" i="17"/>
  <c r="P45" i="17"/>
  <c r="P72" i="17"/>
  <c r="F63" i="17"/>
  <c r="F47" i="17"/>
  <c r="Z47" i="17" s="1"/>
  <c r="AI47" i="17" s="1"/>
  <c r="P88" i="17"/>
  <c r="F68" i="17"/>
  <c r="Z68" i="17" s="1"/>
  <c r="F52" i="17"/>
  <c r="Z52" i="17" s="1"/>
  <c r="P40" i="17"/>
  <c r="P44" i="17"/>
  <c r="P39" i="17"/>
  <c r="P48" i="17"/>
  <c r="P79" i="17"/>
  <c r="F39" i="17"/>
  <c r="P50" i="17"/>
  <c r="P111" i="17"/>
  <c r="F100" i="17"/>
  <c r="Z100" i="17" s="1"/>
  <c r="P101" i="17"/>
  <c r="P103" i="17"/>
  <c r="P78" i="17"/>
  <c r="F82" i="17"/>
  <c r="Z82" i="17" s="1"/>
  <c r="P85" i="17"/>
  <c r="P67" i="17"/>
  <c r="P51" i="17"/>
  <c r="F69" i="17"/>
  <c r="Z69" i="17" s="1"/>
  <c r="P83" i="17"/>
  <c r="P38" i="17"/>
  <c r="F113" i="17"/>
  <c r="Z113" i="17" s="1"/>
  <c r="P107" i="17"/>
  <c r="F102" i="17"/>
  <c r="P97" i="17"/>
  <c r="P98" i="17"/>
  <c r="P74" i="17"/>
  <c r="F83" i="17"/>
  <c r="P63" i="17"/>
  <c r="P47" i="17"/>
  <c r="F49" i="17"/>
  <c r="F54" i="17"/>
  <c r="F105" i="17"/>
  <c r="P106" i="17"/>
  <c r="P89" i="17"/>
  <c r="F75" i="17"/>
  <c r="F101" i="17"/>
  <c r="Z101" i="17" s="1"/>
  <c r="P42" i="17"/>
  <c r="P102" i="17"/>
  <c r="P90" i="17"/>
  <c r="P59" i="17"/>
  <c r="F66" i="17"/>
  <c r="P37" i="17"/>
  <c r="P56" i="17"/>
  <c r="F50" i="17"/>
  <c r="Z50" i="17" s="1"/>
  <c r="F88" i="17"/>
  <c r="P82" i="17"/>
  <c r="F97" i="17"/>
  <c r="P55" i="17"/>
  <c r="F57" i="17"/>
  <c r="Z57" i="17" s="1"/>
  <c r="F38" i="17"/>
  <c r="P58" i="17"/>
  <c r="F109" i="17"/>
  <c r="P110" i="17"/>
  <c r="P93" i="17"/>
  <c r="F79" i="17"/>
  <c r="Z79" i="17" s="1"/>
  <c r="P43" i="17"/>
  <c r="F45" i="17"/>
  <c r="Z45" i="17" s="1"/>
  <c r="B6" i="3"/>
  <c r="D48" i="3" s="1"/>
  <c r="B6" i="15"/>
  <c r="H18" i="15" s="1"/>
  <c r="B6" i="17"/>
  <c r="G108" i="17" s="1"/>
  <c r="AA108" i="17" s="1"/>
  <c r="AK108" i="17" s="1"/>
  <c r="B6" i="7"/>
  <c r="B6" i="4"/>
  <c r="D17" i="17"/>
  <c r="N20" i="17"/>
  <c r="X20" i="17" s="1"/>
  <c r="N21" i="17"/>
  <c r="X21" i="17" s="1"/>
  <c r="N22" i="17"/>
  <c r="X22" i="17" s="1"/>
  <c r="D23" i="17"/>
  <c r="D15" i="17"/>
  <c r="N23" i="17"/>
  <c r="X23" i="17" s="1"/>
  <c r="D22" i="17"/>
  <c r="D18" i="17"/>
  <c r="N26" i="17"/>
  <c r="X26" i="17" s="1"/>
  <c r="D27" i="17"/>
  <c r="D19" i="17"/>
  <c r="D16" i="17"/>
  <c r="N18" i="17"/>
  <c r="X18" i="17" s="1"/>
  <c r="N24" i="17"/>
  <c r="X24" i="17" s="1"/>
  <c r="D14" i="17"/>
  <c r="N25" i="17"/>
  <c r="X25" i="17" s="1"/>
  <c r="D25" i="17"/>
  <c r="AG25" i="17" s="1"/>
  <c r="N16" i="17"/>
  <c r="X16" i="17" s="1"/>
  <c r="N19" i="17"/>
  <c r="X19" i="17" s="1"/>
  <c r="N15" i="17"/>
  <c r="X15" i="17" s="1"/>
  <c r="I91" i="17"/>
  <c r="AC91" i="17" s="1"/>
  <c r="S64" i="17"/>
  <c r="S56" i="17"/>
  <c r="S60" i="17"/>
  <c r="S75" i="17"/>
  <c r="S111" i="17"/>
  <c r="S112" i="17"/>
  <c r="S104" i="17"/>
  <c r="I111" i="17"/>
  <c r="AC111" i="17" s="1"/>
  <c r="S102" i="17"/>
  <c r="S96" i="17"/>
  <c r="S88" i="17"/>
  <c r="I98" i="17"/>
  <c r="I90" i="17"/>
  <c r="AC90" i="17" s="1"/>
  <c r="I102" i="17"/>
  <c r="I79" i="17"/>
  <c r="AC79" i="17" s="1"/>
  <c r="S99" i="17"/>
  <c r="S85" i="17"/>
  <c r="S78" i="17"/>
  <c r="I110" i="17"/>
  <c r="AC110" i="17" s="1"/>
  <c r="I71" i="17"/>
  <c r="AC71" i="17" s="1"/>
  <c r="I64" i="17"/>
  <c r="AC64" i="17" s="1"/>
  <c r="S95" i="17"/>
  <c r="I78" i="17"/>
  <c r="AC78" i="17" s="1"/>
  <c r="S69" i="17"/>
  <c r="S61" i="17"/>
  <c r="S53" i="17"/>
  <c r="S79" i="17"/>
  <c r="I63" i="17"/>
  <c r="S58" i="17"/>
  <c r="S83" i="17"/>
  <c r="S107" i="17"/>
  <c r="S108" i="17"/>
  <c r="I101" i="17"/>
  <c r="I107" i="17"/>
  <c r="AC107" i="17" s="1"/>
  <c r="S100" i="17"/>
  <c r="S92" i="17"/>
  <c r="S103" i="17"/>
  <c r="I94" i="17"/>
  <c r="I86" i="17"/>
  <c r="AC86" i="17" s="1"/>
  <c r="I83" i="17"/>
  <c r="AC83" i="17" s="1"/>
  <c r="AL83" i="17" s="1"/>
  <c r="I75" i="17"/>
  <c r="S91" i="17"/>
  <c r="S82" i="17"/>
  <c r="S74" i="17"/>
  <c r="S93" i="17"/>
  <c r="I68" i="17"/>
  <c r="AC68" i="17" s="1"/>
  <c r="I112" i="17"/>
  <c r="I82" i="17"/>
  <c r="S73" i="17"/>
  <c r="S65" i="17"/>
  <c r="S57" i="17"/>
  <c r="S77" i="17"/>
  <c r="I67" i="17"/>
  <c r="AC67" i="17" s="1"/>
  <c r="S105" i="17"/>
  <c r="I113" i="17"/>
  <c r="S98" i="17"/>
  <c r="I108" i="17"/>
  <c r="AC108" i="17" s="1"/>
  <c r="I81" i="17"/>
  <c r="AC81" i="17" s="1"/>
  <c r="I89" i="17"/>
  <c r="S72" i="17"/>
  <c r="I66" i="17"/>
  <c r="I99" i="17"/>
  <c r="AC99" i="17" s="1"/>
  <c r="S71" i="17"/>
  <c r="S55" i="17"/>
  <c r="I65" i="17"/>
  <c r="S68" i="17"/>
  <c r="S54" i="17"/>
  <c r="S70" i="17"/>
  <c r="S110" i="17"/>
  <c r="I109" i="17"/>
  <c r="S94" i="17"/>
  <c r="S97" i="17"/>
  <c r="I77" i="17"/>
  <c r="AC77" i="17" s="1"/>
  <c r="S84" i="17"/>
  <c r="I62" i="17"/>
  <c r="AC62" i="17" s="1"/>
  <c r="AL62" i="17" s="1"/>
  <c r="I84" i="17"/>
  <c r="AC84" i="17" s="1"/>
  <c r="S67" i="17"/>
  <c r="S87" i="17"/>
  <c r="I61" i="17"/>
  <c r="S66" i="17"/>
  <c r="S62" i="17"/>
  <c r="S109" i="17"/>
  <c r="S101" i="17"/>
  <c r="I88" i="17"/>
  <c r="I97" i="17"/>
  <c r="AC97" i="17" s="1"/>
  <c r="I76" i="17"/>
  <c r="AC76" i="17" s="1"/>
  <c r="I69" i="17"/>
  <c r="I72" i="17"/>
  <c r="S106" i="17"/>
  <c r="S90" i="17"/>
  <c r="S89" i="17"/>
  <c r="S80" i="17"/>
  <c r="S63" i="17"/>
  <c r="I57" i="17"/>
  <c r="AC57" i="17" s="1"/>
  <c r="S81" i="17"/>
  <c r="S86" i="17"/>
  <c r="I85" i="17"/>
  <c r="AC85" i="17" s="1"/>
  <c r="S76" i="17"/>
  <c r="S59" i="17"/>
  <c r="I53" i="17"/>
  <c r="AC53" i="17" s="1"/>
  <c r="I93" i="17"/>
  <c r="AC93" i="17" s="1"/>
  <c r="S113" i="17"/>
  <c r="I105" i="17"/>
  <c r="AC105" i="17" s="1"/>
  <c r="I92" i="17"/>
  <c r="I106" i="17"/>
  <c r="I80" i="17"/>
  <c r="AC80" i="17" s="1"/>
  <c r="I74" i="17"/>
  <c r="F20" i="7"/>
  <c r="F21" i="7" s="1"/>
  <c r="F22" i="7" s="1"/>
  <c r="R36" i="4"/>
  <c r="R29" i="4"/>
  <c r="R41" i="4"/>
  <c r="R18" i="4"/>
  <c r="R23" i="4"/>
  <c r="R31" i="4"/>
  <c r="H14" i="4"/>
  <c r="H20" i="4"/>
  <c r="H28" i="4"/>
  <c r="H36" i="4"/>
  <c r="H29" i="4"/>
  <c r="H37" i="4"/>
  <c r="R33" i="4"/>
  <c r="R15" i="4"/>
  <c r="R27" i="4"/>
  <c r="H22" i="4"/>
  <c r="H32" i="4"/>
  <c r="R40" i="4"/>
  <c r="R37" i="4"/>
  <c r="R42" i="4"/>
  <c r="H39" i="4"/>
  <c r="H16" i="4"/>
  <c r="H30" i="4"/>
  <c r="H27" i="4"/>
  <c r="H17" i="4"/>
  <c r="R16" i="4"/>
  <c r="R24" i="4"/>
  <c r="R32" i="4"/>
  <c r="R21" i="4"/>
  <c r="R26" i="4"/>
  <c r="R34" i="4"/>
  <c r="R38" i="4"/>
  <c r="R19" i="4"/>
  <c r="R35" i="4"/>
  <c r="R39" i="4"/>
  <c r="H41" i="4"/>
  <c r="H31" i="4"/>
  <c r="H26" i="4"/>
  <c r="H34" i="4"/>
  <c r="H42" i="4"/>
  <c r="H35" i="4"/>
  <c r="H15" i="4"/>
  <c r="H19" i="4"/>
  <c r="H25" i="4"/>
  <c r="R17" i="4"/>
  <c r="R14" i="4"/>
  <c r="H18" i="4"/>
  <c r="H24" i="4"/>
  <c r="H40" i="4"/>
  <c r="H33" i="4"/>
  <c r="R20" i="4"/>
  <c r="R28" i="4"/>
  <c r="R25" i="4"/>
  <c r="R22" i="4"/>
  <c r="R30" i="4"/>
  <c r="H23" i="4"/>
  <c r="H21" i="4"/>
  <c r="H38" i="4"/>
  <c r="R43" i="4"/>
  <c r="H43" i="4"/>
  <c r="R44" i="4"/>
  <c r="H44" i="4"/>
  <c r="H48" i="3"/>
  <c r="H40" i="3"/>
  <c r="H20" i="3"/>
  <c r="H99" i="3"/>
  <c r="H35" i="3"/>
  <c r="H106" i="3"/>
  <c r="H61" i="3"/>
  <c r="H100" i="3"/>
  <c r="H72" i="3"/>
  <c r="H24" i="3"/>
  <c r="H102" i="3"/>
  <c r="H22" i="3"/>
  <c r="H57" i="3"/>
  <c r="H68" i="3"/>
  <c r="H107" i="3"/>
  <c r="H27" i="3"/>
  <c r="H66" i="3"/>
  <c r="H53" i="3"/>
  <c r="H84" i="3"/>
  <c r="H32" i="3"/>
  <c r="H87" i="3"/>
  <c r="H39" i="3"/>
  <c r="H110" i="3"/>
  <c r="H46" i="3"/>
  <c r="H81" i="3"/>
  <c r="H65" i="3"/>
  <c r="H33" i="3"/>
  <c r="H16" i="3"/>
  <c r="H112" i="3"/>
  <c r="H88" i="3"/>
  <c r="H79" i="3"/>
  <c r="H44" i="3"/>
  <c r="H74" i="3"/>
  <c r="H42" i="3"/>
  <c r="H29" i="3"/>
  <c r="H41" i="3"/>
  <c r="H36" i="3"/>
  <c r="H69" i="3"/>
  <c r="H78" i="3"/>
  <c r="H97" i="3"/>
  <c r="H111" i="3"/>
  <c r="H47" i="3"/>
  <c r="H38" i="3"/>
  <c r="H19" i="3"/>
  <c r="H75" i="3"/>
  <c r="H18" i="3"/>
  <c r="H109" i="3"/>
  <c r="H45" i="3"/>
  <c r="H95" i="3"/>
  <c r="H63" i="3"/>
  <c r="H105" i="3"/>
  <c r="H89" i="3"/>
  <c r="H85" i="3"/>
  <c r="H37" i="3"/>
  <c r="H56" i="3"/>
  <c r="H23" i="3"/>
  <c r="H30" i="3"/>
  <c r="H60" i="3"/>
  <c r="H43" i="3"/>
  <c r="H28" i="3"/>
  <c r="H51" i="3"/>
  <c r="H26" i="3"/>
  <c r="H77" i="3"/>
  <c r="H64" i="3"/>
  <c r="H52" i="3"/>
  <c r="H54" i="3"/>
  <c r="H25" i="3"/>
  <c r="H59" i="3"/>
  <c r="H82" i="3"/>
  <c r="H34" i="3"/>
  <c r="H17" i="3"/>
  <c r="H96" i="3"/>
  <c r="H15" i="3"/>
  <c r="H71" i="3"/>
  <c r="H55" i="3"/>
  <c r="H113" i="3"/>
  <c r="H49" i="3"/>
  <c r="H76" i="3"/>
  <c r="H98" i="3"/>
  <c r="H101" i="3"/>
  <c r="H14" i="3"/>
  <c r="H67" i="3"/>
  <c r="H93" i="3"/>
  <c r="H70" i="3"/>
  <c r="H73" i="3"/>
  <c r="H80" i="3"/>
  <c r="H104" i="3"/>
  <c r="H21" i="3"/>
  <c r="H92" i="3"/>
  <c r="H62" i="3"/>
  <c r="H50" i="3"/>
  <c r="H108" i="3"/>
  <c r="H83" i="3"/>
  <c r="H90" i="3"/>
  <c r="H58" i="3"/>
  <c r="H31" i="3"/>
  <c r="H86" i="3"/>
  <c r="H91" i="3"/>
  <c r="H103" i="3"/>
  <c r="H94" i="3"/>
  <c r="M106" i="17"/>
  <c r="M101" i="17"/>
  <c r="C107" i="17"/>
  <c r="W107" i="17" s="1"/>
  <c r="M97" i="17"/>
  <c r="M89" i="17"/>
  <c r="C110" i="17"/>
  <c r="W110" i="17" s="1"/>
  <c r="M102" i="17"/>
  <c r="C93" i="17"/>
  <c r="W93" i="17" s="1"/>
  <c r="M107" i="17"/>
  <c r="M88" i="17"/>
  <c r="C78" i="17"/>
  <c r="W78" i="17" s="1"/>
  <c r="M98" i="17"/>
  <c r="M83" i="17"/>
  <c r="M75" i="17"/>
  <c r="C98" i="17"/>
  <c r="W98" i="17" s="1"/>
  <c r="C71" i="17"/>
  <c r="W71" i="17" s="1"/>
  <c r="C63" i="17"/>
  <c r="W63" i="17" s="1"/>
  <c r="C55" i="17"/>
  <c r="W55" i="17" s="1"/>
  <c r="C47" i="17"/>
  <c r="W47" i="17" s="1"/>
  <c r="M100" i="17"/>
  <c r="C85" i="17"/>
  <c r="W85" i="17" s="1"/>
  <c r="C77" i="17"/>
  <c r="W77" i="17" s="1"/>
  <c r="M66" i="17"/>
  <c r="M58" i="17"/>
  <c r="M50" i="17"/>
  <c r="M78" i="17"/>
  <c r="C40" i="17"/>
  <c r="W40" i="17" s="1"/>
  <c r="C32" i="17"/>
  <c r="W32" i="17" s="1"/>
  <c r="C24" i="17"/>
  <c r="W24" i="17" s="1"/>
  <c r="M72" i="17"/>
  <c r="C64" i="17"/>
  <c r="W64" i="17" s="1"/>
  <c r="C56" i="17"/>
  <c r="W56" i="17" s="1"/>
  <c r="C48" i="17"/>
  <c r="W48" i="17" s="1"/>
  <c r="M37" i="17"/>
  <c r="M29" i="17"/>
  <c r="M67" i="17"/>
  <c r="M40" i="17"/>
  <c r="C29" i="17"/>
  <c r="W29" i="17" s="1"/>
  <c r="M55" i="17"/>
  <c r="C35" i="17"/>
  <c r="W35" i="17" s="1"/>
  <c r="C23" i="17"/>
  <c r="W23" i="17" s="1"/>
  <c r="M84" i="17"/>
  <c r="M49" i="17"/>
  <c r="M23" i="17"/>
  <c r="M69" i="17"/>
  <c r="C44" i="17"/>
  <c r="W44" i="17" s="1"/>
  <c r="C21" i="17"/>
  <c r="W21" i="17" s="1"/>
  <c r="M112" i="17"/>
  <c r="M104" i="17"/>
  <c r="C113" i="17"/>
  <c r="W113" i="17" s="1"/>
  <c r="C105" i="17"/>
  <c r="W105" i="17" s="1"/>
  <c r="M95" i="17"/>
  <c r="M87" i="17"/>
  <c r="C108" i="17"/>
  <c r="W108" i="17" s="1"/>
  <c r="C99" i="17"/>
  <c r="W99" i="17" s="1"/>
  <c r="C91" i="17"/>
  <c r="W91" i="17" s="1"/>
  <c r="C100" i="17"/>
  <c r="W100" i="17" s="1"/>
  <c r="C84" i="17"/>
  <c r="W84" i="17" s="1"/>
  <c r="C76" i="17"/>
  <c r="W76" i="17" s="1"/>
  <c r="C94" i="17"/>
  <c r="W94" i="17" s="1"/>
  <c r="M110" i="17"/>
  <c r="C102" i="17"/>
  <c r="W102" i="17" s="1"/>
  <c r="C111" i="17"/>
  <c r="W111" i="17" s="1"/>
  <c r="C103" i="17"/>
  <c r="W103" i="17" s="1"/>
  <c r="M93" i="17"/>
  <c r="M85" i="17"/>
  <c r="C106" i="17"/>
  <c r="W106" i="17" s="1"/>
  <c r="C97" i="17"/>
  <c r="W97" i="17" s="1"/>
  <c r="C89" i="17"/>
  <c r="W89" i="17" s="1"/>
  <c r="M96" i="17"/>
  <c r="C82" i="17"/>
  <c r="W82" i="17" s="1"/>
  <c r="M113" i="17"/>
  <c r="M90" i="17"/>
  <c r="M79" i="17"/>
  <c r="M71" i="17"/>
  <c r="M94" i="17"/>
  <c r="C67" i="17"/>
  <c r="W67" i="17" s="1"/>
  <c r="C59" i="17"/>
  <c r="W59" i="17" s="1"/>
  <c r="C51" i="17"/>
  <c r="W51" i="17" s="1"/>
  <c r="C43" i="17"/>
  <c r="W43" i="17" s="1"/>
  <c r="C88" i="17"/>
  <c r="W88" i="17" s="1"/>
  <c r="C81" i="17"/>
  <c r="W81" i="17" s="1"/>
  <c r="M70" i="17"/>
  <c r="M62" i="17"/>
  <c r="M54" i="17"/>
  <c r="M46" i="17"/>
  <c r="M43" i="17"/>
  <c r="C36" i="17"/>
  <c r="W36" i="17" s="1"/>
  <c r="C28" i="17"/>
  <c r="W28" i="17" s="1"/>
  <c r="M111" i="17"/>
  <c r="C68" i="17"/>
  <c r="W68" i="17" s="1"/>
  <c r="C60" i="17"/>
  <c r="W60" i="17" s="1"/>
  <c r="C52" i="17"/>
  <c r="W52" i="17" s="1"/>
  <c r="M41" i="17"/>
  <c r="M33" i="17"/>
  <c r="M25" i="17"/>
  <c r="M51" i="17"/>
  <c r="M36" i="17"/>
  <c r="M74" i="17"/>
  <c r="C39" i="17"/>
  <c r="W39" i="17" s="1"/>
  <c r="M30" i="17"/>
  <c r="M20" i="17"/>
  <c r="M65" i="17"/>
  <c r="C27" i="17"/>
  <c r="W27" i="17" s="1"/>
  <c r="M76" i="17"/>
  <c r="M53" i="17"/>
  <c r="M28" i="17"/>
  <c r="M108" i="17"/>
  <c r="M103" i="17"/>
  <c r="C109" i="17"/>
  <c r="W109" i="17" s="1"/>
  <c r="M99" i="17"/>
  <c r="M91" i="17"/>
  <c r="C87" i="17"/>
  <c r="W87" i="17" s="1"/>
  <c r="C86" i="17"/>
  <c r="W86" i="17" s="1"/>
  <c r="C101" i="17"/>
  <c r="W101" i="17" s="1"/>
  <c r="C65" i="17"/>
  <c r="W65" i="17" s="1"/>
  <c r="C49" i="17"/>
  <c r="W49" i="17" s="1"/>
  <c r="M86" i="17"/>
  <c r="M68" i="17"/>
  <c r="M52" i="17"/>
  <c r="C42" i="17"/>
  <c r="W42" i="17" s="1"/>
  <c r="C26" i="17"/>
  <c r="W26" i="17" s="1"/>
  <c r="C66" i="17"/>
  <c r="W66" i="17" s="1"/>
  <c r="C50" i="17"/>
  <c r="W50" i="17" s="1"/>
  <c r="M31" i="17"/>
  <c r="M42" i="17"/>
  <c r="M63" i="17"/>
  <c r="C25" i="17"/>
  <c r="W25" i="17" s="1"/>
  <c r="M57" i="17"/>
  <c r="C74" i="17"/>
  <c r="W74" i="17" s="1"/>
  <c r="M22" i="17"/>
  <c r="C112" i="17"/>
  <c r="W112" i="17" s="1"/>
  <c r="C92" i="17"/>
  <c r="W92" i="17" s="1"/>
  <c r="M81" i="17"/>
  <c r="C96" i="17"/>
  <c r="W96" i="17" s="1"/>
  <c r="C61" i="17"/>
  <c r="W61" i="17" s="1"/>
  <c r="C45" i="17"/>
  <c r="W45" i="17" s="1"/>
  <c r="C83" i="17"/>
  <c r="W83" i="17" s="1"/>
  <c r="M64" i="17"/>
  <c r="M48" i="17"/>
  <c r="C38" i="17"/>
  <c r="W38" i="17" s="1"/>
  <c r="C22" i="17"/>
  <c r="W22" i="17" s="1"/>
  <c r="C62" i="17"/>
  <c r="W62" i="17" s="1"/>
  <c r="M45" i="17"/>
  <c r="M27" i="17"/>
  <c r="M38" i="17"/>
  <c r="C41" i="17"/>
  <c r="W41" i="17" s="1"/>
  <c r="M21" i="17"/>
  <c r="M32" i="17"/>
  <c r="M61" i="17"/>
  <c r="C104" i="17"/>
  <c r="W104" i="17" s="1"/>
  <c r="C80" i="17"/>
  <c r="W80" i="17" s="1"/>
  <c r="M77" i="17"/>
  <c r="C73" i="17"/>
  <c r="W73" i="17" s="1"/>
  <c r="C57" i="17"/>
  <c r="W57" i="17" s="1"/>
  <c r="M109" i="17"/>
  <c r="C79" i="17"/>
  <c r="W79" i="17" s="1"/>
  <c r="M60" i="17"/>
  <c r="M44" i="17"/>
  <c r="C34" i="17"/>
  <c r="W34" i="17" s="1"/>
  <c r="M80" i="17"/>
  <c r="C58" i="17"/>
  <c r="W58" i="17" s="1"/>
  <c r="M39" i="17"/>
  <c r="C95" i="17"/>
  <c r="W95" i="17" s="1"/>
  <c r="C53" i="17"/>
  <c r="W53" i="17" s="1"/>
  <c r="C46" i="17"/>
  <c r="W46" i="17" s="1"/>
  <c r="M35" i="17"/>
  <c r="M26" i="17"/>
  <c r="C72" i="17"/>
  <c r="W72" i="17" s="1"/>
  <c r="C31" i="17"/>
  <c r="W31" i="17" s="1"/>
  <c r="M105" i="17"/>
  <c r="C90" i="17"/>
  <c r="W90" i="17" s="1"/>
  <c r="C30" i="17"/>
  <c r="W30" i="17" s="1"/>
  <c r="M82" i="17"/>
  <c r="C37" i="17"/>
  <c r="W37" i="17" s="1"/>
  <c r="M24" i="17"/>
  <c r="M73" i="17"/>
  <c r="C75" i="17"/>
  <c r="W75" i="17" s="1"/>
  <c r="C70" i="17"/>
  <c r="W70" i="17" s="1"/>
  <c r="M59" i="17"/>
  <c r="C33" i="17"/>
  <c r="W33" i="17" s="1"/>
  <c r="C20" i="17"/>
  <c r="W20" i="17" s="1"/>
  <c r="C69" i="17"/>
  <c r="W69" i="17" s="1"/>
  <c r="M56" i="17"/>
  <c r="C54" i="17"/>
  <c r="W54" i="17" s="1"/>
  <c r="M34" i="17"/>
  <c r="M92" i="17"/>
  <c r="M47" i="17"/>
  <c r="O25" i="17"/>
  <c r="Y25" i="17" s="1"/>
  <c r="O30" i="17"/>
  <c r="Y30" i="17" s="1"/>
  <c r="O20" i="17"/>
  <c r="Y20" i="17" s="1"/>
  <c r="E28" i="17"/>
  <c r="E20" i="17"/>
  <c r="E25" i="17"/>
  <c r="E22" i="17"/>
  <c r="AH22" i="17" s="1"/>
  <c r="O17" i="17"/>
  <c r="E31" i="17"/>
  <c r="O19" i="17"/>
  <c r="Y19" i="17" s="1"/>
  <c r="O16" i="17"/>
  <c r="Y16" i="17" s="1"/>
  <c r="O28" i="17"/>
  <c r="E30" i="17"/>
  <c r="O18" i="17"/>
  <c r="Y18" i="17" s="1"/>
  <c r="O31" i="17"/>
  <c r="Y31" i="17" s="1"/>
  <c r="E14" i="17"/>
  <c r="O14" i="17"/>
  <c r="Y14" i="17" s="1"/>
  <c r="O15" i="17"/>
  <c r="Y15" i="17" s="1"/>
  <c r="E23" i="17"/>
  <c r="AH23" i="17" s="1"/>
  <c r="O23" i="17"/>
  <c r="Y23" i="17" s="1"/>
  <c r="O27" i="17"/>
  <c r="Y27" i="17" s="1"/>
  <c r="O29" i="17"/>
  <c r="Y29" i="17" s="1"/>
  <c r="E24" i="17"/>
  <c r="O22" i="17"/>
  <c r="Y22" i="17" s="1"/>
  <c r="E21" i="17"/>
  <c r="E32" i="17"/>
  <c r="E26" i="17"/>
  <c r="E17" i="17"/>
  <c r="O24" i="17"/>
  <c r="Y24" i="17" s="1"/>
  <c r="O21" i="17"/>
  <c r="Y21" i="17" s="1"/>
  <c r="E15" i="17"/>
  <c r="AH15" i="17" s="1"/>
  <c r="E16" i="17"/>
  <c r="E18" i="17"/>
  <c r="O32" i="17"/>
  <c r="Y32" i="17" s="1"/>
  <c r="E27" i="17"/>
  <c r="O26" i="17"/>
  <c r="Y26" i="17" s="1"/>
  <c r="E19" i="17"/>
  <c r="AH19" i="17" s="1"/>
  <c r="E29" i="17"/>
  <c r="I20" i="7"/>
  <c r="I21" i="7" s="1"/>
  <c r="I22" i="7" s="1"/>
  <c r="N31" i="4"/>
  <c r="N35" i="4"/>
  <c r="N39" i="4"/>
  <c r="N43" i="4"/>
  <c r="N47" i="4"/>
  <c r="N51" i="4"/>
  <c r="N55" i="4"/>
  <c r="N59" i="4"/>
  <c r="N63" i="4"/>
  <c r="N67" i="4"/>
  <c r="N71" i="4"/>
  <c r="N75" i="4"/>
  <c r="N79" i="4"/>
  <c r="N83" i="4"/>
  <c r="N87" i="4"/>
  <c r="N91" i="4"/>
  <c r="N95" i="4"/>
  <c r="N99" i="4"/>
  <c r="N103" i="4"/>
  <c r="N107" i="4"/>
  <c r="N111" i="4"/>
  <c r="D33" i="4"/>
  <c r="D32" i="4"/>
  <c r="D37" i="4"/>
  <c r="D41" i="4"/>
  <c r="D45" i="4"/>
  <c r="D49" i="4"/>
  <c r="D53" i="4"/>
  <c r="D57" i="4"/>
  <c r="D61" i="4"/>
  <c r="D65" i="4"/>
  <c r="D69" i="4"/>
  <c r="D73" i="4"/>
  <c r="D77" i="4"/>
  <c r="D81" i="4"/>
  <c r="D85" i="4"/>
  <c r="D89" i="4"/>
  <c r="D93" i="4"/>
  <c r="D97" i="4"/>
  <c r="D101" i="4"/>
  <c r="D105" i="4"/>
  <c r="D109" i="4"/>
  <c r="D113" i="4"/>
  <c r="N32" i="4"/>
  <c r="N36" i="4"/>
  <c r="N40" i="4"/>
  <c r="N44" i="4"/>
  <c r="N48" i="4"/>
  <c r="N52" i="4"/>
  <c r="N56" i="4"/>
  <c r="N60" i="4"/>
  <c r="N64" i="4"/>
  <c r="N68" i="4"/>
  <c r="N72" i="4"/>
  <c r="N76" i="4"/>
  <c r="N80" i="4"/>
  <c r="N84" i="4"/>
  <c r="N88" i="4"/>
  <c r="N92" i="4"/>
  <c r="N96" i="4"/>
  <c r="N100" i="4"/>
  <c r="N104" i="4"/>
  <c r="N108" i="4"/>
  <c r="N112" i="4"/>
  <c r="D34" i="4"/>
  <c r="D46" i="4"/>
  <c r="D58" i="4"/>
  <c r="D70" i="4"/>
  <c r="D82" i="4"/>
  <c r="D94" i="4"/>
  <c r="D110" i="4"/>
  <c r="N29" i="4"/>
  <c r="N33" i="4"/>
  <c r="N37" i="4"/>
  <c r="N41" i="4"/>
  <c r="N45" i="4"/>
  <c r="N49" i="4"/>
  <c r="N53" i="4"/>
  <c r="N57" i="4"/>
  <c r="N61" i="4"/>
  <c r="N65" i="4"/>
  <c r="N69" i="4"/>
  <c r="N73" i="4"/>
  <c r="N77" i="4"/>
  <c r="N81" i="4"/>
  <c r="N85" i="4"/>
  <c r="N89" i="4"/>
  <c r="N93" i="4"/>
  <c r="N97" i="4"/>
  <c r="N101" i="4"/>
  <c r="N105" i="4"/>
  <c r="N109" i="4"/>
  <c r="N113" i="4"/>
  <c r="D30" i="4"/>
  <c r="D35" i="4"/>
  <c r="D39" i="4"/>
  <c r="D43" i="4"/>
  <c r="D47" i="4"/>
  <c r="D51" i="4"/>
  <c r="D55" i="4"/>
  <c r="D59" i="4"/>
  <c r="D63" i="4"/>
  <c r="D67" i="4"/>
  <c r="D71" i="4"/>
  <c r="D75" i="4"/>
  <c r="D79" i="4"/>
  <c r="D83" i="4"/>
  <c r="D87" i="4"/>
  <c r="D91" i="4"/>
  <c r="D95" i="4"/>
  <c r="D99" i="4"/>
  <c r="D103" i="4"/>
  <c r="D107" i="4"/>
  <c r="D111" i="4"/>
  <c r="N30" i="4"/>
  <c r="N34" i="4"/>
  <c r="N38" i="4"/>
  <c r="N42" i="4"/>
  <c r="N46" i="4"/>
  <c r="N50" i="4"/>
  <c r="N54" i="4"/>
  <c r="N58" i="4"/>
  <c r="N62" i="4"/>
  <c r="N66" i="4"/>
  <c r="N70" i="4"/>
  <c r="N74" i="4"/>
  <c r="N78" i="4"/>
  <c r="N82" i="4"/>
  <c r="N86" i="4"/>
  <c r="N90" i="4"/>
  <c r="N94" i="4"/>
  <c r="N98" i="4"/>
  <c r="N102" i="4"/>
  <c r="N106" i="4"/>
  <c r="N110" i="4"/>
  <c r="N28" i="4"/>
  <c r="D31" i="4"/>
  <c r="D36" i="4"/>
  <c r="D40" i="4"/>
  <c r="D44" i="4"/>
  <c r="D48" i="4"/>
  <c r="D52" i="4"/>
  <c r="D56" i="4"/>
  <c r="D60" i="4"/>
  <c r="D64" i="4"/>
  <c r="D68" i="4"/>
  <c r="D72" i="4"/>
  <c r="D76" i="4"/>
  <c r="D80" i="4"/>
  <c r="D84" i="4"/>
  <c r="D88" i="4"/>
  <c r="D92" i="4"/>
  <c r="D96" i="4"/>
  <c r="D100" i="4"/>
  <c r="D104" i="4"/>
  <c r="D108" i="4"/>
  <c r="D112" i="4"/>
  <c r="D29" i="4"/>
  <c r="D38" i="4"/>
  <c r="D42" i="4"/>
  <c r="D50" i="4"/>
  <c r="D54" i="4"/>
  <c r="D62" i="4"/>
  <c r="D66" i="4"/>
  <c r="D74" i="4"/>
  <c r="D78" i="4"/>
  <c r="D86" i="4"/>
  <c r="D90" i="4"/>
  <c r="D98" i="4"/>
  <c r="D102" i="4"/>
  <c r="D106" i="4"/>
  <c r="D28" i="4"/>
  <c r="C18" i="15"/>
  <c r="P42" i="4"/>
  <c r="P44" i="4"/>
  <c r="P46" i="4"/>
  <c r="P48" i="4"/>
  <c r="P50" i="4"/>
  <c r="P52" i="4"/>
  <c r="P54" i="4"/>
  <c r="P56" i="4"/>
  <c r="P58" i="4"/>
  <c r="P60" i="4"/>
  <c r="P62" i="4"/>
  <c r="P64" i="4"/>
  <c r="P66" i="4"/>
  <c r="P68" i="4"/>
  <c r="P70" i="4"/>
  <c r="P72" i="4"/>
  <c r="P74" i="4"/>
  <c r="P76" i="4"/>
  <c r="P78" i="4"/>
  <c r="P80" i="4"/>
  <c r="P82" i="4"/>
  <c r="P84" i="4"/>
  <c r="P86" i="4"/>
  <c r="P88" i="4"/>
  <c r="P90" i="4"/>
  <c r="P92" i="4"/>
  <c r="P94" i="4"/>
  <c r="P96" i="4"/>
  <c r="P98" i="4"/>
  <c r="P100" i="4"/>
  <c r="P102" i="4"/>
  <c r="P104" i="4"/>
  <c r="P106" i="4"/>
  <c r="P108" i="4"/>
  <c r="P110" i="4"/>
  <c r="P112" i="4"/>
  <c r="P37" i="4"/>
  <c r="F41" i="4"/>
  <c r="F43" i="4"/>
  <c r="F45" i="4"/>
  <c r="F48" i="4"/>
  <c r="F52" i="4"/>
  <c r="F56" i="4"/>
  <c r="F60" i="4"/>
  <c r="F64" i="4"/>
  <c r="F68" i="4"/>
  <c r="F72" i="4"/>
  <c r="F76" i="4"/>
  <c r="F80" i="4"/>
  <c r="F84" i="4"/>
  <c r="F88" i="4"/>
  <c r="F92" i="4"/>
  <c r="F96" i="4"/>
  <c r="F100" i="4"/>
  <c r="F104" i="4"/>
  <c r="F108" i="4"/>
  <c r="F112" i="4"/>
  <c r="F37" i="4"/>
  <c r="P38" i="4"/>
  <c r="F49" i="4"/>
  <c r="F53" i="4"/>
  <c r="F57" i="4"/>
  <c r="F61" i="4"/>
  <c r="F65" i="4"/>
  <c r="F69" i="4"/>
  <c r="F73" i="4"/>
  <c r="F77" i="4"/>
  <c r="F81" i="4"/>
  <c r="F85" i="4"/>
  <c r="F89" i="4"/>
  <c r="F93" i="4"/>
  <c r="F97" i="4"/>
  <c r="F101" i="4"/>
  <c r="F105" i="4"/>
  <c r="F109" i="4"/>
  <c r="F113" i="4"/>
  <c r="F38" i="4"/>
  <c r="P41" i="4"/>
  <c r="P43" i="4"/>
  <c r="P45" i="4"/>
  <c r="P47" i="4"/>
  <c r="P49" i="4"/>
  <c r="P51" i="4"/>
  <c r="P53" i="4"/>
  <c r="P55" i="4"/>
  <c r="P57" i="4"/>
  <c r="P59" i="4"/>
  <c r="P61" i="4"/>
  <c r="P63" i="4"/>
  <c r="P65" i="4"/>
  <c r="P67" i="4"/>
  <c r="P69" i="4"/>
  <c r="P71" i="4"/>
  <c r="P73" i="4"/>
  <c r="P75" i="4"/>
  <c r="P77" i="4"/>
  <c r="P79" i="4"/>
  <c r="P81" i="4"/>
  <c r="P83" i="4"/>
  <c r="P85" i="4"/>
  <c r="P87" i="4"/>
  <c r="P89" i="4"/>
  <c r="P91" i="4"/>
  <c r="P93" i="4"/>
  <c r="P95" i="4"/>
  <c r="P97" i="4"/>
  <c r="P99" i="4"/>
  <c r="P101" i="4"/>
  <c r="P103" i="4"/>
  <c r="P105" i="4"/>
  <c r="P107" i="4"/>
  <c r="P109" i="4"/>
  <c r="P111" i="4"/>
  <c r="P113" i="4"/>
  <c r="P39" i="4"/>
  <c r="F42" i="4"/>
  <c r="F44" i="4"/>
  <c r="F46" i="4"/>
  <c r="F50" i="4"/>
  <c r="F54" i="4"/>
  <c r="F58" i="4"/>
  <c r="F62" i="4"/>
  <c r="F66" i="4"/>
  <c r="F70" i="4"/>
  <c r="F74" i="4"/>
  <c r="F78" i="4"/>
  <c r="F82" i="4"/>
  <c r="F86" i="4"/>
  <c r="F90" i="4"/>
  <c r="F94" i="4"/>
  <c r="F98" i="4"/>
  <c r="F102" i="4"/>
  <c r="F106" i="4"/>
  <c r="F110" i="4"/>
  <c r="F39" i="4"/>
  <c r="P40" i="4"/>
  <c r="F47" i="4"/>
  <c r="F51" i="4"/>
  <c r="F55" i="4"/>
  <c r="F59" i="4"/>
  <c r="F63" i="4"/>
  <c r="F67" i="4"/>
  <c r="F71" i="4"/>
  <c r="F75" i="4"/>
  <c r="F79" i="4"/>
  <c r="F83" i="4"/>
  <c r="F87" i="4"/>
  <c r="F91" i="4"/>
  <c r="F95" i="4"/>
  <c r="F99" i="4"/>
  <c r="F103" i="4"/>
  <c r="F107" i="4"/>
  <c r="F111" i="4"/>
  <c r="F40" i="4"/>
  <c r="H61" i="17"/>
  <c r="AB61" i="17" s="1"/>
  <c r="H108" i="17"/>
  <c r="AB108" i="17" s="1"/>
  <c r="R101" i="17"/>
  <c r="R106" i="17"/>
  <c r="H102" i="17"/>
  <c r="AB102" i="17" s="1"/>
  <c r="H93" i="17"/>
  <c r="R113" i="17"/>
  <c r="R105" i="17"/>
  <c r="R94" i="17"/>
  <c r="R86" i="17"/>
  <c r="H90" i="17"/>
  <c r="AB90" i="17" s="1"/>
  <c r="AL90" i="17" s="1"/>
  <c r="R79" i="17"/>
  <c r="R102" i="17"/>
  <c r="R89" i="17"/>
  <c r="H79" i="17"/>
  <c r="AB79" i="17" s="1"/>
  <c r="H71" i="17"/>
  <c r="AB71" i="17" s="1"/>
  <c r="R84" i="17"/>
  <c r="R76" i="17"/>
  <c r="R66" i="17"/>
  <c r="R58" i="17"/>
  <c r="R50" i="17"/>
  <c r="H70" i="17"/>
  <c r="H62" i="17"/>
  <c r="AB62" i="17" s="1"/>
  <c r="H54" i="17"/>
  <c r="AB54" i="17" s="1"/>
  <c r="H46" i="17"/>
  <c r="AB46" i="17" s="1"/>
  <c r="H72" i="17"/>
  <c r="AB72" i="17" s="1"/>
  <c r="R63" i="17"/>
  <c r="R55" i="17"/>
  <c r="H45" i="17"/>
  <c r="H84" i="17"/>
  <c r="H47" i="17"/>
  <c r="AB47" i="17" s="1"/>
  <c r="H51" i="17"/>
  <c r="AB51" i="17" s="1"/>
  <c r="H59" i="17"/>
  <c r="H67" i="17"/>
  <c r="AB67" i="17" s="1"/>
  <c r="R72" i="17"/>
  <c r="H105" i="17"/>
  <c r="H78" i="17"/>
  <c r="AB78" i="17" s="1"/>
  <c r="AL78" i="17" s="1"/>
  <c r="R45" i="17"/>
  <c r="H49" i="17"/>
  <c r="H57" i="17"/>
  <c r="AB57" i="17" s="1"/>
  <c r="H112" i="17"/>
  <c r="AB112" i="17" s="1"/>
  <c r="H104" i="17"/>
  <c r="R110" i="17"/>
  <c r="H103" i="17"/>
  <c r="H97" i="17"/>
  <c r="H89" i="17"/>
  <c r="AB89" i="17" s="1"/>
  <c r="R109" i="17"/>
  <c r="R98" i="17"/>
  <c r="R90" i="17"/>
  <c r="H98" i="17"/>
  <c r="R83" i="17"/>
  <c r="R75" i="17"/>
  <c r="R97" i="17"/>
  <c r="H83" i="17"/>
  <c r="AB83" i="17" s="1"/>
  <c r="H75" i="17"/>
  <c r="AB75" i="17" s="1"/>
  <c r="H107" i="17"/>
  <c r="AB107" i="17" s="1"/>
  <c r="AL107" i="17" s="1"/>
  <c r="R80" i="17"/>
  <c r="R70" i="17"/>
  <c r="R62" i="17"/>
  <c r="R54" i="17"/>
  <c r="R46" i="17"/>
  <c r="H66" i="17"/>
  <c r="H58" i="17"/>
  <c r="AB58" i="17" s="1"/>
  <c r="H50" i="17"/>
  <c r="R91" i="17"/>
  <c r="R67" i="17"/>
  <c r="R59" i="17"/>
  <c r="R51" i="17"/>
  <c r="H86" i="17"/>
  <c r="AB86" i="17" s="1"/>
  <c r="AL86" i="17" s="1"/>
  <c r="H74" i="17"/>
  <c r="H55" i="17"/>
  <c r="AB55" i="17" s="1"/>
  <c r="R73" i="17"/>
  <c r="H65" i="17"/>
  <c r="AB65" i="17" s="1"/>
  <c r="R103" i="17"/>
  <c r="H101" i="17"/>
  <c r="AB101" i="17" s="1"/>
  <c r="H87" i="17"/>
  <c r="AB87" i="17" s="1"/>
  <c r="R96" i="17"/>
  <c r="R95" i="17"/>
  <c r="H109" i="17"/>
  <c r="AB109" i="17" s="1"/>
  <c r="H81" i="17"/>
  <c r="H88" i="17"/>
  <c r="R68" i="17"/>
  <c r="R52" i="17"/>
  <c r="H64" i="17"/>
  <c r="AB64" i="17" s="1"/>
  <c r="H48" i="17"/>
  <c r="AB48" i="17" s="1"/>
  <c r="R65" i="17"/>
  <c r="R49" i="17"/>
  <c r="R71" i="17"/>
  <c r="H96" i="17"/>
  <c r="AB96" i="17" s="1"/>
  <c r="H63" i="17"/>
  <c r="AB63" i="17" s="1"/>
  <c r="R112" i="17"/>
  <c r="H99" i="17"/>
  <c r="R111" i="17"/>
  <c r="R92" i="17"/>
  <c r="R87" i="17"/>
  <c r="H100" i="17"/>
  <c r="H77" i="17"/>
  <c r="AB77" i="17" s="1"/>
  <c r="AL77" i="17" s="1"/>
  <c r="R82" i="17"/>
  <c r="R64" i="17"/>
  <c r="R48" i="17"/>
  <c r="H60" i="17"/>
  <c r="AB60" i="17" s="1"/>
  <c r="R99" i="17"/>
  <c r="R61" i="17"/>
  <c r="H94" i="17"/>
  <c r="H53" i="17"/>
  <c r="H80" i="17"/>
  <c r="R104" i="17"/>
  <c r="R100" i="17"/>
  <c r="R77" i="17"/>
  <c r="H113" i="17"/>
  <c r="R56" i="17"/>
  <c r="H52" i="17"/>
  <c r="R53" i="17"/>
  <c r="R47" i="17"/>
  <c r="H110" i="17"/>
  <c r="H95" i="17"/>
  <c r="AB95" i="17" s="1"/>
  <c r="R88" i="17"/>
  <c r="H92" i="17"/>
  <c r="AB92" i="17" s="1"/>
  <c r="R78" i="17"/>
  <c r="R93" i="17"/>
  <c r="H82" i="17"/>
  <c r="R85" i="17"/>
  <c r="H106" i="17"/>
  <c r="AB106" i="17" s="1"/>
  <c r="H91" i="17"/>
  <c r="H111" i="17"/>
  <c r="H85" i="17"/>
  <c r="AB85" i="17" s="1"/>
  <c r="AL85" i="17" s="1"/>
  <c r="R74" i="17"/>
  <c r="H68" i="17"/>
  <c r="R69" i="17"/>
  <c r="H76" i="17"/>
  <c r="H69" i="17"/>
  <c r="AB69" i="17" s="1"/>
  <c r="R108" i="17"/>
  <c r="R107" i="17"/>
  <c r="R81" i="17"/>
  <c r="H73" i="17"/>
  <c r="R60" i="17"/>
  <c r="H56" i="17"/>
  <c r="R57" i="17"/>
  <c r="N21" i="4"/>
  <c r="N19" i="4"/>
  <c r="D21" i="4"/>
  <c r="D26" i="4"/>
  <c r="D24" i="4"/>
  <c r="D20" i="4"/>
  <c r="D23" i="4"/>
  <c r="N18" i="4"/>
  <c r="N16" i="4"/>
  <c r="N14" i="4"/>
  <c r="N26" i="4"/>
  <c r="N23" i="4"/>
  <c r="D14" i="4"/>
  <c r="D16" i="4"/>
  <c r="D18" i="4"/>
  <c r="D27" i="4"/>
  <c r="N20" i="4"/>
  <c r="N17" i="4"/>
  <c r="N22" i="4"/>
  <c r="N15" i="4"/>
  <c r="N27" i="4"/>
  <c r="D15" i="4"/>
  <c r="D22" i="4"/>
  <c r="N25" i="4"/>
  <c r="D19" i="4"/>
  <c r="D25" i="4"/>
  <c r="N24" i="4"/>
  <c r="D17" i="4"/>
  <c r="I19" i="15"/>
  <c r="F22" i="17"/>
  <c r="P28" i="17"/>
  <c r="Z28" i="17" s="1"/>
  <c r="F28" i="17"/>
  <c r="F18" i="17"/>
  <c r="P25" i="17"/>
  <c r="Z25" i="17" s="1"/>
  <c r="F31" i="17"/>
  <c r="P35" i="17"/>
  <c r="Z35" i="17" s="1"/>
  <c r="F35" i="17"/>
  <c r="P15" i="17"/>
  <c r="P17" i="17"/>
  <c r="Z17" i="17" s="1"/>
  <c r="P36" i="17"/>
  <c r="Z36" i="17" s="1"/>
  <c r="F36" i="17"/>
  <c r="AI36" i="17" s="1"/>
  <c r="F14" i="17"/>
  <c r="P21" i="17"/>
  <c r="Z21" i="17" s="1"/>
  <c r="F33" i="17"/>
  <c r="P30" i="17"/>
  <c r="Z30" i="17" s="1"/>
  <c r="F20" i="17"/>
  <c r="P23" i="17"/>
  <c r="P22" i="17"/>
  <c r="Z22" i="17" s="1"/>
  <c r="P19" i="17"/>
  <c r="Z19" i="17" s="1"/>
  <c r="F25" i="17"/>
  <c r="P27" i="17"/>
  <c r="Z27" i="17" s="1"/>
  <c r="F23" i="17"/>
  <c r="F30" i="17"/>
  <c r="AI30" i="17" s="1"/>
  <c r="P18" i="17"/>
  <c r="Z18" i="17" s="1"/>
  <c r="P26" i="17"/>
  <c r="Z26" i="17" s="1"/>
  <c r="P34" i="17"/>
  <c r="Z34" i="17" s="1"/>
  <c r="F17" i="17"/>
  <c r="P14" i="17"/>
  <c r="Z14" i="17" s="1"/>
  <c r="F32" i="17"/>
  <c r="P29" i="17"/>
  <c r="Z29" i="17" s="1"/>
  <c r="P33" i="17"/>
  <c r="Z33" i="17" s="1"/>
  <c r="P24" i="17"/>
  <c r="Z24" i="17" s="1"/>
  <c r="F26" i="17"/>
  <c r="P20" i="17"/>
  <c r="Z20" i="17" s="1"/>
  <c r="F27" i="17"/>
  <c r="AI27" i="17" s="1"/>
  <c r="F19" i="17"/>
  <c r="P16" i="17"/>
  <c r="Z16" i="17" s="1"/>
  <c r="F16" i="17"/>
  <c r="P32" i="17"/>
  <c r="Z32" i="17" s="1"/>
  <c r="F21" i="17"/>
  <c r="P31" i="17"/>
  <c r="Z31" i="17" s="1"/>
  <c r="F34" i="17"/>
  <c r="F24" i="17"/>
  <c r="AI24" i="17" s="1"/>
  <c r="F29" i="17"/>
  <c r="F15" i="17"/>
  <c r="H20" i="7"/>
  <c r="H21" i="7" s="1"/>
  <c r="H22" i="7" s="1"/>
  <c r="C20" i="4"/>
  <c r="W20" i="4" s="1"/>
  <c r="M28" i="4"/>
  <c r="M23" i="4"/>
  <c r="M27" i="4"/>
  <c r="M32" i="4"/>
  <c r="M36" i="4"/>
  <c r="M40" i="4"/>
  <c r="M44" i="4"/>
  <c r="M48" i="4"/>
  <c r="M52" i="4"/>
  <c r="M56" i="4"/>
  <c r="M60" i="4"/>
  <c r="M64" i="4"/>
  <c r="M68" i="4"/>
  <c r="M72" i="4"/>
  <c r="M76" i="4"/>
  <c r="M80" i="4"/>
  <c r="M84" i="4"/>
  <c r="M88" i="4"/>
  <c r="M92" i="4"/>
  <c r="M96" i="4"/>
  <c r="M100" i="4"/>
  <c r="M104" i="4"/>
  <c r="M108" i="4"/>
  <c r="M112" i="4"/>
  <c r="C23" i="4"/>
  <c r="W23" i="4" s="1"/>
  <c r="C27" i="4"/>
  <c r="W27" i="4" s="1"/>
  <c r="C31" i="4"/>
  <c r="W31" i="4" s="1"/>
  <c r="C35" i="4"/>
  <c r="W35" i="4" s="1"/>
  <c r="C39" i="4"/>
  <c r="W39" i="4" s="1"/>
  <c r="C43" i="4"/>
  <c r="W43" i="4" s="1"/>
  <c r="C47" i="4"/>
  <c r="W47" i="4" s="1"/>
  <c r="C51" i="4"/>
  <c r="W51" i="4" s="1"/>
  <c r="C55" i="4"/>
  <c r="W55" i="4" s="1"/>
  <c r="C59" i="4"/>
  <c r="W59" i="4" s="1"/>
  <c r="C63" i="4"/>
  <c r="W63" i="4" s="1"/>
  <c r="C67" i="4"/>
  <c r="W67" i="4" s="1"/>
  <c r="C71" i="4"/>
  <c r="W71" i="4" s="1"/>
  <c r="C75" i="4"/>
  <c r="W75" i="4" s="1"/>
  <c r="C79" i="4"/>
  <c r="W79" i="4" s="1"/>
  <c r="C83" i="4"/>
  <c r="W83" i="4" s="1"/>
  <c r="C87" i="4"/>
  <c r="W87" i="4" s="1"/>
  <c r="C91" i="4"/>
  <c r="W91" i="4" s="1"/>
  <c r="C95" i="4"/>
  <c r="W95" i="4" s="1"/>
  <c r="C99" i="4"/>
  <c r="W99" i="4" s="1"/>
  <c r="C103" i="4"/>
  <c r="W103" i="4" s="1"/>
  <c r="C107" i="4"/>
  <c r="W107" i="4" s="1"/>
  <c r="C111" i="4"/>
  <c r="W111" i="4" s="1"/>
  <c r="M20" i="4"/>
  <c r="M24" i="4"/>
  <c r="M29" i="4"/>
  <c r="M33" i="4"/>
  <c r="M37" i="4"/>
  <c r="M41" i="4"/>
  <c r="M45" i="4"/>
  <c r="M49" i="4"/>
  <c r="M53" i="4"/>
  <c r="M57" i="4"/>
  <c r="M61" i="4"/>
  <c r="M65" i="4"/>
  <c r="M69" i="4"/>
  <c r="M73" i="4"/>
  <c r="M77" i="4"/>
  <c r="M81" i="4"/>
  <c r="M85" i="4"/>
  <c r="M89" i="4"/>
  <c r="M93" i="4"/>
  <c r="M97" i="4"/>
  <c r="M101" i="4"/>
  <c r="M105" i="4"/>
  <c r="M109" i="4"/>
  <c r="M113" i="4"/>
  <c r="M21" i="4"/>
  <c r="M25" i="4"/>
  <c r="M30" i="4"/>
  <c r="M34" i="4"/>
  <c r="M38" i="4"/>
  <c r="M42" i="4"/>
  <c r="M46" i="4"/>
  <c r="M50" i="4"/>
  <c r="M54" i="4"/>
  <c r="M58" i="4"/>
  <c r="M62" i="4"/>
  <c r="M66" i="4"/>
  <c r="M70" i="4"/>
  <c r="M74" i="4"/>
  <c r="M78" i="4"/>
  <c r="M82" i="4"/>
  <c r="M86" i="4"/>
  <c r="M90" i="4"/>
  <c r="M94" i="4"/>
  <c r="M98" i="4"/>
  <c r="M102" i="4"/>
  <c r="M106" i="4"/>
  <c r="M110" i="4"/>
  <c r="C21" i="4"/>
  <c r="W21" i="4" s="1"/>
  <c r="C25" i="4"/>
  <c r="W25" i="4" s="1"/>
  <c r="C29" i="4"/>
  <c r="W29" i="4" s="1"/>
  <c r="C33" i="4"/>
  <c r="W33" i="4" s="1"/>
  <c r="C37" i="4"/>
  <c r="W37" i="4" s="1"/>
  <c r="C41" i="4"/>
  <c r="W41" i="4" s="1"/>
  <c r="C45" i="4"/>
  <c r="W45" i="4" s="1"/>
  <c r="C49" i="4"/>
  <c r="W49" i="4" s="1"/>
  <c r="C53" i="4"/>
  <c r="W53" i="4" s="1"/>
  <c r="C57" i="4"/>
  <c r="W57" i="4" s="1"/>
  <c r="C61" i="4"/>
  <c r="W61" i="4" s="1"/>
  <c r="C65" i="4"/>
  <c r="W65" i="4" s="1"/>
  <c r="C69" i="4"/>
  <c r="W69" i="4" s="1"/>
  <c r="C73" i="4"/>
  <c r="W73" i="4" s="1"/>
  <c r="C77" i="4"/>
  <c r="W77" i="4" s="1"/>
  <c r="C81" i="4"/>
  <c r="W81" i="4" s="1"/>
  <c r="C85" i="4"/>
  <c r="W85" i="4" s="1"/>
  <c r="C89" i="4"/>
  <c r="W89" i="4" s="1"/>
  <c r="C93" i="4"/>
  <c r="W93" i="4" s="1"/>
  <c r="C97" i="4"/>
  <c r="W97" i="4" s="1"/>
  <c r="C101" i="4"/>
  <c r="W101" i="4" s="1"/>
  <c r="C105" i="4"/>
  <c r="W105" i="4" s="1"/>
  <c r="C109" i="4"/>
  <c r="W109" i="4" s="1"/>
  <c r="C113" i="4"/>
  <c r="W113" i="4" s="1"/>
  <c r="M22" i="4"/>
  <c r="M26" i="4"/>
  <c r="M31" i="4"/>
  <c r="M35" i="4"/>
  <c r="M39" i="4"/>
  <c r="M43" i="4"/>
  <c r="M47" i="4"/>
  <c r="M51" i="4"/>
  <c r="M55" i="4"/>
  <c r="M59" i="4"/>
  <c r="M63" i="4"/>
  <c r="M67" i="4"/>
  <c r="M71" i="4"/>
  <c r="M75" i="4"/>
  <c r="M79" i="4"/>
  <c r="M83" i="4"/>
  <c r="M87" i="4"/>
  <c r="M91" i="4"/>
  <c r="M95" i="4"/>
  <c r="M99" i="4"/>
  <c r="M103" i="4"/>
  <c r="M107" i="4"/>
  <c r="M111" i="4"/>
  <c r="C22" i="4"/>
  <c r="W22" i="4" s="1"/>
  <c r="C26" i="4"/>
  <c r="W26" i="4" s="1"/>
  <c r="C30" i="4"/>
  <c r="W30" i="4" s="1"/>
  <c r="C34" i="4"/>
  <c r="W34" i="4" s="1"/>
  <c r="C38" i="4"/>
  <c r="W38" i="4" s="1"/>
  <c r="C42" i="4"/>
  <c r="W42" i="4" s="1"/>
  <c r="C46" i="4"/>
  <c r="W46" i="4" s="1"/>
  <c r="C50" i="4"/>
  <c r="W50" i="4" s="1"/>
  <c r="C54" i="4"/>
  <c r="W54" i="4" s="1"/>
  <c r="C58" i="4"/>
  <c r="W58" i="4" s="1"/>
  <c r="C62" i="4"/>
  <c r="W62" i="4" s="1"/>
  <c r="C66" i="4"/>
  <c r="W66" i="4" s="1"/>
  <c r="C70" i="4"/>
  <c r="W70" i="4" s="1"/>
  <c r="C74" i="4"/>
  <c r="W74" i="4" s="1"/>
  <c r="C78" i="4"/>
  <c r="W78" i="4" s="1"/>
  <c r="C82" i="4"/>
  <c r="W82" i="4" s="1"/>
  <c r="C86" i="4"/>
  <c r="W86" i="4" s="1"/>
  <c r="C90" i="4"/>
  <c r="W90" i="4" s="1"/>
  <c r="C94" i="4"/>
  <c r="W94" i="4" s="1"/>
  <c r="C98" i="4"/>
  <c r="W98" i="4" s="1"/>
  <c r="C102" i="4"/>
  <c r="W102" i="4" s="1"/>
  <c r="C106" i="4"/>
  <c r="W106" i="4" s="1"/>
  <c r="C110" i="4"/>
  <c r="W110" i="4" s="1"/>
  <c r="C24" i="4"/>
  <c r="W24" i="4" s="1"/>
  <c r="C40" i="4"/>
  <c r="W40" i="4" s="1"/>
  <c r="C56" i="4"/>
  <c r="W56" i="4" s="1"/>
  <c r="C72" i="4"/>
  <c r="W72" i="4" s="1"/>
  <c r="C88" i="4"/>
  <c r="W88" i="4" s="1"/>
  <c r="C104" i="4"/>
  <c r="W104" i="4" s="1"/>
  <c r="C44" i="4"/>
  <c r="W44" i="4" s="1"/>
  <c r="C76" i="4"/>
  <c r="W76" i="4" s="1"/>
  <c r="C108" i="4"/>
  <c r="W108" i="4" s="1"/>
  <c r="C32" i="4"/>
  <c r="W32" i="4" s="1"/>
  <c r="C64" i="4"/>
  <c r="W64" i="4" s="1"/>
  <c r="C96" i="4"/>
  <c r="W96" i="4" s="1"/>
  <c r="C36" i="4"/>
  <c r="W36" i="4" s="1"/>
  <c r="C68" i="4"/>
  <c r="W68" i="4" s="1"/>
  <c r="C100" i="4"/>
  <c r="W100" i="4" s="1"/>
  <c r="C28" i="4"/>
  <c r="W28" i="4" s="1"/>
  <c r="C60" i="4"/>
  <c r="W60" i="4" s="1"/>
  <c r="C92" i="4"/>
  <c r="W92" i="4" s="1"/>
  <c r="C48" i="4"/>
  <c r="W48" i="4" s="1"/>
  <c r="C80" i="4"/>
  <c r="W80" i="4" s="1"/>
  <c r="C112" i="4"/>
  <c r="W112" i="4" s="1"/>
  <c r="C52" i="4"/>
  <c r="W52" i="4" s="1"/>
  <c r="C84" i="4"/>
  <c r="W84" i="4" s="1"/>
  <c r="I14" i="17"/>
  <c r="I18" i="17"/>
  <c r="I44" i="17"/>
  <c r="S45" i="17"/>
  <c r="AC45" i="17" s="1"/>
  <c r="I37" i="17"/>
  <c r="I25" i="17"/>
  <c r="S46" i="17"/>
  <c r="S28" i="17"/>
  <c r="S17" i="17"/>
  <c r="AC17" i="17" s="1"/>
  <c r="I34" i="17"/>
  <c r="I43" i="17"/>
  <c r="S14" i="17"/>
  <c r="AC14" i="17" s="1"/>
  <c r="S22" i="17"/>
  <c r="I24" i="17"/>
  <c r="I52" i="17"/>
  <c r="S49" i="17"/>
  <c r="AC49" i="17" s="1"/>
  <c r="I41" i="17"/>
  <c r="I33" i="17"/>
  <c r="I51" i="17"/>
  <c r="S36" i="17"/>
  <c r="S15" i="17"/>
  <c r="S31" i="17"/>
  <c r="AC31" i="17" s="1"/>
  <c r="I38" i="17"/>
  <c r="I30" i="17"/>
  <c r="S52" i="17"/>
  <c r="I20" i="17"/>
  <c r="AL20" i="17" s="1"/>
  <c r="I46" i="17"/>
  <c r="I39" i="17"/>
  <c r="I49" i="17"/>
  <c r="S50" i="17"/>
  <c r="AC50" i="17" s="1"/>
  <c r="S51" i="17"/>
  <c r="I35" i="17"/>
  <c r="S38" i="17"/>
  <c r="AC38" i="17" s="1"/>
  <c r="I36" i="17"/>
  <c r="S20" i="17"/>
  <c r="AC20" i="17" s="1"/>
  <c r="I23" i="17"/>
  <c r="S47" i="17"/>
  <c r="AC47" i="17" s="1"/>
  <c r="S30" i="17"/>
  <c r="I42" i="17"/>
  <c r="S43" i="17"/>
  <c r="I31" i="17"/>
  <c r="I48" i="17"/>
  <c r="S34" i="17"/>
  <c r="AC34" i="17" s="1"/>
  <c r="I47" i="17"/>
  <c r="S29" i="17"/>
  <c r="AC29" i="17" s="1"/>
  <c r="S37" i="17"/>
  <c r="AC37" i="17" s="1"/>
  <c r="I19" i="17"/>
  <c r="S32" i="17"/>
  <c r="AC32" i="17" s="1"/>
  <c r="S44" i="17"/>
  <c r="AC44" i="17" s="1"/>
  <c r="S48" i="17"/>
  <c r="AC48" i="17" s="1"/>
  <c r="I26" i="17"/>
  <c r="S21" i="17"/>
  <c r="AC21" i="17" s="1"/>
  <c r="I21" i="17"/>
  <c r="I15" i="17"/>
  <c r="I28" i="17"/>
  <c r="S41" i="17"/>
  <c r="AC41" i="17" s="1"/>
  <c r="S35" i="17"/>
  <c r="AC35" i="17" s="1"/>
  <c r="S18" i="17"/>
  <c r="AC18" i="17" s="1"/>
  <c r="I45" i="17"/>
  <c r="S42" i="17"/>
  <c r="AC42" i="17" s="1"/>
  <c r="S27" i="17"/>
  <c r="AC27" i="17" s="1"/>
  <c r="I27" i="17"/>
  <c r="AL27" i="17" s="1"/>
  <c r="S16" i="17"/>
  <c r="AC16" i="17" s="1"/>
  <c r="S25" i="17"/>
  <c r="AC25" i="17" s="1"/>
  <c r="I29" i="17"/>
  <c r="S23" i="17"/>
  <c r="AC23" i="17" s="1"/>
  <c r="S19" i="17"/>
  <c r="AC19" i="17" s="1"/>
  <c r="I40" i="17"/>
  <c r="I16" i="17"/>
  <c r="S24" i="17"/>
  <c r="AC24" i="17" s="1"/>
  <c r="S33" i="17"/>
  <c r="AC33" i="17" s="1"/>
  <c r="S26" i="17"/>
  <c r="AC26" i="17" s="1"/>
  <c r="S39" i="17"/>
  <c r="AC39" i="17" s="1"/>
  <c r="I17" i="17"/>
  <c r="I50" i="17"/>
  <c r="I32" i="17"/>
  <c r="AL32" i="17" s="1"/>
  <c r="S40" i="17"/>
  <c r="AC40" i="17" s="1"/>
  <c r="I22" i="17"/>
  <c r="Q40" i="4"/>
  <c r="G46" i="4"/>
  <c r="G48" i="4"/>
  <c r="G50" i="4"/>
  <c r="G52" i="4"/>
  <c r="G55" i="4"/>
  <c r="G59" i="4"/>
  <c r="G63" i="4"/>
  <c r="G67" i="4"/>
  <c r="G71" i="4"/>
  <c r="G75" i="4"/>
  <c r="G79" i="4"/>
  <c r="G83" i="4"/>
  <c r="G87" i="4"/>
  <c r="G91" i="4"/>
  <c r="G95" i="4"/>
  <c r="G99" i="4"/>
  <c r="G103" i="4"/>
  <c r="G107" i="4"/>
  <c r="G111" i="4"/>
  <c r="Q42" i="4"/>
  <c r="Q44" i="4"/>
  <c r="Q46" i="4"/>
  <c r="Q48" i="4"/>
  <c r="Q50" i="4"/>
  <c r="Q52" i="4"/>
  <c r="Q54" i="4"/>
  <c r="Q56" i="4"/>
  <c r="Q58" i="4"/>
  <c r="Q60" i="4"/>
  <c r="Q62" i="4"/>
  <c r="Q64" i="4"/>
  <c r="Q66" i="4"/>
  <c r="Q68" i="4"/>
  <c r="Q70" i="4"/>
  <c r="Q72" i="4"/>
  <c r="Q74" i="4"/>
  <c r="Q76" i="4"/>
  <c r="Q78" i="4"/>
  <c r="Q80" i="4"/>
  <c r="Q82" i="4"/>
  <c r="Q84" i="4"/>
  <c r="Q86" i="4"/>
  <c r="Q88" i="4"/>
  <c r="Q90" i="4"/>
  <c r="Q92" i="4"/>
  <c r="Q94" i="4"/>
  <c r="Q96" i="4"/>
  <c r="Q98" i="4"/>
  <c r="Q100" i="4"/>
  <c r="Q102" i="4"/>
  <c r="Q104" i="4"/>
  <c r="Q106" i="4"/>
  <c r="Q108" i="4"/>
  <c r="Q110" i="4"/>
  <c r="Q112" i="4"/>
  <c r="G56" i="4"/>
  <c r="G60" i="4"/>
  <c r="G64" i="4"/>
  <c r="G68" i="4"/>
  <c r="G72" i="4"/>
  <c r="G76" i="4"/>
  <c r="G80" i="4"/>
  <c r="G84" i="4"/>
  <c r="G88" i="4"/>
  <c r="G92" i="4"/>
  <c r="G96" i="4"/>
  <c r="G100" i="4"/>
  <c r="G104" i="4"/>
  <c r="G108" i="4"/>
  <c r="G112" i="4"/>
  <c r="G41" i="4"/>
  <c r="G43" i="4"/>
  <c r="G45" i="4"/>
  <c r="G47" i="4"/>
  <c r="G49" i="4"/>
  <c r="G51" i="4"/>
  <c r="G53" i="4"/>
  <c r="G57" i="4"/>
  <c r="G61" i="4"/>
  <c r="G65" i="4"/>
  <c r="G69" i="4"/>
  <c r="G73" i="4"/>
  <c r="G77" i="4"/>
  <c r="G81" i="4"/>
  <c r="G85" i="4"/>
  <c r="G89" i="4"/>
  <c r="G93" i="4"/>
  <c r="G97" i="4"/>
  <c r="G101" i="4"/>
  <c r="G105" i="4"/>
  <c r="G109" i="4"/>
  <c r="G113" i="4"/>
  <c r="G40" i="4"/>
  <c r="Q41" i="4"/>
  <c r="Q43" i="4"/>
  <c r="Q45" i="4"/>
  <c r="Q47" i="4"/>
  <c r="Q49" i="4"/>
  <c r="Q51" i="4"/>
  <c r="Q53" i="4"/>
  <c r="Q55" i="4"/>
  <c r="Q57" i="4"/>
  <c r="Q59" i="4"/>
  <c r="Q61" i="4"/>
  <c r="Q63" i="4"/>
  <c r="Q65" i="4"/>
  <c r="Q67" i="4"/>
  <c r="Q69" i="4"/>
  <c r="Q71" i="4"/>
  <c r="Q73" i="4"/>
  <c r="Q75" i="4"/>
  <c r="Q77" i="4"/>
  <c r="Q79" i="4"/>
  <c r="Q81" i="4"/>
  <c r="Q83" i="4"/>
  <c r="Q85" i="4"/>
  <c r="Q87" i="4"/>
  <c r="Q89" i="4"/>
  <c r="Q91" i="4"/>
  <c r="Q93" i="4"/>
  <c r="Q95" i="4"/>
  <c r="Q97" i="4"/>
  <c r="Q99" i="4"/>
  <c r="Q101" i="4"/>
  <c r="Q103" i="4"/>
  <c r="Q105" i="4"/>
  <c r="Q107" i="4"/>
  <c r="Q109" i="4"/>
  <c r="Q111" i="4"/>
  <c r="Q113" i="4"/>
  <c r="G54" i="4"/>
  <c r="G58" i="4"/>
  <c r="G62" i="4"/>
  <c r="G66" i="4"/>
  <c r="G70" i="4"/>
  <c r="G74" i="4"/>
  <c r="G78" i="4"/>
  <c r="G82" i="4"/>
  <c r="G86" i="4"/>
  <c r="G90" i="4"/>
  <c r="G94" i="4"/>
  <c r="G98" i="4"/>
  <c r="G102" i="4"/>
  <c r="G106" i="4"/>
  <c r="G110" i="4"/>
  <c r="G42" i="4"/>
  <c r="G44" i="4"/>
  <c r="C17" i="17"/>
  <c r="M15" i="17"/>
  <c r="W15" i="17" s="1"/>
  <c r="M17" i="17"/>
  <c r="W17" i="17" s="1"/>
  <c r="C15" i="17"/>
  <c r="M16" i="17"/>
  <c r="W16" i="17" s="1"/>
  <c r="C16" i="17"/>
  <c r="C19" i="17"/>
  <c r="AG19" i="17" s="1"/>
  <c r="M19" i="17"/>
  <c r="W19" i="17" s="1"/>
  <c r="C14" i="17"/>
  <c r="C18" i="17"/>
  <c r="M14" i="17"/>
  <c r="W14" i="17" s="1"/>
  <c r="M18" i="17"/>
  <c r="W18" i="17" s="1"/>
  <c r="E89" i="17"/>
  <c r="E67" i="17"/>
  <c r="Y67" i="17" s="1"/>
  <c r="E59" i="17"/>
  <c r="E51" i="17"/>
  <c r="Y51" i="17" s="1"/>
  <c r="O89" i="17"/>
  <c r="E76" i="17"/>
  <c r="Y76" i="17" s="1"/>
  <c r="O46" i="17"/>
  <c r="E47" i="17"/>
  <c r="Y47" i="17" s="1"/>
  <c r="O33" i="17"/>
  <c r="O39" i="17"/>
  <c r="E55" i="17"/>
  <c r="Y55" i="17" s="1"/>
  <c r="O113" i="17"/>
  <c r="O105" i="17"/>
  <c r="E107" i="17"/>
  <c r="Y107" i="17" s="1"/>
  <c r="O102" i="17"/>
  <c r="E106" i="17"/>
  <c r="Y106" i="17" s="1"/>
  <c r="O96" i="17"/>
  <c r="O88" i="17"/>
  <c r="O108" i="17"/>
  <c r="E100" i="17"/>
  <c r="E92" i="17"/>
  <c r="E99" i="17"/>
  <c r="Y99" i="17" s="1"/>
  <c r="E85" i="17"/>
  <c r="Y85" i="17" s="1"/>
  <c r="AI85" i="17" s="1"/>
  <c r="E77" i="17"/>
  <c r="E93" i="17"/>
  <c r="O80" i="17"/>
  <c r="O72" i="17"/>
  <c r="O81" i="17"/>
  <c r="O73" i="17"/>
  <c r="E66" i="17"/>
  <c r="E58" i="17"/>
  <c r="Y58" i="17" s="1"/>
  <c r="E50" i="17"/>
  <c r="O101" i="17"/>
  <c r="E74" i="17"/>
  <c r="O65" i="17"/>
  <c r="O57" i="17"/>
  <c r="O49" i="17"/>
  <c r="E80" i="17"/>
  <c r="Y80" i="17" s="1"/>
  <c r="AI80" i="17" s="1"/>
  <c r="O64" i="17"/>
  <c r="O56" i="17"/>
  <c r="O48" i="17"/>
  <c r="E37" i="17"/>
  <c r="E82" i="17"/>
  <c r="Y82" i="17" s="1"/>
  <c r="O38" i="17"/>
  <c r="E38" i="17"/>
  <c r="Y38" i="17" s="1"/>
  <c r="E53" i="17"/>
  <c r="O35" i="17"/>
  <c r="E49" i="17"/>
  <c r="Y49" i="17" s="1"/>
  <c r="E57" i="17"/>
  <c r="E65" i="17"/>
  <c r="E71" i="17"/>
  <c r="Y71" i="17" s="1"/>
  <c r="O109" i="17"/>
  <c r="E111" i="17"/>
  <c r="E103" i="17"/>
  <c r="Y103" i="17" s="1"/>
  <c r="AI103" i="17" s="1"/>
  <c r="E110" i="17"/>
  <c r="Y110" i="17" s="1"/>
  <c r="O100" i="17"/>
  <c r="O92" i="17"/>
  <c r="O112" i="17"/>
  <c r="O104" i="17"/>
  <c r="E96" i="17"/>
  <c r="E88" i="17"/>
  <c r="E91" i="17"/>
  <c r="E81" i="17"/>
  <c r="O103" i="17"/>
  <c r="O84" i="17"/>
  <c r="O76" i="17"/>
  <c r="O91" i="17"/>
  <c r="O77" i="17"/>
  <c r="E70" i="17"/>
  <c r="Y70" i="17" s="1"/>
  <c r="E62" i="17"/>
  <c r="E54" i="17"/>
  <c r="Y54" i="17" s="1"/>
  <c r="E46" i="17"/>
  <c r="Y46" i="17" s="1"/>
  <c r="E97" i="17"/>
  <c r="Y97" i="17" s="1"/>
  <c r="O69" i="17"/>
  <c r="O61" i="17"/>
  <c r="O53" i="17"/>
  <c r="O45" i="17"/>
  <c r="O68" i="17"/>
  <c r="O60" i="17"/>
  <c r="O52" i="17"/>
  <c r="E41" i="17"/>
  <c r="E33" i="17"/>
  <c r="O42" i="17"/>
  <c r="O34" i="17"/>
  <c r="E69" i="17"/>
  <c r="Y69" i="17" s="1"/>
  <c r="E109" i="17"/>
  <c r="E108" i="17"/>
  <c r="O90" i="17"/>
  <c r="E102" i="17"/>
  <c r="E86" i="17"/>
  <c r="Y86" i="17" s="1"/>
  <c r="E79" i="17"/>
  <c r="O82" i="17"/>
  <c r="O83" i="17"/>
  <c r="E68" i="17"/>
  <c r="E52" i="17"/>
  <c r="Y52" i="17" s="1"/>
  <c r="AI52" i="17" s="1"/>
  <c r="E87" i="17"/>
  <c r="O59" i="17"/>
  <c r="O43" i="17"/>
  <c r="O58" i="17"/>
  <c r="E39" i="17"/>
  <c r="Y39" i="17" s="1"/>
  <c r="O40" i="17"/>
  <c r="E34" i="17"/>
  <c r="E40" i="17"/>
  <c r="O111" i="17"/>
  <c r="E105" i="17"/>
  <c r="E104" i="17"/>
  <c r="O86" i="17"/>
  <c r="E98" i="17"/>
  <c r="Y98" i="17" s="1"/>
  <c r="O93" i="17"/>
  <c r="E75" i="17"/>
  <c r="Y75" i="17" s="1"/>
  <c r="O78" i="17"/>
  <c r="O79" i="17"/>
  <c r="E64" i="17"/>
  <c r="E48" i="17"/>
  <c r="E72" i="17"/>
  <c r="Y72" i="17" s="1"/>
  <c r="O55" i="17"/>
  <c r="O70" i="17"/>
  <c r="O54" i="17"/>
  <c r="E35" i="17"/>
  <c r="O36" i="17"/>
  <c r="E36" i="17"/>
  <c r="Y36" i="17" s="1"/>
  <c r="E42" i="17"/>
  <c r="E78" i="17"/>
  <c r="O37" i="17"/>
  <c r="E63" i="17"/>
  <c r="Y63" i="17" s="1"/>
  <c r="E113" i="17"/>
  <c r="Y113" i="17" s="1"/>
  <c r="O94" i="17"/>
  <c r="E90" i="17"/>
  <c r="O87" i="17"/>
  <c r="O71" i="17"/>
  <c r="O97" i="17"/>
  <c r="O47" i="17"/>
  <c r="E43" i="17"/>
  <c r="E73" i="17"/>
  <c r="O41" i="17"/>
  <c r="E84" i="17"/>
  <c r="E101" i="17"/>
  <c r="O110" i="17"/>
  <c r="O85" i="17"/>
  <c r="O74" i="17"/>
  <c r="E60" i="17"/>
  <c r="Y60" i="17" s="1"/>
  <c r="O67" i="17"/>
  <c r="O66" i="17"/>
  <c r="O99" i="17"/>
  <c r="O44" i="17"/>
  <c r="E112" i="17"/>
  <c r="O106" i="17"/>
  <c r="E83" i="17"/>
  <c r="E95" i="17"/>
  <c r="E56" i="17"/>
  <c r="Y56" i="17" s="1"/>
  <c r="O63" i="17"/>
  <c r="O62" i="17"/>
  <c r="E45" i="17"/>
  <c r="E61" i="17"/>
  <c r="O107" i="17"/>
  <c r="O98" i="17"/>
  <c r="E94" i="17"/>
  <c r="O95" i="17"/>
  <c r="O75" i="17"/>
  <c r="E44" i="17"/>
  <c r="Y44" i="17" s="1"/>
  <c r="O51" i="17"/>
  <c r="O50" i="17"/>
  <c r="F19" i="7"/>
  <c r="R49" i="4"/>
  <c r="R53" i="4"/>
  <c r="R57" i="4"/>
  <c r="R61" i="4"/>
  <c r="R65" i="4"/>
  <c r="R69" i="4"/>
  <c r="R73" i="4"/>
  <c r="R77" i="4"/>
  <c r="R81" i="4"/>
  <c r="R85" i="4"/>
  <c r="R89" i="4"/>
  <c r="R93" i="4"/>
  <c r="R97" i="4"/>
  <c r="R101" i="4"/>
  <c r="R105" i="4"/>
  <c r="R109" i="4"/>
  <c r="R113" i="4"/>
  <c r="H55" i="4"/>
  <c r="H57" i="4"/>
  <c r="H59" i="4"/>
  <c r="H61" i="4"/>
  <c r="H63" i="4"/>
  <c r="H65" i="4"/>
  <c r="H67" i="4"/>
  <c r="H69" i="4"/>
  <c r="H71" i="4"/>
  <c r="H73" i="4"/>
  <c r="H75" i="4"/>
  <c r="H77" i="4"/>
  <c r="H79" i="4"/>
  <c r="H81" i="4"/>
  <c r="H83" i="4"/>
  <c r="H85" i="4"/>
  <c r="H87" i="4"/>
  <c r="H89" i="4"/>
  <c r="H91" i="4"/>
  <c r="H93" i="4"/>
  <c r="H95" i="4"/>
  <c r="H97" i="4"/>
  <c r="H99" i="4"/>
  <c r="H101" i="4"/>
  <c r="H103" i="4"/>
  <c r="H105" i="4"/>
  <c r="H107" i="4"/>
  <c r="H109" i="4"/>
  <c r="H111" i="4"/>
  <c r="H113" i="4"/>
  <c r="R46" i="4"/>
  <c r="R50" i="4"/>
  <c r="R54" i="4"/>
  <c r="R58" i="4"/>
  <c r="R62" i="4"/>
  <c r="R66" i="4"/>
  <c r="R70" i="4"/>
  <c r="R74" i="4"/>
  <c r="R78" i="4"/>
  <c r="R82" i="4"/>
  <c r="R86" i="4"/>
  <c r="R90" i="4"/>
  <c r="R94" i="4"/>
  <c r="R98" i="4"/>
  <c r="R102" i="4"/>
  <c r="R106" i="4"/>
  <c r="R110" i="4"/>
  <c r="R45" i="4"/>
  <c r="H46" i="4"/>
  <c r="H48" i="4"/>
  <c r="H50" i="4"/>
  <c r="H52" i="4"/>
  <c r="R47" i="4"/>
  <c r="R51" i="4"/>
  <c r="R55" i="4"/>
  <c r="R59" i="4"/>
  <c r="R63" i="4"/>
  <c r="R67" i="4"/>
  <c r="R71" i="4"/>
  <c r="R75" i="4"/>
  <c r="R79" i="4"/>
  <c r="R83" i="4"/>
  <c r="R87" i="4"/>
  <c r="R91" i="4"/>
  <c r="R95" i="4"/>
  <c r="R99" i="4"/>
  <c r="R103" i="4"/>
  <c r="R107" i="4"/>
  <c r="R111" i="4"/>
  <c r="H54" i="4"/>
  <c r="H56" i="4"/>
  <c r="H58" i="4"/>
  <c r="H60" i="4"/>
  <c r="H62" i="4"/>
  <c r="H64" i="4"/>
  <c r="H66" i="4"/>
  <c r="H68" i="4"/>
  <c r="H70" i="4"/>
  <c r="H72" i="4"/>
  <c r="H74" i="4"/>
  <c r="H76" i="4"/>
  <c r="H78" i="4"/>
  <c r="H80" i="4"/>
  <c r="H82" i="4"/>
  <c r="H84" i="4"/>
  <c r="H86" i="4"/>
  <c r="H88" i="4"/>
  <c r="H90" i="4"/>
  <c r="H92" i="4"/>
  <c r="H94" i="4"/>
  <c r="H96" i="4"/>
  <c r="H98" i="4"/>
  <c r="H100" i="4"/>
  <c r="H102" i="4"/>
  <c r="H104" i="4"/>
  <c r="H106" i="4"/>
  <c r="H108" i="4"/>
  <c r="H110" i="4"/>
  <c r="H112" i="4"/>
  <c r="R48" i="4"/>
  <c r="R52" i="4"/>
  <c r="R56" i="4"/>
  <c r="R60" i="4"/>
  <c r="R64" i="4"/>
  <c r="R68" i="4"/>
  <c r="R72" i="4"/>
  <c r="R76" i="4"/>
  <c r="R80" i="4"/>
  <c r="R84" i="4"/>
  <c r="R88" i="4"/>
  <c r="R92" i="4"/>
  <c r="R96" i="4"/>
  <c r="R100" i="4"/>
  <c r="R104" i="4"/>
  <c r="R108" i="4"/>
  <c r="R112" i="4"/>
  <c r="H53" i="4"/>
  <c r="H47" i="4"/>
  <c r="H49" i="4"/>
  <c r="H51" i="4"/>
  <c r="H45" i="4"/>
  <c r="G34" i="17"/>
  <c r="G22" i="17"/>
  <c r="AJ22" i="17" s="1"/>
  <c r="Q29" i="17"/>
  <c r="AA29" i="17" s="1"/>
  <c r="G38" i="17"/>
  <c r="G28" i="17"/>
  <c r="AJ28" i="17" s="1"/>
  <c r="Q37" i="17"/>
  <c r="AA37" i="17" s="1"/>
  <c r="Q19" i="17"/>
  <c r="AA19" i="17" s="1"/>
  <c r="Q23" i="17"/>
  <c r="AA23" i="17" s="1"/>
  <c r="G37" i="17"/>
  <c r="G36" i="17"/>
  <c r="AJ36" i="17" s="1"/>
  <c r="Q31" i="17"/>
  <c r="AA31" i="17" s="1"/>
  <c r="Q15" i="17"/>
  <c r="AA15" i="17" s="1"/>
  <c r="G25" i="17"/>
  <c r="G17" i="17"/>
  <c r="AJ17" i="17" s="1"/>
  <c r="G30" i="17"/>
  <c r="Q25" i="17"/>
  <c r="Q39" i="17"/>
  <c r="AA39" i="17" s="1"/>
  <c r="G39" i="17"/>
  <c r="G26" i="17"/>
  <c r="Q17" i="17"/>
  <c r="AA17" i="17" s="1"/>
  <c r="Q30" i="17"/>
  <c r="AA30" i="17" s="1"/>
  <c r="G19" i="17"/>
  <c r="AJ19" i="17" s="1"/>
  <c r="Q20" i="17"/>
  <c r="AA20" i="17" s="1"/>
  <c r="Q36" i="17"/>
  <c r="AA36" i="17" s="1"/>
  <c r="Q32" i="17"/>
  <c r="AA32" i="17" s="1"/>
  <c r="Q34" i="17"/>
  <c r="AA34" i="17" s="1"/>
  <c r="G35" i="17"/>
  <c r="Q27" i="17"/>
  <c r="AA27" i="17" s="1"/>
  <c r="G15" i="17"/>
  <c r="Q14" i="17"/>
  <c r="AA14" i="17" s="1"/>
  <c r="G21" i="17"/>
  <c r="Q18" i="17"/>
  <c r="AA18" i="17" s="1"/>
  <c r="G18" i="17"/>
  <c r="G23" i="17"/>
  <c r="G31" i="17"/>
  <c r="Q26" i="17"/>
  <c r="AA26" i="17" s="1"/>
  <c r="G24" i="17"/>
  <c r="Q24" i="17"/>
  <c r="AA24" i="17" s="1"/>
  <c r="Q21" i="17"/>
  <c r="AA21" i="17" s="1"/>
  <c r="Q28" i="17"/>
  <c r="AA28" i="17" s="1"/>
  <c r="Q16" i="17"/>
  <c r="AA16" i="17" s="1"/>
  <c r="G33" i="17"/>
  <c r="AJ33" i="17" s="1"/>
  <c r="Q35" i="17"/>
  <c r="AA35" i="17" s="1"/>
  <c r="Q38" i="17"/>
  <c r="AA38" i="17" s="1"/>
  <c r="G29" i="17"/>
  <c r="AJ29" i="17" s="1"/>
  <c r="G20" i="17"/>
  <c r="AJ20" i="17" s="1"/>
  <c r="G27" i="17"/>
  <c r="G32" i="17"/>
  <c r="G16" i="17"/>
  <c r="AJ16" i="17" s="1"/>
  <c r="G14" i="17"/>
  <c r="AJ14" i="17" s="1"/>
  <c r="Q22" i="17"/>
  <c r="AA22" i="17" s="1"/>
  <c r="Q33" i="17"/>
  <c r="AA33" i="17" s="1"/>
  <c r="D20" i="7"/>
  <c r="D21" i="7" s="1"/>
  <c r="D22" i="7" s="1"/>
  <c r="S54" i="4"/>
  <c r="S58" i="4"/>
  <c r="S62" i="4"/>
  <c r="S66" i="4"/>
  <c r="S70" i="4"/>
  <c r="S74" i="4"/>
  <c r="S78" i="4"/>
  <c r="S82" i="4"/>
  <c r="S86" i="4"/>
  <c r="S90" i="4"/>
  <c r="S94" i="4"/>
  <c r="S98" i="4"/>
  <c r="S102" i="4"/>
  <c r="S106" i="4"/>
  <c r="S110" i="4"/>
  <c r="S53" i="4"/>
  <c r="S55" i="4"/>
  <c r="S59" i="4"/>
  <c r="S63" i="4"/>
  <c r="S67" i="4"/>
  <c r="S71" i="4"/>
  <c r="S75" i="4"/>
  <c r="S79" i="4"/>
  <c r="S83" i="4"/>
  <c r="S87" i="4"/>
  <c r="S91" i="4"/>
  <c r="S95" i="4"/>
  <c r="S99" i="4"/>
  <c r="S103" i="4"/>
  <c r="S107" i="4"/>
  <c r="S111" i="4"/>
  <c r="I55" i="4"/>
  <c r="I57" i="4"/>
  <c r="I59" i="4"/>
  <c r="I61" i="4"/>
  <c r="I63" i="4"/>
  <c r="I65" i="4"/>
  <c r="I67" i="4"/>
  <c r="I69" i="4"/>
  <c r="I71" i="4"/>
  <c r="I73" i="4"/>
  <c r="I75" i="4"/>
  <c r="I77" i="4"/>
  <c r="I79" i="4"/>
  <c r="I81" i="4"/>
  <c r="I83" i="4"/>
  <c r="I85" i="4"/>
  <c r="I87" i="4"/>
  <c r="I89" i="4"/>
  <c r="I91" i="4"/>
  <c r="I93" i="4"/>
  <c r="I95" i="4"/>
  <c r="I97" i="4"/>
  <c r="I99" i="4"/>
  <c r="I101" i="4"/>
  <c r="I103" i="4"/>
  <c r="I105" i="4"/>
  <c r="I107" i="4"/>
  <c r="I109" i="4"/>
  <c r="I111" i="4"/>
  <c r="I113" i="4"/>
  <c r="S56" i="4"/>
  <c r="S60" i="4"/>
  <c r="S64" i="4"/>
  <c r="S68" i="4"/>
  <c r="S72" i="4"/>
  <c r="S76" i="4"/>
  <c r="S80" i="4"/>
  <c r="S84" i="4"/>
  <c r="S88" i="4"/>
  <c r="S92" i="4"/>
  <c r="S96" i="4"/>
  <c r="S100" i="4"/>
  <c r="S104" i="4"/>
  <c r="S108" i="4"/>
  <c r="S112" i="4"/>
  <c r="I53" i="4"/>
  <c r="S57" i="4"/>
  <c r="S61" i="4"/>
  <c r="S65" i="4"/>
  <c r="S69" i="4"/>
  <c r="S73" i="4"/>
  <c r="S77" i="4"/>
  <c r="S81" i="4"/>
  <c r="S85" i="4"/>
  <c r="S89" i="4"/>
  <c r="S93" i="4"/>
  <c r="S97" i="4"/>
  <c r="S101" i="4"/>
  <c r="S105" i="4"/>
  <c r="S109" i="4"/>
  <c r="S113" i="4"/>
  <c r="I54" i="4"/>
  <c r="I56" i="4"/>
  <c r="I58" i="4"/>
  <c r="I60" i="4"/>
  <c r="I62" i="4"/>
  <c r="I64" i="4"/>
  <c r="I66" i="4"/>
  <c r="I68" i="4"/>
  <c r="I70" i="4"/>
  <c r="I72" i="4"/>
  <c r="I74" i="4"/>
  <c r="I76" i="4"/>
  <c r="I78" i="4"/>
  <c r="I80" i="4"/>
  <c r="I82" i="4"/>
  <c r="I84" i="4"/>
  <c r="I86" i="4"/>
  <c r="I88" i="4"/>
  <c r="I90" i="4"/>
  <c r="I92" i="4"/>
  <c r="I94" i="4"/>
  <c r="I96" i="4"/>
  <c r="I98" i="4"/>
  <c r="I100" i="4"/>
  <c r="I102" i="4"/>
  <c r="I104" i="4"/>
  <c r="I106" i="4"/>
  <c r="I108" i="4"/>
  <c r="I110" i="4"/>
  <c r="I112" i="4"/>
  <c r="F18" i="15"/>
  <c r="R31" i="17"/>
  <c r="AB31" i="17" s="1"/>
  <c r="R21" i="17"/>
  <c r="H29" i="17"/>
  <c r="H17" i="17"/>
  <c r="AK17" i="17" s="1"/>
  <c r="H42" i="17"/>
  <c r="R17" i="17"/>
  <c r="AB17" i="17" s="1"/>
  <c r="R20" i="17"/>
  <c r="AB20" i="17" s="1"/>
  <c r="R39" i="17"/>
  <c r="AB39" i="17" s="1"/>
  <c r="R25" i="17"/>
  <c r="AB25" i="17" s="1"/>
  <c r="H37" i="17"/>
  <c r="H28" i="17"/>
  <c r="H36" i="17"/>
  <c r="H30" i="17"/>
  <c r="R14" i="17"/>
  <c r="R23" i="17"/>
  <c r="AB23" i="17" s="1"/>
  <c r="H22" i="17"/>
  <c r="AK22" i="17" s="1"/>
  <c r="H43" i="17"/>
  <c r="R26" i="17"/>
  <c r="AB26" i="17" s="1"/>
  <c r="H39" i="17"/>
  <c r="R28" i="17"/>
  <c r="AB28" i="17" s="1"/>
  <c r="H38" i="17"/>
  <c r="R18" i="17"/>
  <c r="AB18" i="17" s="1"/>
  <c r="R29" i="17"/>
  <c r="AB29" i="17" s="1"/>
  <c r="H31" i="17"/>
  <c r="AK31" i="17" s="1"/>
  <c r="H34" i="17"/>
  <c r="H25" i="17"/>
  <c r="R38" i="17"/>
  <c r="R37" i="17"/>
  <c r="AB37" i="17" s="1"/>
  <c r="H16" i="17"/>
  <c r="H19" i="17"/>
  <c r="R16" i="17"/>
  <c r="AB16" i="17" s="1"/>
  <c r="R30" i="17"/>
  <c r="AB30" i="17" s="1"/>
  <c r="H14" i="17"/>
  <c r="H27" i="17"/>
  <c r="R35" i="17"/>
  <c r="AB35" i="17" s="1"/>
  <c r="R34" i="17"/>
  <c r="AB34" i="17" s="1"/>
  <c r="H32" i="17"/>
  <c r="R42" i="17"/>
  <c r="AB42" i="17" s="1"/>
  <c r="H20" i="17"/>
  <c r="H41" i="17"/>
  <c r="AK41" i="17" s="1"/>
  <c r="R40" i="17"/>
  <c r="AB40" i="17" s="1"/>
  <c r="R36" i="17"/>
  <c r="AB36" i="17" s="1"/>
  <c r="H15" i="17"/>
  <c r="AK15" i="17" s="1"/>
  <c r="R43" i="17"/>
  <c r="AB43" i="17" s="1"/>
  <c r="R19" i="17"/>
  <c r="AB19" i="17" s="1"/>
  <c r="H40" i="17"/>
  <c r="H35" i="17"/>
  <c r="AK35" i="17" s="1"/>
  <c r="H24" i="17"/>
  <c r="R32" i="17"/>
  <c r="AB32" i="17" s="1"/>
  <c r="R27" i="17"/>
  <c r="AB27" i="17" s="1"/>
  <c r="R41" i="17"/>
  <c r="AB41" i="17" s="1"/>
  <c r="H18" i="17"/>
  <c r="AK18" i="17" s="1"/>
  <c r="H21" i="17"/>
  <c r="H33" i="17"/>
  <c r="R44" i="17"/>
  <c r="AB44" i="17" s="1"/>
  <c r="R24" i="17"/>
  <c r="AB24" i="17" s="1"/>
  <c r="H26" i="17"/>
  <c r="R22" i="17"/>
  <c r="AB22" i="17" s="1"/>
  <c r="H44" i="17"/>
  <c r="R33" i="17"/>
  <c r="AB33" i="17" s="1"/>
  <c r="AL33" i="17" s="1"/>
  <c r="R15" i="17"/>
  <c r="AB15" i="17" s="1"/>
  <c r="H23" i="17"/>
  <c r="C19" i="7"/>
  <c r="O16" i="4"/>
  <c r="O24" i="4"/>
  <c r="O32" i="4"/>
  <c r="O25" i="4"/>
  <c r="O29" i="4"/>
  <c r="O26" i="4"/>
  <c r="O30" i="4"/>
  <c r="O15" i="4"/>
  <c r="E31" i="4"/>
  <c r="E27" i="4"/>
  <c r="E23" i="4"/>
  <c r="E19" i="4"/>
  <c r="E15" i="4"/>
  <c r="O21" i="4"/>
  <c r="O14" i="4"/>
  <c r="O31" i="4"/>
  <c r="E25" i="4"/>
  <c r="E17" i="4"/>
  <c r="O27" i="4"/>
  <c r="E28" i="4"/>
  <c r="E20" i="4"/>
  <c r="O28" i="4"/>
  <c r="O23" i="4"/>
  <c r="E30" i="4"/>
  <c r="E26" i="4"/>
  <c r="E22" i="4"/>
  <c r="E18" i="4"/>
  <c r="E14" i="4"/>
  <c r="O20" i="4"/>
  <c r="O22" i="4"/>
  <c r="E29" i="4"/>
  <c r="E21" i="4"/>
  <c r="O17" i="4"/>
  <c r="O18" i="4"/>
  <c r="O19" i="4"/>
  <c r="E32" i="4"/>
  <c r="E24" i="4"/>
  <c r="E16" i="4"/>
  <c r="E48" i="3"/>
  <c r="E47" i="3"/>
  <c r="E108" i="3"/>
  <c r="E83" i="3"/>
  <c r="E74" i="3"/>
  <c r="E58" i="3"/>
  <c r="E26" i="3"/>
  <c r="E109" i="3"/>
  <c r="E29" i="3"/>
  <c r="E31" i="3"/>
  <c r="E54" i="3"/>
  <c r="E105" i="3"/>
  <c r="E104" i="3"/>
  <c r="E107" i="3"/>
  <c r="E34" i="3"/>
  <c r="E21" i="3"/>
  <c r="E56" i="3"/>
  <c r="E87" i="3"/>
  <c r="E23" i="3"/>
  <c r="E33" i="3"/>
  <c r="E112" i="3"/>
  <c r="E111" i="3"/>
  <c r="E50" i="3"/>
  <c r="E106" i="3"/>
  <c r="E61" i="3"/>
  <c r="E72" i="3"/>
  <c r="E52" i="3"/>
  <c r="E70" i="3"/>
  <c r="E27" i="3"/>
  <c r="E85" i="3"/>
  <c r="E15" i="3"/>
  <c r="E30" i="3"/>
  <c r="E43" i="3"/>
  <c r="E44" i="3"/>
  <c r="E67" i="3"/>
  <c r="E93" i="3"/>
  <c r="E100" i="3"/>
  <c r="E22" i="3"/>
  <c r="E80" i="3"/>
  <c r="E68" i="3"/>
  <c r="E91" i="3"/>
  <c r="E94" i="3"/>
  <c r="E78" i="3"/>
  <c r="E46" i="3"/>
  <c r="E113" i="3"/>
  <c r="E65" i="3"/>
  <c r="E40" i="3"/>
  <c r="E79" i="3"/>
  <c r="E20" i="3"/>
  <c r="E76" i="3"/>
  <c r="E19" i="3"/>
  <c r="E101" i="3"/>
  <c r="E99" i="3"/>
  <c r="E90" i="3"/>
  <c r="E42" i="3"/>
  <c r="E45" i="3"/>
  <c r="E24" i="3"/>
  <c r="E102" i="3"/>
  <c r="E73" i="3"/>
  <c r="E25" i="3"/>
  <c r="E66" i="3"/>
  <c r="E17" i="3"/>
  <c r="E69" i="3"/>
  <c r="E37" i="3"/>
  <c r="E92" i="3"/>
  <c r="E84" i="3"/>
  <c r="E32" i="3"/>
  <c r="E103" i="3"/>
  <c r="E39" i="3"/>
  <c r="E110" i="3"/>
  <c r="E62" i="3"/>
  <c r="E97" i="3"/>
  <c r="E81" i="3"/>
  <c r="E49" i="3"/>
  <c r="E16" i="3"/>
  <c r="E60" i="3"/>
  <c r="E38" i="3"/>
  <c r="E28" i="3"/>
  <c r="E35" i="3"/>
  <c r="E18" i="3"/>
  <c r="E77" i="3"/>
  <c r="E64" i="3"/>
  <c r="E95" i="3"/>
  <c r="E89" i="3"/>
  <c r="E41" i="3"/>
  <c r="E82" i="3"/>
  <c r="E53" i="3"/>
  <c r="E96" i="3"/>
  <c r="E55" i="3"/>
  <c r="E88" i="3"/>
  <c r="E75" i="3"/>
  <c r="E98" i="3"/>
  <c r="E14" i="3"/>
  <c r="E51" i="3"/>
  <c r="E63" i="3"/>
  <c r="E86" i="3"/>
  <c r="E57" i="3"/>
  <c r="E36" i="3"/>
  <c r="E59" i="3"/>
  <c r="E71" i="3"/>
  <c r="N59" i="17"/>
  <c r="N40" i="17"/>
  <c r="D30" i="17"/>
  <c r="N78" i="17"/>
  <c r="D42" i="17"/>
  <c r="X42" i="17" s="1"/>
  <c r="AG42" i="17" s="1"/>
  <c r="D108" i="17"/>
  <c r="N110" i="17"/>
  <c r="N103" i="17"/>
  <c r="N111" i="17"/>
  <c r="N107" i="17"/>
  <c r="D103" i="17"/>
  <c r="D97" i="17"/>
  <c r="D89" i="17"/>
  <c r="N96" i="17"/>
  <c r="N88" i="17"/>
  <c r="N91" i="17"/>
  <c r="N79" i="17"/>
  <c r="D96" i="17"/>
  <c r="X96" i="17" s="1"/>
  <c r="D85" i="17"/>
  <c r="D77" i="17"/>
  <c r="X77" i="17" s="1"/>
  <c r="AG77" i="17" s="1"/>
  <c r="D90" i="17"/>
  <c r="X90" i="17" s="1"/>
  <c r="AG90" i="17" s="1"/>
  <c r="D78" i="17"/>
  <c r="X78" i="17" s="1"/>
  <c r="N66" i="17"/>
  <c r="N58" i="17"/>
  <c r="N50" i="17"/>
  <c r="D100" i="17"/>
  <c r="X100" i="17" s="1"/>
  <c r="D68" i="17"/>
  <c r="X68" i="17" s="1"/>
  <c r="D60" i="17"/>
  <c r="D52" i="17"/>
  <c r="D44" i="17"/>
  <c r="N72" i="17"/>
  <c r="D63" i="17"/>
  <c r="X63" i="17" s="1"/>
  <c r="AG63" i="17" s="1"/>
  <c r="D55" i="17"/>
  <c r="N45" i="17"/>
  <c r="N35" i="17"/>
  <c r="D92" i="17"/>
  <c r="X92" i="17" s="1"/>
  <c r="AG92" i="17" s="1"/>
  <c r="D72" i="17"/>
  <c r="D39" i="17"/>
  <c r="D31" i="17"/>
  <c r="X31" i="17" s="1"/>
  <c r="AG31" i="17" s="1"/>
  <c r="D28" i="17"/>
  <c r="D47" i="17"/>
  <c r="N76" i="17"/>
  <c r="N95" i="17"/>
  <c r="D45" i="17"/>
  <c r="X45" i="17" s="1"/>
  <c r="AG45" i="17" s="1"/>
  <c r="N36" i="17"/>
  <c r="N30" i="17"/>
  <c r="D38" i="17"/>
  <c r="X38" i="17" s="1"/>
  <c r="AG38" i="17" s="1"/>
  <c r="N63" i="17"/>
  <c r="D112" i="17"/>
  <c r="X112" i="17" s="1"/>
  <c r="AG112" i="17" s="1"/>
  <c r="D104" i="17"/>
  <c r="N106" i="17"/>
  <c r="N113" i="17"/>
  <c r="N109" i="17"/>
  <c r="N105" i="17"/>
  <c r="N102" i="17"/>
  <c r="D93" i="17"/>
  <c r="N100" i="17"/>
  <c r="N92" i="17"/>
  <c r="N99" i="17"/>
  <c r="N83" i="17"/>
  <c r="N75" i="17"/>
  <c r="D88" i="17"/>
  <c r="X88" i="17" s="1"/>
  <c r="D81" i="17"/>
  <c r="D73" i="17"/>
  <c r="X73" i="17" s="1"/>
  <c r="AG73" i="17" s="1"/>
  <c r="D82" i="17"/>
  <c r="N70" i="17"/>
  <c r="N62" i="17"/>
  <c r="N54" i="17"/>
  <c r="N46" i="17"/>
  <c r="N71" i="17"/>
  <c r="D64" i="17"/>
  <c r="X64" i="17" s="1"/>
  <c r="D56" i="17"/>
  <c r="D48" i="17"/>
  <c r="X48" i="17" s="1"/>
  <c r="AG48" i="17" s="1"/>
  <c r="N89" i="17"/>
  <c r="D67" i="17"/>
  <c r="D59" i="17"/>
  <c r="X59" i="17" s="1"/>
  <c r="AG59" i="17" s="1"/>
  <c r="D51" i="17"/>
  <c r="N39" i="17"/>
  <c r="N31" i="17"/>
  <c r="N82" i="17"/>
  <c r="D43" i="17"/>
  <c r="X43" i="17" s="1"/>
  <c r="AG43" i="17" s="1"/>
  <c r="D35" i="17"/>
  <c r="D32" i="17"/>
  <c r="X32" i="17" s="1"/>
  <c r="AG32" i="17" s="1"/>
  <c r="N43" i="17"/>
  <c r="N61" i="17"/>
  <c r="N97" i="17"/>
  <c r="N42" i="17"/>
  <c r="N112" i="17"/>
  <c r="D113" i="17"/>
  <c r="D105" i="17"/>
  <c r="X105" i="17" s="1"/>
  <c r="D91" i="17"/>
  <c r="X91" i="17" s="1"/>
  <c r="AG91" i="17" s="1"/>
  <c r="N90" i="17"/>
  <c r="N81" i="17"/>
  <c r="N85" i="17"/>
  <c r="D71" i="17"/>
  <c r="N68" i="17"/>
  <c r="N52" i="17"/>
  <c r="D70" i="17"/>
  <c r="D54" i="17"/>
  <c r="N80" i="17"/>
  <c r="D57" i="17"/>
  <c r="N37" i="17"/>
  <c r="N74" i="17"/>
  <c r="D33" i="17"/>
  <c r="X33" i="17" s="1"/>
  <c r="AG33" i="17" s="1"/>
  <c r="N32" i="17"/>
  <c r="N49" i="17"/>
  <c r="N65" i="17"/>
  <c r="D74" i="17"/>
  <c r="N38" i="17"/>
  <c r="D34" i="17"/>
  <c r="X34" i="17" s="1"/>
  <c r="AG34" i="17" s="1"/>
  <c r="D40" i="17"/>
  <c r="X40" i="17" s="1"/>
  <c r="N55" i="17"/>
  <c r="N108" i="17"/>
  <c r="D111" i="17"/>
  <c r="D101" i="17"/>
  <c r="X101" i="17" s="1"/>
  <c r="D87" i="17"/>
  <c r="N86" i="17"/>
  <c r="N77" i="17"/>
  <c r="D83" i="17"/>
  <c r="D84" i="17"/>
  <c r="N64" i="17"/>
  <c r="N48" i="17"/>
  <c r="D66" i="17"/>
  <c r="D50" i="17"/>
  <c r="D69" i="17"/>
  <c r="D53" i="17"/>
  <c r="N33" i="17"/>
  <c r="N47" i="17"/>
  <c r="D29" i="17"/>
  <c r="N28" i="17"/>
  <c r="N53" i="17"/>
  <c r="N51" i="17"/>
  <c r="D106" i="17"/>
  <c r="D107" i="17"/>
  <c r="N94" i="17"/>
  <c r="N93" i="17"/>
  <c r="D76" i="17"/>
  <c r="N73" i="17"/>
  <c r="D98" i="17"/>
  <c r="N41" i="17"/>
  <c r="D37" i="17"/>
  <c r="X37" i="17" s="1"/>
  <c r="AG37" i="17" s="1"/>
  <c r="N34" i="17"/>
  <c r="N104" i="17"/>
  <c r="D99" i="17"/>
  <c r="D94" i="17"/>
  <c r="D79" i="17"/>
  <c r="X79" i="17" s="1"/>
  <c r="N60" i="17"/>
  <c r="D62" i="17"/>
  <c r="X62" i="17" s="1"/>
  <c r="D65" i="17"/>
  <c r="X65" i="17" s="1"/>
  <c r="AG65" i="17" s="1"/>
  <c r="N29" i="17"/>
  <c r="N101" i="17"/>
  <c r="D95" i="17"/>
  <c r="X95" i="17" s="1"/>
  <c r="AG95" i="17" s="1"/>
  <c r="D86" i="17"/>
  <c r="D75" i="17"/>
  <c r="N56" i="17"/>
  <c r="D58" i="17"/>
  <c r="D61" i="17"/>
  <c r="X61" i="17" s="1"/>
  <c r="AG61" i="17" s="1"/>
  <c r="N87" i="17"/>
  <c r="N84" i="17"/>
  <c r="N67" i="17"/>
  <c r="D36" i="17"/>
  <c r="D110" i="17"/>
  <c r="D109" i="17"/>
  <c r="X109" i="17" s="1"/>
  <c r="AG109" i="17" s="1"/>
  <c r="N98" i="17"/>
  <c r="D102" i="17"/>
  <c r="X102" i="17" s="1"/>
  <c r="AG102" i="17" s="1"/>
  <c r="D80" i="17"/>
  <c r="N44" i="17"/>
  <c r="D46" i="17"/>
  <c r="D49" i="17"/>
  <c r="D41" i="17"/>
  <c r="X41" i="17" s="1"/>
  <c r="N57" i="17"/>
  <c r="N69" i="17"/>
  <c r="G19" i="7"/>
  <c r="M16" i="4"/>
  <c r="M14" i="4"/>
  <c r="C15" i="4"/>
  <c r="C19" i="4"/>
  <c r="M18" i="4"/>
  <c r="M19" i="4"/>
  <c r="C16" i="4"/>
  <c r="C18" i="4"/>
  <c r="M17" i="4"/>
  <c r="C17" i="4"/>
  <c r="M15" i="4"/>
  <c r="C14" i="4"/>
  <c r="C48" i="3"/>
  <c r="C14" i="3"/>
  <c r="C60" i="3"/>
  <c r="C47" i="3"/>
  <c r="C19" i="3"/>
  <c r="C28" i="3"/>
  <c r="C90" i="3"/>
  <c r="C42" i="3"/>
  <c r="C93" i="3"/>
  <c r="C45" i="3"/>
  <c r="C64" i="3"/>
  <c r="C52" i="3"/>
  <c r="C95" i="3"/>
  <c r="C31" i="3"/>
  <c r="C86" i="3"/>
  <c r="C22" i="3"/>
  <c r="C73" i="3"/>
  <c r="C66" i="3"/>
  <c r="C85" i="3"/>
  <c r="C37" i="3"/>
  <c r="C96" i="3"/>
  <c r="C56" i="3"/>
  <c r="C23" i="3"/>
  <c r="C78" i="3"/>
  <c r="C46" i="3"/>
  <c r="C97" i="3"/>
  <c r="C75" i="3"/>
  <c r="C83" i="3"/>
  <c r="C51" i="3"/>
  <c r="C105" i="3"/>
  <c r="C25" i="3"/>
  <c r="C91" i="3"/>
  <c r="C82" i="3"/>
  <c r="C87" i="3"/>
  <c r="C55" i="3"/>
  <c r="C65" i="3"/>
  <c r="C79" i="3"/>
  <c r="C20" i="3"/>
  <c r="C98" i="3"/>
  <c r="C101" i="3"/>
  <c r="C106" i="3"/>
  <c r="C26" i="3"/>
  <c r="C72" i="3"/>
  <c r="C70" i="3"/>
  <c r="C57" i="3"/>
  <c r="C34" i="3"/>
  <c r="C92" i="3"/>
  <c r="C71" i="3"/>
  <c r="C81" i="3"/>
  <c r="C40" i="3"/>
  <c r="C111" i="3"/>
  <c r="C50" i="3"/>
  <c r="C44" i="3"/>
  <c r="C67" i="3"/>
  <c r="C35" i="3"/>
  <c r="C18" i="3"/>
  <c r="C74" i="3"/>
  <c r="C58" i="3"/>
  <c r="C109" i="3"/>
  <c r="C61" i="3"/>
  <c r="C24" i="3"/>
  <c r="C63" i="3"/>
  <c r="C102" i="3"/>
  <c r="C54" i="3"/>
  <c r="C89" i="3"/>
  <c r="C80" i="3"/>
  <c r="C104" i="3"/>
  <c r="C36" i="3"/>
  <c r="C27" i="3"/>
  <c r="C53" i="3"/>
  <c r="C32" i="3"/>
  <c r="C103" i="3"/>
  <c r="C39" i="3"/>
  <c r="C94" i="3"/>
  <c r="C62" i="3"/>
  <c r="C113" i="3"/>
  <c r="C33" i="3"/>
  <c r="C16" i="3"/>
  <c r="C43" i="3"/>
  <c r="C108" i="3"/>
  <c r="C100" i="3"/>
  <c r="C68" i="3"/>
  <c r="C59" i="3"/>
  <c r="C17" i="3"/>
  <c r="C84" i="3"/>
  <c r="C15" i="3"/>
  <c r="C110" i="3"/>
  <c r="C49" i="3"/>
  <c r="C38" i="3"/>
  <c r="C76" i="3"/>
  <c r="C99" i="3"/>
  <c r="C77" i="3"/>
  <c r="C29" i="3"/>
  <c r="C41" i="3"/>
  <c r="C107" i="3"/>
  <c r="C69" i="3"/>
  <c r="C21" i="3"/>
  <c r="C30" i="3"/>
  <c r="C88" i="3"/>
  <c r="C112" i="3"/>
  <c r="H19" i="7"/>
  <c r="Q24" i="4"/>
  <c r="Q14" i="4"/>
  <c r="Q22" i="4"/>
  <c r="Q34" i="4"/>
  <c r="Q38" i="4"/>
  <c r="Q23" i="4"/>
  <c r="Q35" i="4"/>
  <c r="Q39" i="4"/>
  <c r="G17" i="4"/>
  <c r="G24" i="4"/>
  <c r="G31" i="4"/>
  <c r="G39" i="4"/>
  <c r="G28" i="4"/>
  <c r="G16" i="4"/>
  <c r="Q20" i="4"/>
  <c r="Q26" i="4"/>
  <c r="G32" i="4"/>
  <c r="G15" i="4"/>
  <c r="G36" i="4"/>
  <c r="G26" i="4"/>
  <c r="Q32" i="4"/>
  <c r="Q25" i="4"/>
  <c r="Q30" i="4"/>
  <c r="Q15" i="4"/>
  <c r="G23" i="4"/>
  <c r="G33" i="4"/>
  <c r="Q21" i="4"/>
  <c r="Q33" i="4"/>
  <c r="Q18" i="4"/>
  <c r="G19" i="4"/>
  <c r="G29" i="4"/>
  <c r="G37" i="4"/>
  <c r="G18" i="4"/>
  <c r="G30" i="4"/>
  <c r="G38" i="4"/>
  <c r="Q28" i="4"/>
  <c r="Q37" i="4"/>
  <c r="Q19" i="4"/>
  <c r="Q27" i="4"/>
  <c r="G21" i="4"/>
  <c r="G27" i="4"/>
  <c r="G35" i="4"/>
  <c r="G20" i="4"/>
  <c r="Q16" i="4"/>
  <c r="Q36" i="4"/>
  <c r="Q17" i="4"/>
  <c r="Q29" i="4"/>
  <c r="Q31" i="4"/>
  <c r="G25" i="4"/>
  <c r="G14" i="4"/>
  <c r="G22" i="4"/>
  <c r="G34" i="4"/>
  <c r="G48" i="3"/>
  <c r="G40" i="3"/>
  <c r="G79" i="3"/>
  <c r="G38" i="3"/>
  <c r="G76" i="3"/>
  <c r="G75" i="3"/>
  <c r="G98" i="3"/>
  <c r="G101" i="3"/>
  <c r="G14" i="3"/>
  <c r="G90" i="3"/>
  <c r="G26" i="3"/>
  <c r="G77" i="3"/>
  <c r="G24" i="3"/>
  <c r="G102" i="3"/>
  <c r="G86" i="3"/>
  <c r="G25" i="3"/>
  <c r="G34" i="3"/>
  <c r="G17" i="3"/>
  <c r="G69" i="3"/>
  <c r="G96" i="3"/>
  <c r="G92" i="3"/>
  <c r="G32" i="3"/>
  <c r="G110" i="3"/>
  <c r="G94" i="3"/>
  <c r="G30" i="3"/>
  <c r="G81" i="3"/>
  <c r="G49" i="3"/>
  <c r="G16" i="3"/>
  <c r="G111" i="3"/>
  <c r="G28" i="3"/>
  <c r="G35" i="3"/>
  <c r="G18" i="3"/>
  <c r="G58" i="3"/>
  <c r="G89" i="3"/>
  <c r="G57" i="3"/>
  <c r="G39" i="3"/>
  <c r="G62" i="3"/>
  <c r="G112" i="3"/>
  <c r="G51" i="3"/>
  <c r="G104" i="3"/>
  <c r="G36" i="3"/>
  <c r="G59" i="3"/>
  <c r="G82" i="3"/>
  <c r="G53" i="3"/>
  <c r="G15" i="3"/>
  <c r="G103" i="3"/>
  <c r="G60" i="3"/>
  <c r="G47" i="3"/>
  <c r="G20" i="3"/>
  <c r="G19" i="3"/>
  <c r="G108" i="3"/>
  <c r="G67" i="3"/>
  <c r="G106" i="3"/>
  <c r="G42" i="3"/>
  <c r="G93" i="3"/>
  <c r="G29" i="3"/>
  <c r="G64" i="3"/>
  <c r="G72" i="3"/>
  <c r="G95" i="3"/>
  <c r="G63" i="3"/>
  <c r="G31" i="3"/>
  <c r="G22" i="3"/>
  <c r="G73" i="3"/>
  <c r="G41" i="3"/>
  <c r="G80" i="3"/>
  <c r="G107" i="3"/>
  <c r="G91" i="3"/>
  <c r="G85" i="3"/>
  <c r="G21" i="3"/>
  <c r="G84" i="3"/>
  <c r="G71" i="3"/>
  <c r="G23" i="3"/>
  <c r="G46" i="3"/>
  <c r="G97" i="3"/>
  <c r="G50" i="3"/>
  <c r="G99" i="3"/>
  <c r="G83" i="3"/>
  <c r="G109" i="3"/>
  <c r="G61" i="3"/>
  <c r="G45" i="3"/>
  <c r="G52" i="3"/>
  <c r="G54" i="3"/>
  <c r="G27" i="3"/>
  <c r="G66" i="3"/>
  <c r="G37" i="3"/>
  <c r="G87" i="3"/>
  <c r="G78" i="3"/>
  <c r="G113" i="3"/>
  <c r="G43" i="3"/>
  <c r="G44" i="3"/>
  <c r="G74" i="3"/>
  <c r="G100" i="3"/>
  <c r="G70" i="3"/>
  <c r="G105" i="3"/>
  <c r="G68" i="3"/>
  <c r="G56" i="3"/>
  <c r="G55" i="3"/>
  <c r="G65" i="3"/>
  <c r="G33" i="3"/>
  <c r="G88" i="3"/>
  <c r="A11" i="1"/>
  <c r="A19" i="1" s="1"/>
  <c r="A27" i="1" s="1"/>
  <c r="A35" i="1" s="1"/>
  <c r="X28" i="17" l="1"/>
  <c r="AG28" i="17"/>
  <c r="AA71" i="4"/>
  <c r="AG26" i="4"/>
  <c r="G20" i="15"/>
  <c r="AK68" i="17"/>
  <c r="AB68" i="17"/>
  <c r="AL68" i="17" s="1"/>
  <c r="AB91" i="17"/>
  <c r="AL91" i="17" s="1"/>
  <c r="AB52" i="17"/>
  <c r="AB94" i="17"/>
  <c r="AB100" i="17"/>
  <c r="AB99" i="17"/>
  <c r="AL99" i="17" s="1"/>
  <c r="AK64" i="17"/>
  <c r="AB81" i="17"/>
  <c r="AB50" i="17"/>
  <c r="AL50" i="17" s="1"/>
  <c r="AB103" i="17"/>
  <c r="AL103" i="17" s="1"/>
  <c r="AB105" i="17"/>
  <c r="AL105" i="17" s="1"/>
  <c r="Z40" i="4"/>
  <c r="Z99" i="4"/>
  <c r="Z83" i="4"/>
  <c r="Z67" i="4"/>
  <c r="Z51" i="4"/>
  <c r="AJ51" i="4" s="1"/>
  <c r="Z110" i="4"/>
  <c r="Z94" i="4"/>
  <c r="Z78" i="4"/>
  <c r="Z62" i="4"/>
  <c r="Z46" i="4"/>
  <c r="Z105" i="4"/>
  <c r="Z89" i="4"/>
  <c r="Z73" i="4"/>
  <c r="Z57" i="4"/>
  <c r="Z37" i="4"/>
  <c r="AJ37" i="4" s="1"/>
  <c r="Z100" i="4"/>
  <c r="Z84" i="4"/>
  <c r="Z68" i="4"/>
  <c r="Z52" i="4"/>
  <c r="Z41" i="4"/>
  <c r="C20" i="15"/>
  <c r="X102" i="4"/>
  <c r="AG102" i="4"/>
  <c r="X78" i="4"/>
  <c r="AG78" i="4"/>
  <c r="X54" i="4"/>
  <c r="AG54" i="4"/>
  <c r="X29" i="4"/>
  <c r="AG29" i="4" s="1"/>
  <c r="X100" i="4"/>
  <c r="AG100" i="4"/>
  <c r="X84" i="4"/>
  <c r="AG84" i="4"/>
  <c r="X68" i="4"/>
  <c r="AG68" i="4"/>
  <c r="X52" i="4"/>
  <c r="AG52" i="4"/>
  <c r="X36" i="4"/>
  <c r="AG36" i="4"/>
  <c r="X111" i="4"/>
  <c r="AG111" i="4" s="1"/>
  <c r="X95" i="4"/>
  <c r="AG95" i="4" s="1"/>
  <c r="X79" i="4"/>
  <c r="AG79" i="4" s="1"/>
  <c r="X63" i="4"/>
  <c r="AG63" i="4" s="1"/>
  <c r="X47" i="4"/>
  <c r="AG47" i="4" s="1"/>
  <c r="X30" i="4"/>
  <c r="AG30" i="4" s="1"/>
  <c r="X94" i="4"/>
  <c r="AG94" i="4"/>
  <c r="X46" i="4"/>
  <c r="AG46" i="4"/>
  <c r="X109" i="4"/>
  <c r="AG109" i="4" s="1"/>
  <c r="X93" i="4"/>
  <c r="AG93" i="4" s="1"/>
  <c r="X77" i="4"/>
  <c r="AG77" i="4" s="1"/>
  <c r="X61" i="4"/>
  <c r="AG61" i="4" s="1"/>
  <c r="X45" i="4"/>
  <c r="AG45" i="4" s="1"/>
  <c r="X33" i="4"/>
  <c r="AG33" i="4" s="1"/>
  <c r="AH32" i="17"/>
  <c r="AH25" i="17"/>
  <c r="AK43" i="4"/>
  <c r="I73" i="17"/>
  <c r="AC73" i="17" s="1"/>
  <c r="I54" i="17"/>
  <c r="I103" i="17"/>
  <c r="AC103" i="17" s="1"/>
  <c r="I58" i="17"/>
  <c r="I70" i="17"/>
  <c r="AC70" i="17" s="1"/>
  <c r="I104" i="17"/>
  <c r="AC104" i="17" s="1"/>
  <c r="I96" i="17"/>
  <c r="AC96" i="17" s="1"/>
  <c r="AL96" i="17" s="1"/>
  <c r="I100" i="17"/>
  <c r="AC100" i="17" s="1"/>
  <c r="I59" i="17"/>
  <c r="I60" i="17"/>
  <c r="AC60" i="17" s="1"/>
  <c r="I95" i="17"/>
  <c r="I55" i="17"/>
  <c r="AC55" i="17" s="1"/>
  <c r="I56" i="17"/>
  <c r="AC56" i="17" s="1"/>
  <c r="I87" i="17"/>
  <c r="AC87" i="17" s="1"/>
  <c r="N27" i="17"/>
  <c r="X27" i="17" s="1"/>
  <c r="D21" i="17"/>
  <c r="AG21" i="17" s="1"/>
  <c r="D26" i="17"/>
  <c r="D20" i="17"/>
  <c r="AG20" i="17" s="1"/>
  <c r="D24" i="17"/>
  <c r="AG24" i="17" s="1"/>
  <c r="N14" i="17"/>
  <c r="X14" i="17" s="1"/>
  <c r="AG14" i="17" s="1"/>
  <c r="N17" i="17"/>
  <c r="X17" i="17" s="1"/>
  <c r="AB41" i="4"/>
  <c r="AB43" i="4"/>
  <c r="AA37" i="4"/>
  <c r="AK37" i="4" s="1"/>
  <c r="AB38" i="4"/>
  <c r="AC39" i="4"/>
  <c r="AC33" i="4"/>
  <c r="AC34" i="4"/>
  <c r="AC35" i="4"/>
  <c r="AB28" i="4"/>
  <c r="AA29" i="4"/>
  <c r="Z30" i="4"/>
  <c r="Y31" i="4"/>
  <c r="AB32" i="4"/>
  <c r="X21" i="4"/>
  <c r="AH21" i="4" s="1"/>
  <c r="AB21" i="4"/>
  <c r="Z22" i="4"/>
  <c r="X23" i="4"/>
  <c r="AB23" i="4"/>
  <c r="AL23" i="4" s="1"/>
  <c r="Z24" i="4"/>
  <c r="X25" i="4"/>
  <c r="AH25" i="4" s="1"/>
  <c r="AB25" i="4"/>
  <c r="Z26" i="4"/>
  <c r="X27" i="4"/>
  <c r="AG27" i="4" s="1"/>
  <c r="AB27" i="4"/>
  <c r="Y15" i="4"/>
  <c r="AC15" i="4"/>
  <c r="W17" i="4"/>
  <c r="AG17" i="4" s="1"/>
  <c r="AA17" i="4"/>
  <c r="X18" i="4"/>
  <c r="AH18" i="4" s="1"/>
  <c r="AB18" i="4"/>
  <c r="Y19" i="4"/>
  <c r="AA14" i="4"/>
  <c r="AK14" i="4" s="1"/>
  <c r="AC48" i="4"/>
  <c r="AC41" i="4"/>
  <c r="AC43" i="4"/>
  <c r="AB37" i="4"/>
  <c r="AC38" i="4"/>
  <c r="AL38" i="4" s="1"/>
  <c r="Z35" i="4"/>
  <c r="Y28" i="4"/>
  <c r="AC28" i="4"/>
  <c r="AL28" i="4" s="1"/>
  <c r="AB29" i="4"/>
  <c r="AA30" i="4"/>
  <c r="AK30" i="4" s="1"/>
  <c r="Z31" i="4"/>
  <c r="Y32" i="4"/>
  <c r="AC32" i="4"/>
  <c r="AA20" i="4"/>
  <c r="AK20" i="4" s="1"/>
  <c r="Y21" i="4"/>
  <c r="AC21" i="4"/>
  <c r="AA22" i="4"/>
  <c r="AK22" i="4" s="1"/>
  <c r="Y23" i="4"/>
  <c r="AA24" i="4"/>
  <c r="AJ24" i="4" s="1"/>
  <c r="Y25" i="4"/>
  <c r="AA26" i="4"/>
  <c r="Y27" i="4"/>
  <c r="AH27" i="4" s="1"/>
  <c r="AC27" i="4"/>
  <c r="Z15" i="4"/>
  <c r="AJ15" i="4" s="1"/>
  <c r="W16" i="4"/>
  <c r="AA16" i="4"/>
  <c r="AK16" i="4" s="1"/>
  <c r="X17" i="4"/>
  <c r="AB17" i="4"/>
  <c r="Y18" i="4"/>
  <c r="AC18" i="4"/>
  <c r="Z19" i="4"/>
  <c r="X14" i="4"/>
  <c r="AB14" i="4"/>
  <c r="AC45" i="4"/>
  <c r="AC49" i="4"/>
  <c r="AB40" i="4"/>
  <c r="AB42" i="4"/>
  <c r="AB44" i="4"/>
  <c r="AA39" i="4"/>
  <c r="AK39" i="4" s="1"/>
  <c r="AA33" i="4"/>
  <c r="AA34" i="4"/>
  <c r="AA35" i="4"/>
  <c r="AA36" i="4"/>
  <c r="Z28" i="4"/>
  <c r="Y29" i="4"/>
  <c r="AC29" i="4"/>
  <c r="AB30" i="4"/>
  <c r="AA31" i="4"/>
  <c r="Z32" i="4"/>
  <c r="AJ32" i="4" s="1"/>
  <c r="X20" i="4"/>
  <c r="AB20" i="4"/>
  <c r="AL20" i="4" s="1"/>
  <c r="Z21" i="4"/>
  <c r="X22" i="4"/>
  <c r="AG22" i="4" s="1"/>
  <c r="AB22" i="4"/>
  <c r="Z23" i="4"/>
  <c r="X24" i="4"/>
  <c r="AB24" i="4"/>
  <c r="X26" i="4"/>
  <c r="AH26" i="4" s="1"/>
  <c r="AB26" i="4"/>
  <c r="Z27" i="4"/>
  <c r="W15" i="4"/>
  <c r="AA15" i="4"/>
  <c r="AK15" i="4" s="1"/>
  <c r="X16" i="4"/>
  <c r="AB16" i="4"/>
  <c r="Y17" i="4"/>
  <c r="AC17" i="4"/>
  <c r="Z18" i="4"/>
  <c r="W19" i="4"/>
  <c r="AG19" i="4" s="1"/>
  <c r="AA19" i="4"/>
  <c r="Y14" i="4"/>
  <c r="AC46" i="4"/>
  <c r="AC50" i="4"/>
  <c r="AC42" i="4"/>
  <c r="AC44" i="4"/>
  <c r="AA38" i="4"/>
  <c r="AB39" i="4"/>
  <c r="AB33" i="4"/>
  <c r="AB34" i="4"/>
  <c r="AB35" i="4"/>
  <c r="AB36" i="4"/>
  <c r="AA28" i="4"/>
  <c r="Z29" i="4"/>
  <c r="Y30" i="4"/>
  <c r="AB31" i="4"/>
  <c r="AA32" i="4"/>
  <c r="Y20" i="4"/>
  <c r="AA21" i="4"/>
  <c r="Y22" i="4"/>
  <c r="AA23" i="4"/>
  <c r="AK23" i="4" s="1"/>
  <c r="Y24" i="4"/>
  <c r="AC24" i="4"/>
  <c r="AA25" i="4"/>
  <c r="AK25" i="4" s="1"/>
  <c r="Y26" i="4"/>
  <c r="AI26" i="4" s="1"/>
  <c r="AA27" i="4"/>
  <c r="AK27" i="4" s="1"/>
  <c r="X15" i="4"/>
  <c r="AB15" i="4"/>
  <c r="Y16" i="4"/>
  <c r="Z17" i="4"/>
  <c r="W18" i="4"/>
  <c r="AA18" i="4"/>
  <c r="X19" i="4"/>
  <c r="AH19" i="4" s="1"/>
  <c r="AB19" i="4"/>
  <c r="Z14" i="4"/>
  <c r="W14" i="4"/>
  <c r="F44" i="17"/>
  <c r="F95" i="17"/>
  <c r="F110" i="17"/>
  <c r="F42" i="17"/>
  <c r="F74" i="17"/>
  <c r="Z74" i="17" s="1"/>
  <c r="F87" i="17"/>
  <c r="F71" i="17"/>
  <c r="Z71" i="17" s="1"/>
  <c r="AJ71" i="17" s="1"/>
  <c r="F65" i="17"/>
  <c r="F78" i="17"/>
  <c r="Z78" i="17" s="1"/>
  <c r="F96" i="17"/>
  <c r="Z96" i="17" s="1"/>
  <c r="AJ96" i="17" s="1"/>
  <c r="F99" i="17"/>
  <c r="Z99" i="17" s="1"/>
  <c r="F53" i="17"/>
  <c r="Z53" i="17" s="1"/>
  <c r="F60" i="17"/>
  <c r="Z60" i="17" s="1"/>
  <c r="AI60" i="17" s="1"/>
  <c r="F55" i="17"/>
  <c r="Z55" i="17" s="1"/>
  <c r="F86" i="17"/>
  <c r="Z86" i="17" s="1"/>
  <c r="AJ86" i="17" s="1"/>
  <c r="F108" i="17"/>
  <c r="F40" i="17"/>
  <c r="Z40" i="17" s="1"/>
  <c r="AJ40" i="17" s="1"/>
  <c r="F64" i="17"/>
  <c r="Z64" i="17" s="1"/>
  <c r="F59" i="17"/>
  <c r="F72" i="17"/>
  <c r="Z72" i="17" s="1"/>
  <c r="F90" i="17"/>
  <c r="F112" i="17"/>
  <c r="Z112" i="17" s="1"/>
  <c r="F37" i="17"/>
  <c r="Z37" i="17" s="1"/>
  <c r="AJ37" i="17" s="1"/>
  <c r="E100" i="4"/>
  <c r="E76" i="4"/>
  <c r="E110" i="4"/>
  <c r="E94" i="4"/>
  <c r="E78" i="4"/>
  <c r="E62" i="4"/>
  <c r="E46" i="4"/>
  <c r="E113" i="4"/>
  <c r="E97" i="4"/>
  <c r="E81" i="4"/>
  <c r="E65" i="4"/>
  <c r="E49" i="4"/>
  <c r="E108" i="4"/>
  <c r="E68" i="4"/>
  <c r="E48" i="4"/>
  <c r="E111" i="4"/>
  <c r="E95" i="4"/>
  <c r="E79" i="4"/>
  <c r="E63" i="4"/>
  <c r="E47" i="4"/>
  <c r="C18" i="7"/>
  <c r="G54" i="17"/>
  <c r="AA54" i="17" s="1"/>
  <c r="AK54" i="17" s="1"/>
  <c r="G40" i="17"/>
  <c r="AA40" i="17" s="1"/>
  <c r="G98" i="17"/>
  <c r="G48" i="17"/>
  <c r="G53" i="17"/>
  <c r="G78" i="17"/>
  <c r="G106" i="17"/>
  <c r="G75" i="17"/>
  <c r="G113" i="17"/>
  <c r="AA113" i="17" s="1"/>
  <c r="G62" i="17"/>
  <c r="AA62" i="17" s="1"/>
  <c r="AK62" i="17" s="1"/>
  <c r="G52" i="17"/>
  <c r="G67" i="17"/>
  <c r="AA67" i="17" s="1"/>
  <c r="AK67" i="17" s="1"/>
  <c r="G56" i="17"/>
  <c r="AA56" i="17" s="1"/>
  <c r="AJ56" i="17" s="1"/>
  <c r="G55" i="17"/>
  <c r="AA55" i="17" s="1"/>
  <c r="AK55" i="17" s="1"/>
  <c r="G80" i="17"/>
  <c r="G97" i="17"/>
  <c r="AA97" i="17" s="1"/>
  <c r="I84" i="3"/>
  <c r="I41" i="3"/>
  <c r="I61" i="3"/>
  <c r="I94" i="3"/>
  <c r="I25" i="3"/>
  <c r="I47" i="3"/>
  <c r="I46" i="3"/>
  <c r="I21" i="3"/>
  <c r="I27" i="3"/>
  <c r="I22" i="3"/>
  <c r="I77" i="3"/>
  <c r="I83" i="3"/>
  <c r="I64" i="3"/>
  <c r="I111" i="3"/>
  <c r="I113" i="3"/>
  <c r="I59" i="3"/>
  <c r="I24" i="3"/>
  <c r="I98" i="3"/>
  <c r="I40" i="3"/>
  <c r="I55" i="3"/>
  <c r="I91" i="3"/>
  <c r="I89" i="3"/>
  <c r="I18" i="3"/>
  <c r="I108" i="3"/>
  <c r="I19" i="3"/>
  <c r="I51" i="4"/>
  <c r="S47" i="4"/>
  <c r="AC47" i="4" s="1"/>
  <c r="I44" i="4"/>
  <c r="I46" i="4"/>
  <c r="AL46" i="4" s="1"/>
  <c r="S51" i="4"/>
  <c r="AC51" i="4" s="1"/>
  <c r="I29" i="4"/>
  <c r="AL29" i="4" s="1"/>
  <c r="I18" i="4"/>
  <c r="I42" i="4"/>
  <c r="AL42" i="4" s="1"/>
  <c r="S26" i="4"/>
  <c r="AC26" i="4" s="1"/>
  <c r="AL26" i="4" s="1"/>
  <c r="I19" i="4"/>
  <c r="I35" i="4"/>
  <c r="AL35" i="4" s="1"/>
  <c r="S30" i="4"/>
  <c r="AC30" i="4" s="1"/>
  <c r="S37" i="4"/>
  <c r="AC37" i="4" s="1"/>
  <c r="AL37" i="4" s="1"/>
  <c r="I25" i="4"/>
  <c r="I14" i="4"/>
  <c r="S36" i="4"/>
  <c r="AC36" i="4" s="1"/>
  <c r="AL36" i="4" s="1"/>
  <c r="I24" i="4"/>
  <c r="I40" i="4"/>
  <c r="S22" i="4"/>
  <c r="AC22" i="4" s="1"/>
  <c r="AL22" i="4" s="1"/>
  <c r="S20" i="4"/>
  <c r="AC20" i="4" s="1"/>
  <c r="F113" i="3"/>
  <c r="F32" i="3"/>
  <c r="F104" i="3"/>
  <c r="F35" i="3"/>
  <c r="F97" i="3"/>
  <c r="F85" i="3"/>
  <c r="F74" i="3"/>
  <c r="F81" i="3"/>
  <c r="F92" i="3"/>
  <c r="F70" i="3"/>
  <c r="F93" i="3"/>
  <c r="F98" i="3"/>
  <c r="F79" i="3"/>
  <c r="F17" i="3"/>
  <c r="F42" i="3"/>
  <c r="F103" i="3"/>
  <c r="F68" i="3"/>
  <c r="F100" i="3"/>
  <c r="F38" i="3"/>
  <c r="F94" i="3"/>
  <c r="F82" i="3"/>
  <c r="F73" i="3"/>
  <c r="F58" i="3"/>
  <c r="F83" i="3"/>
  <c r="F111" i="3"/>
  <c r="F30" i="4"/>
  <c r="AI30" i="4" s="1"/>
  <c r="F23" i="4"/>
  <c r="P34" i="4"/>
  <c r="Z34" i="4" s="1"/>
  <c r="F15" i="4"/>
  <c r="F36" i="4"/>
  <c r="P26" i="4"/>
  <c r="P20" i="4"/>
  <c r="Z20" i="4" s="1"/>
  <c r="P22" i="4"/>
  <c r="F22" i="4"/>
  <c r="F17" i="4"/>
  <c r="AI17" i="4" s="1"/>
  <c r="F16" i="4"/>
  <c r="I19" i="7"/>
  <c r="D112" i="3"/>
  <c r="D39" i="3"/>
  <c r="D25" i="3"/>
  <c r="D26" i="3"/>
  <c r="D81" i="3"/>
  <c r="D22" i="3"/>
  <c r="D72" i="3"/>
  <c r="D30" i="3"/>
  <c r="D85" i="3"/>
  <c r="D70" i="3"/>
  <c r="D18" i="3"/>
  <c r="D50" i="3"/>
  <c r="D49" i="3"/>
  <c r="D54" i="3"/>
  <c r="D99" i="3"/>
  <c r="D79" i="3"/>
  <c r="D84" i="3"/>
  <c r="D73" i="3"/>
  <c r="D47" i="3"/>
  <c r="D15" i="3"/>
  <c r="D59" i="3"/>
  <c r="D41" i="3"/>
  <c r="D100" i="3"/>
  <c r="D51" i="3"/>
  <c r="D111" i="3"/>
  <c r="AJ18" i="4"/>
  <c r="AJ23" i="4"/>
  <c r="AJ17" i="4"/>
  <c r="X49" i="17"/>
  <c r="AH49" i="17" s="1"/>
  <c r="X36" i="17"/>
  <c r="AH36" i="17" s="1"/>
  <c r="X86" i="17"/>
  <c r="AH86" i="17" s="1"/>
  <c r="AG94" i="17"/>
  <c r="X94" i="17"/>
  <c r="X76" i="17"/>
  <c r="AH76" i="17" s="1"/>
  <c r="X106" i="17"/>
  <c r="AH106" i="17" s="1"/>
  <c r="AG29" i="17"/>
  <c r="X29" i="17"/>
  <c r="AH29" i="17" s="1"/>
  <c r="AG69" i="17"/>
  <c r="X69" i="17"/>
  <c r="AH69" i="17" s="1"/>
  <c r="X57" i="17"/>
  <c r="AG57" i="17" s="1"/>
  <c r="X113" i="17"/>
  <c r="AH113" i="17" s="1"/>
  <c r="X51" i="17"/>
  <c r="AH51" i="17" s="1"/>
  <c r="AG82" i="17"/>
  <c r="X82" i="17"/>
  <c r="AG47" i="17"/>
  <c r="X47" i="17"/>
  <c r="AH47" i="17" s="1"/>
  <c r="X72" i="17"/>
  <c r="AH72" i="17" s="1"/>
  <c r="X55" i="17"/>
  <c r="AH55" i="17" s="1"/>
  <c r="X52" i="17"/>
  <c r="AH52" i="17" s="1"/>
  <c r="AG89" i="17"/>
  <c r="X89" i="17"/>
  <c r="AH24" i="4"/>
  <c r="AH20" i="4"/>
  <c r="AH15" i="4"/>
  <c r="AK24" i="17"/>
  <c r="AC108" i="4"/>
  <c r="AC100" i="4"/>
  <c r="AC92" i="4"/>
  <c r="AC84" i="4"/>
  <c r="AC76" i="4"/>
  <c r="AC68" i="4"/>
  <c r="AC60" i="4"/>
  <c r="AL111" i="4"/>
  <c r="AC111" i="4"/>
  <c r="AL103" i="4"/>
  <c r="AC103" i="4"/>
  <c r="AL95" i="4"/>
  <c r="AC95" i="4"/>
  <c r="AL87" i="4"/>
  <c r="AC87" i="4"/>
  <c r="AL79" i="4"/>
  <c r="AC79" i="4"/>
  <c r="AL71" i="4"/>
  <c r="AC71" i="4"/>
  <c r="AL63" i="4"/>
  <c r="AC63" i="4"/>
  <c r="AL55" i="4"/>
  <c r="AC55" i="4"/>
  <c r="AK49" i="4"/>
  <c r="AB49" i="4"/>
  <c r="AB112" i="4"/>
  <c r="AB104" i="4"/>
  <c r="AB96" i="4"/>
  <c r="AB88" i="4"/>
  <c r="AB80" i="4"/>
  <c r="AB72" i="4"/>
  <c r="AB64" i="4"/>
  <c r="AB56" i="4"/>
  <c r="AK50" i="4"/>
  <c r="AB50" i="4"/>
  <c r="AK107" i="4"/>
  <c r="AB107" i="4"/>
  <c r="AK99" i="4"/>
  <c r="AB99" i="4"/>
  <c r="AK91" i="4"/>
  <c r="AB91" i="4"/>
  <c r="AK83" i="4"/>
  <c r="AB83" i="4"/>
  <c r="AK75" i="4"/>
  <c r="AB75" i="4"/>
  <c r="AK67" i="4"/>
  <c r="AB67" i="4"/>
  <c r="AK59" i="4"/>
  <c r="AB59" i="4"/>
  <c r="Y78" i="17"/>
  <c r="AI78" i="17" s="1"/>
  <c r="Y35" i="17"/>
  <c r="AI35" i="17" s="1"/>
  <c r="AI72" i="17"/>
  <c r="Y40" i="17"/>
  <c r="AH40" i="17"/>
  <c r="Y79" i="17"/>
  <c r="AI79" i="17" s="1"/>
  <c r="AH79" i="17"/>
  <c r="Y108" i="17"/>
  <c r="Y81" i="17"/>
  <c r="AI81" i="17" s="1"/>
  <c r="AI71" i="17"/>
  <c r="AH82" i="17"/>
  <c r="AI55" i="17"/>
  <c r="Y59" i="17"/>
  <c r="AH59" i="17"/>
  <c r="AA42" i="4"/>
  <c r="AK42" i="4" s="1"/>
  <c r="AA98" i="4"/>
  <c r="AK98" i="4" s="1"/>
  <c r="AA82" i="4"/>
  <c r="AK82" i="4" s="1"/>
  <c r="AA66" i="4"/>
  <c r="AK66" i="4" s="1"/>
  <c r="AA105" i="4"/>
  <c r="AJ105" i="4"/>
  <c r="AA89" i="4"/>
  <c r="AJ89" i="4"/>
  <c r="AA73" i="4"/>
  <c r="AJ73" i="4"/>
  <c r="AA57" i="4"/>
  <c r="AJ57" i="4"/>
  <c r="AA47" i="4"/>
  <c r="AK47" i="4" s="1"/>
  <c r="AA112" i="4"/>
  <c r="AK112" i="4" s="1"/>
  <c r="AA96" i="4"/>
  <c r="AK96" i="4" s="1"/>
  <c r="AA80" i="4"/>
  <c r="AK80" i="4" s="1"/>
  <c r="AA64" i="4"/>
  <c r="AK64" i="4" s="1"/>
  <c r="AA107" i="4"/>
  <c r="AA91" i="4"/>
  <c r="AA75" i="4"/>
  <c r="AA59" i="4"/>
  <c r="AA48" i="4"/>
  <c r="AK48" i="4" s="1"/>
  <c r="AL17" i="17"/>
  <c r="AL37" i="17"/>
  <c r="AL48" i="17"/>
  <c r="AL24" i="17"/>
  <c r="AL34" i="17"/>
  <c r="AL18" i="17"/>
  <c r="AG14" i="4"/>
  <c r="AG24" i="4"/>
  <c r="AB56" i="17"/>
  <c r="AL56" i="17" s="1"/>
  <c r="AK111" i="17"/>
  <c r="AB111" i="17"/>
  <c r="AK82" i="17"/>
  <c r="AB82" i="17"/>
  <c r="AB53" i="17"/>
  <c r="AL60" i="17"/>
  <c r="AB88" i="17"/>
  <c r="AK88" i="17"/>
  <c r="AB97" i="17"/>
  <c r="AK97" i="17" s="1"/>
  <c r="AK59" i="17"/>
  <c r="AB59" i="17"/>
  <c r="AB45" i="17"/>
  <c r="AL46" i="17"/>
  <c r="Z103" i="4"/>
  <c r="Z87" i="4"/>
  <c r="Z71" i="4"/>
  <c r="AJ71" i="4" s="1"/>
  <c r="Z55" i="4"/>
  <c r="Z39" i="4"/>
  <c r="AJ39" i="4" s="1"/>
  <c r="Z98" i="4"/>
  <c r="Z82" i="4"/>
  <c r="AJ82" i="4" s="1"/>
  <c r="Z66" i="4"/>
  <c r="Z50" i="4"/>
  <c r="Z109" i="4"/>
  <c r="Z93" i="4"/>
  <c r="Z77" i="4"/>
  <c r="Z61" i="4"/>
  <c r="Z104" i="4"/>
  <c r="Z88" i="4"/>
  <c r="Z72" i="4"/>
  <c r="Z56" i="4"/>
  <c r="Z43" i="4"/>
  <c r="X106" i="4"/>
  <c r="AH106" i="4" s="1"/>
  <c r="X86" i="4"/>
  <c r="AG86" i="4" s="1"/>
  <c r="X62" i="4"/>
  <c r="AG62" i="4" s="1"/>
  <c r="X38" i="4"/>
  <c r="AG38" i="4" s="1"/>
  <c r="X104" i="4"/>
  <c r="AG104" i="4" s="1"/>
  <c r="X88" i="4"/>
  <c r="AG88" i="4" s="1"/>
  <c r="X72" i="4"/>
  <c r="AH72" i="4" s="1"/>
  <c r="X56" i="4"/>
  <c r="AG56" i="4" s="1"/>
  <c r="X40" i="4"/>
  <c r="AG40" i="4" s="1"/>
  <c r="AG99" i="4"/>
  <c r="X99" i="4"/>
  <c r="AG83" i="4"/>
  <c r="X83" i="4"/>
  <c r="AG67" i="4"/>
  <c r="X67" i="4"/>
  <c r="AG51" i="4"/>
  <c r="X51" i="4"/>
  <c r="AG35" i="4"/>
  <c r="X35" i="4"/>
  <c r="X110" i="4"/>
  <c r="AG110" i="4" s="1"/>
  <c r="X58" i="4"/>
  <c r="AG58" i="4" s="1"/>
  <c r="AG113" i="4"/>
  <c r="X113" i="4"/>
  <c r="AG97" i="4"/>
  <c r="X97" i="4"/>
  <c r="AG81" i="4"/>
  <c r="X81" i="4"/>
  <c r="AG65" i="4"/>
  <c r="X65" i="4"/>
  <c r="AG49" i="4"/>
  <c r="X49" i="4"/>
  <c r="X32" i="4"/>
  <c r="AG32" i="4" s="1"/>
  <c r="I32" i="7"/>
  <c r="I64" i="7"/>
  <c r="I96" i="7"/>
  <c r="I128" i="7"/>
  <c r="I53" i="7"/>
  <c r="I94" i="7"/>
  <c r="I135" i="7"/>
  <c r="I171" i="7"/>
  <c r="I203" i="7"/>
  <c r="I235" i="7"/>
  <c r="I267" i="7"/>
  <c r="I45" i="7"/>
  <c r="I107" i="7"/>
  <c r="I165" i="7"/>
  <c r="I206" i="7"/>
  <c r="I252" i="7"/>
  <c r="I293" i="7"/>
  <c r="I325" i="7"/>
  <c r="I357" i="7"/>
  <c r="I389" i="7"/>
  <c r="I421" i="7"/>
  <c r="I453" i="7"/>
  <c r="I485" i="7"/>
  <c r="I517" i="7"/>
  <c r="I549" i="7"/>
  <c r="I54" i="7"/>
  <c r="I127" i="7"/>
  <c r="I180" i="7"/>
  <c r="I242" i="7"/>
  <c r="I300" i="7"/>
  <c r="I346" i="7"/>
  <c r="I387" i="7"/>
  <c r="I428" i="7"/>
  <c r="I474" i="7"/>
  <c r="I515" i="7"/>
  <c r="I556" i="7"/>
  <c r="I592" i="7"/>
  <c r="I624" i="7"/>
  <c r="I115" i="7"/>
  <c r="I157" i="7"/>
  <c r="I216" i="7"/>
  <c r="I278" i="7"/>
  <c r="I318" i="7"/>
  <c r="I359" i="7"/>
  <c r="I400" i="7"/>
  <c r="I446" i="7"/>
  <c r="I487" i="7"/>
  <c r="I528" i="7"/>
  <c r="I571" i="7"/>
  <c r="I603" i="7"/>
  <c r="I49" i="7"/>
  <c r="I125" i="7"/>
  <c r="I193" i="7"/>
  <c r="I63" i="7"/>
  <c r="I276" i="7"/>
  <c r="I356" i="7"/>
  <c r="I434" i="7"/>
  <c r="I523" i="7"/>
  <c r="I598" i="7"/>
  <c r="I520" i="7"/>
  <c r="I201" i="7"/>
  <c r="I248" i="7"/>
  <c r="I335" i="7"/>
  <c r="I438" i="7"/>
  <c r="I585" i="7"/>
  <c r="I312" i="7"/>
  <c r="I454" i="7"/>
  <c r="I47" i="7"/>
  <c r="I372" i="7"/>
  <c r="I514" i="7"/>
  <c r="I260" i="7"/>
  <c r="I422" i="7"/>
  <c r="I411" i="7"/>
  <c r="I613" i="7"/>
  <c r="I539" i="7"/>
  <c r="I27" i="7"/>
  <c r="I52" i="7"/>
  <c r="I84" i="7"/>
  <c r="I116" i="7"/>
  <c r="I37" i="7"/>
  <c r="I78" i="7"/>
  <c r="I119" i="7"/>
  <c r="I159" i="7"/>
  <c r="I191" i="7"/>
  <c r="I223" i="7"/>
  <c r="I255" i="7"/>
  <c r="I33" i="7"/>
  <c r="I95" i="7"/>
  <c r="I149" i="7"/>
  <c r="I190" i="7"/>
  <c r="I236" i="7"/>
  <c r="I277" i="7"/>
  <c r="I313" i="7"/>
  <c r="I345" i="7"/>
  <c r="I377" i="7"/>
  <c r="I409" i="7"/>
  <c r="I441" i="7"/>
  <c r="I473" i="7"/>
  <c r="I505" i="7"/>
  <c r="I537" i="7"/>
  <c r="I29" i="7"/>
  <c r="I89" i="7"/>
  <c r="I168" i="7"/>
  <c r="I230" i="7"/>
  <c r="I284" i="7"/>
  <c r="I330" i="7"/>
  <c r="I371" i="7"/>
  <c r="I412" i="7"/>
  <c r="I458" i="7"/>
  <c r="I499" i="7"/>
  <c r="I540" i="7"/>
  <c r="I580" i="7"/>
  <c r="I612" i="7"/>
  <c r="I77" i="7"/>
  <c r="I145" i="7"/>
  <c r="I202" i="7"/>
  <c r="I240" i="7"/>
  <c r="I302" i="7"/>
  <c r="I343" i="7"/>
  <c r="I384" i="7"/>
  <c r="I430" i="7"/>
  <c r="I471" i="7"/>
  <c r="I512" i="7"/>
  <c r="I558" i="7"/>
  <c r="I591" i="7"/>
  <c r="I623" i="7"/>
  <c r="I91" i="7"/>
  <c r="I153" i="7"/>
  <c r="I212" i="7"/>
  <c r="I234" i="7"/>
  <c r="I324" i="7"/>
  <c r="I402" i="7"/>
  <c r="I491" i="7"/>
  <c r="I574" i="7"/>
  <c r="I374" i="7"/>
  <c r="I593" i="7"/>
  <c r="I170" i="7"/>
  <c r="I303" i="7"/>
  <c r="I406" i="7"/>
  <c r="I534" i="7"/>
  <c r="I182" i="7"/>
  <c r="I390" i="7"/>
  <c r="I589" i="7"/>
  <c r="I308" i="7"/>
  <c r="I450" i="7"/>
  <c r="I618" i="7"/>
  <c r="I358" i="7"/>
  <c r="I543" i="7"/>
  <c r="I283" i="7"/>
  <c r="I532" i="7"/>
  <c r="I546" i="7"/>
  <c r="I56" i="7"/>
  <c r="I88" i="7"/>
  <c r="I120" i="7"/>
  <c r="I39" i="7"/>
  <c r="I85" i="7"/>
  <c r="I126" i="7"/>
  <c r="I163" i="7"/>
  <c r="I195" i="7"/>
  <c r="I227" i="7"/>
  <c r="I259" i="7"/>
  <c r="I38" i="7"/>
  <c r="I97" i="7"/>
  <c r="I156" i="7"/>
  <c r="I197" i="7"/>
  <c r="I238" i="7"/>
  <c r="I285" i="7"/>
  <c r="I317" i="7"/>
  <c r="I349" i="7"/>
  <c r="I381" i="7"/>
  <c r="I413" i="7"/>
  <c r="I445" i="7"/>
  <c r="I477" i="7"/>
  <c r="I509" i="7"/>
  <c r="I541" i="7"/>
  <c r="I35" i="7"/>
  <c r="I105" i="7"/>
  <c r="I173" i="7"/>
  <c r="I232" i="7"/>
  <c r="I291" i="7"/>
  <c r="I332" i="7"/>
  <c r="I378" i="7"/>
  <c r="I419" i="7"/>
  <c r="I460" i="7"/>
  <c r="I506" i="7"/>
  <c r="I547" i="7"/>
  <c r="I584" i="7"/>
  <c r="I616" i="7"/>
  <c r="I93" i="7"/>
  <c r="I150" i="7"/>
  <c r="I209" i="7"/>
  <c r="I266" i="7"/>
  <c r="I304" i="7"/>
  <c r="I350" i="7"/>
  <c r="I391" i="7"/>
  <c r="I432" i="7"/>
  <c r="I478" i="7"/>
  <c r="I519" i="7"/>
  <c r="I560" i="7"/>
  <c r="I595" i="7"/>
  <c r="I627" i="7"/>
  <c r="I106" i="7"/>
  <c r="I160" i="7"/>
  <c r="I217" i="7"/>
  <c r="I257" i="7"/>
  <c r="I331" i="7"/>
  <c r="I420" i="7"/>
  <c r="I498" i="7"/>
  <c r="I582" i="7"/>
  <c r="I488" i="7"/>
  <c r="I601" i="7"/>
  <c r="I189" i="7"/>
  <c r="I310" i="7"/>
  <c r="I424" i="7"/>
  <c r="I552" i="7"/>
  <c r="I246" i="7"/>
  <c r="I440" i="7"/>
  <c r="I605" i="7"/>
  <c r="I315" i="7"/>
  <c r="I500" i="7"/>
  <c r="I194" i="7"/>
  <c r="I408" i="7"/>
  <c r="I264" i="7"/>
  <c r="I340" i="7"/>
  <c r="I578" i="7"/>
  <c r="I594" i="7"/>
  <c r="I44" i="7"/>
  <c r="I76" i="7"/>
  <c r="I108" i="7"/>
  <c r="I140" i="7"/>
  <c r="I69" i="7"/>
  <c r="I110" i="7"/>
  <c r="I151" i="7"/>
  <c r="I183" i="7"/>
  <c r="I215" i="7"/>
  <c r="I247" i="7"/>
  <c r="I279" i="7"/>
  <c r="I83" i="7"/>
  <c r="I121" i="7"/>
  <c r="I181" i="7"/>
  <c r="I222" i="7"/>
  <c r="I268" i="7"/>
  <c r="I305" i="7"/>
  <c r="I337" i="7"/>
  <c r="I369" i="7"/>
  <c r="I401" i="7"/>
  <c r="I433" i="7"/>
  <c r="I465" i="7"/>
  <c r="I497" i="7"/>
  <c r="I529" i="7"/>
  <c r="I561" i="7"/>
  <c r="I73" i="7"/>
  <c r="I161" i="7"/>
  <c r="I218" i="7"/>
  <c r="I256" i="7"/>
  <c r="I316" i="7"/>
  <c r="I362" i="7"/>
  <c r="I403" i="7"/>
  <c r="I444" i="7"/>
  <c r="I490" i="7"/>
  <c r="I531" i="7"/>
  <c r="I572" i="7"/>
  <c r="I604" i="7"/>
  <c r="I61" i="7"/>
  <c r="I134" i="7"/>
  <c r="I169" i="7"/>
  <c r="I228" i="7"/>
  <c r="I288" i="7"/>
  <c r="I334" i="7"/>
  <c r="I375" i="7"/>
  <c r="I416" i="7"/>
  <c r="I462" i="7"/>
  <c r="I503" i="7"/>
  <c r="I544" i="7"/>
  <c r="I583" i="7"/>
  <c r="I615" i="7"/>
  <c r="I75" i="7"/>
  <c r="I146" i="7"/>
  <c r="I205" i="7"/>
  <c r="I177" i="7"/>
  <c r="I299" i="7"/>
  <c r="I388" i="7"/>
  <c r="I466" i="7"/>
  <c r="I555" i="7"/>
  <c r="I622" i="7"/>
  <c r="I569" i="7"/>
  <c r="I79" i="7"/>
  <c r="I272" i="7"/>
  <c r="I392" i="7"/>
  <c r="I470" i="7"/>
  <c r="I82" i="7"/>
  <c r="I376" i="7"/>
  <c r="I518" i="7"/>
  <c r="I250" i="7"/>
  <c r="I436" i="7"/>
  <c r="I586" i="7"/>
  <c r="I344" i="7"/>
  <c r="I486" i="7"/>
  <c r="I597" i="7"/>
  <c r="I418" i="7"/>
  <c r="I347" i="7"/>
  <c r="AH27" i="17"/>
  <c r="AH26" i="17"/>
  <c r="AH24" i="17"/>
  <c r="AK21" i="4"/>
  <c r="AK35" i="4"/>
  <c r="AK31" i="4"/>
  <c r="AK17" i="4"/>
  <c r="AK32" i="4"/>
  <c r="AK28" i="4"/>
  <c r="AL61" i="17"/>
  <c r="AC61" i="17"/>
  <c r="AL65" i="17"/>
  <c r="AC65" i="17"/>
  <c r="AL66" i="17"/>
  <c r="AC66" i="17"/>
  <c r="AL112" i="17"/>
  <c r="AC112" i="17"/>
  <c r="AC101" i="17"/>
  <c r="AL101" i="17" s="1"/>
  <c r="AC98" i="17"/>
  <c r="AL111" i="17"/>
  <c r="AG16" i="17"/>
  <c r="AG26" i="17"/>
  <c r="AG17" i="17"/>
  <c r="G21" i="15"/>
  <c r="G22" i="15" s="1"/>
  <c r="C21" i="15"/>
  <c r="C22" i="15" s="1"/>
  <c r="H19" i="15"/>
  <c r="AJ79" i="17"/>
  <c r="Z109" i="17"/>
  <c r="AJ109" i="17" s="1"/>
  <c r="AI88" i="17"/>
  <c r="Z88" i="17"/>
  <c r="Z75" i="17"/>
  <c r="AI75" i="17" s="1"/>
  <c r="Z105" i="17"/>
  <c r="Z49" i="17"/>
  <c r="AI49" i="17" s="1"/>
  <c r="Z83" i="17"/>
  <c r="AJ83" i="17" s="1"/>
  <c r="AJ113" i="17"/>
  <c r="Z111" i="17"/>
  <c r="AI111" i="17"/>
  <c r="Z56" i="17"/>
  <c r="AI56" i="17"/>
  <c r="Z51" i="17"/>
  <c r="AI51" i="17"/>
  <c r="Y104" i="4"/>
  <c r="AI104" i="4" s="1"/>
  <c r="Y80" i="4"/>
  <c r="AI80" i="4" s="1"/>
  <c r="AH33" i="4"/>
  <c r="Y33" i="4"/>
  <c r="Y98" i="4"/>
  <c r="AI98" i="4" s="1"/>
  <c r="Y82" i="4"/>
  <c r="AI82" i="4" s="1"/>
  <c r="Y66" i="4"/>
  <c r="AI66" i="4" s="1"/>
  <c r="Y50" i="4"/>
  <c r="AI50" i="4" s="1"/>
  <c r="Y34" i="4"/>
  <c r="Y101" i="4"/>
  <c r="AI101" i="4" s="1"/>
  <c r="Y85" i="4"/>
  <c r="AI85" i="4" s="1"/>
  <c r="Y69" i="4"/>
  <c r="AI69" i="4" s="1"/>
  <c r="Y53" i="4"/>
  <c r="AI53" i="4" s="1"/>
  <c r="Y37" i="4"/>
  <c r="AI37" i="4" s="1"/>
  <c r="Y72" i="4"/>
  <c r="AI72" i="4" s="1"/>
  <c r="Y52" i="4"/>
  <c r="AH52" i="4" s="1"/>
  <c r="Y99" i="4"/>
  <c r="AH99" i="4" s="1"/>
  <c r="Y83" i="4"/>
  <c r="AI83" i="4" s="1"/>
  <c r="Y67" i="4"/>
  <c r="AH67" i="4" s="1"/>
  <c r="Y51" i="4"/>
  <c r="AI51" i="4" s="1"/>
  <c r="Y35" i="4"/>
  <c r="AH35" i="4" s="1"/>
  <c r="AA85" i="17"/>
  <c r="AK85" i="17" s="1"/>
  <c r="AJ85" i="17"/>
  <c r="AK61" i="17"/>
  <c r="AK96" i="17"/>
  <c r="AK86" i="17"/>
  <c r="AA92" i="17"/>
  <c r="AJ92" i="17"/>
  <c r="AA64" i="17"/>
  <c r="AJ64" i="17"/>
  <c r="AA57" i="17"/>
  <c r="AK57" i="17" s="1"/>
  <c r="AJ57" i="17"/>
  <c r="AA82" i="17"/>
  <c r="AJ82" i="17"/>
  <c r="AA110" i="17"/>
  <c r="AA59" i="17"/>
  <c r="AA84" i="17"/>
  <c r="AA101" i="17"/>
  <c r="AJ101" i="17" s="1"/>
  <c r="AA112" i="17"/>
  <c r="AK112" i="17" s="1"/>
  <c r="AJ112" i="17"/>
  <c r="AA47" i="17"/>
  <c r="AK47" i="17" s="1"/>
  <c r="AJ47" i="17"/>
  <c r="AA111" i="17"/>
  <c r="AJ111" i="17"/>
  <c r="AL21" i="4"/>
  <c r="AL15" i="4"/>
  <c r="AL17" i="4"/>
  <c r="C19" i="15"/>
  <c r="AI19" i="4"/>
  <c r="AI21" i="4"/>
  <c r="AI32" i="4"/>
  <c r="AJ21" i="4"/>
  <c r="AJ26" i="4"/>
  <c r="AG46" i="17"/>
  <c r="X46" i="17"/>
  <c r="AH46" i="17" s="1"/>
  <c r="X58" i="17"/>
  <c r="AH58" i="17" s="1"/>
  <c r="AG62" i="17"/>
  <c r="X99" i="17"/>
  <c r="AH99" i="17" s="1"/>
  <c r="X50" i="17"/>
  <c r="AG50" i="17"/>
  <c r="X84" i="17"/>
  <c r="AG84" i="17"/>
  <c r="X87" i="17"/>
  <c r="AG87" i="17"/>
  <c r="X74" i="17"/>
  <c r="AH74" i="17" s="1"/>
  <c r="X56" i="17"/>
  <c r="AG56" i="17"/>
  <c r="X93" i="17"/>
  <c r="AG93" i="17" s="1"/>
  <c r="X60" i="17"/>
  <c r="AH60" i="17" s="1"/>
  <c r="AG60" i="17"/>
  <c r="X97" i="17"/>
  <c r="AH97" i="17" s="1"/>
  <c r="AG97" i="17"/>
  <c r="I20" i="15"/>
  <c r="I21" i="15" s="1"/>
  <c r="I22" i="15" s="1"/>
  <c r="AH32" i="4"/>
  <c r="AH14" i="4"/>
  <c r="AK44" i="17"/>
  <c r="AK20" i="17"/>
  <c r="AK39" i="17"/>
  <c r="AK28" i="17"/>
  <c r="AK29" i="17"/>
  <c r="F20" i="15"/>
  <c r="F21" i="15" s="1"/>
  <c r="F22" i="15" s="1"/>
  <c r="AC106" i="4"/>
  <c r="AC98" i="4"/>
  <c r="AC90" i="4"/>
  <c r="AC82" i="4"/>
  <c r="AC74" i="4"/>
  <c r="AC66" i="4"/>
  <c r="AC58" i="4"/>
  <c r="AL109" i="4"/>
  <c r="AC109" i="4"/>
  <c r="AL101" i="4"/>
  <c r="AC101" i="4"/>
  <c r="AL93" i="4"/>
  <c r="AC93" i="4"/>
  <c r="AL85" i="4"/>
  <c r="AC85" i="4"/>
  <c r="AL77" i="4"/>
  <c r="AC77" i="4"/>
  <c r="AL69" i="4"/>
  <c r="AC69" i="4"/>
  <c r="AL61" i="4"/>
  <c r="AC61" i="4"/>
  <c r="AJ24" i="17"/>
  <c r="AJ18" i="17"/>
  <c r="AJ34" i="17"/>
  <c r="AB47" i="4"/>
  <c r="AB110" i="4"/>
  <c r="AB102" i="4"/>
  <c r="AK102" i="4"/>
  <c r="AB94" i="4"/>
  <c r="AB86" i="4"/>
  <c r="AK86" i="4"/>
  <c r="AB78" i="4"/>
  <c r="AB70" i="4"/>
  <c r="AK70" i="4"/>
  <c r="AB62" i="4"/>
  <c r="AB54" i="4"/>
  <c r="AK54" i="4"/>
  <c r="AB48" i="4"/>
  <c r="AB113" i="4"/>
  <c r="AB105" i="4"/>
  <c r="AK105" i="4" s="1"/>
  <c r="AB97" i="4"/>
  <c r="AB89" i="4"/>
  <c r="AK89" i="4" s="1"/>
  <c r="AB81" i="4"/>
  <c r="AB73" i="4"/>
  <c r="AK73" i="4" s="1"/>
  <c r="AB65" i="4"/>
  <c r="AB57" i="4"/>
  <c r="AK57" i="4" s="1"/>
  <c r="Y61" i="17"/>
  <c r="AH61" i="17"/>
  <c r="AH56" i="17"/>
  <c r="Y112" i="17"/>
  <c r="AI112" i="17" s="1"/>
  <c r="Y73" i="17"/>
  <c r="AH73" i="17" s="1"/>
  <c r="AI113" i="17"/>
  <c r="Y42" i="17"/>
  <c r="AH42" i="17" s="1"/>
  <c r="Y48" i="17"/>
  <c r="AH48" i="17" s="1"/>
  <c r="Y104" i="17"/>
  <c r="AI104" i="17" s="1"/>
  <c r="AH104" i="17"/>
  <c r="Y34" i="17"/>
  <c r="AH34" i="17" s="1"/>
  <c r="Y68" i="17"/>
  <c r="AI68" i="17" s="1"/>
  <c r="AH68" i="17"/>
  <c r="Y109" i="17"/>
  <c r="AI109" i="17" s="1"/>
  <c r="Y33" i="17"/>
  <c r="AI33" i="17" s="1"/>
  <c r="Y62" i="17"/>
  <c r="AH62" i="17" s="1"/>
  <c r="Y91" i="17"/>
  <c r="AI91" i="17" s="1"/>
  <c r="Y65" i="17"/>
  <c r="AH65" i="17" s="1"/>
  <c r="Y53" i="17"/>
  <c r="AI53" i="17" s="1"/>
  <c r="Y37" i="17"/>
  <c r="AI37" i="17" s="1"/>
  <c r="Y74" i="17"/>
  <c r="AI74" i="17" s="1"/>
  <c r="Y66" i="17"/>
  <c r="AI99" i="17"/>
  <c r="AA110" i="4"/>
  <c r="AJ110" i="4" s="1"/>
  <c r="AA94" i="4"/>
  <c r="AK94" i="4" s="1"/>
  <c r="AA78" i="4"/>
  <c r="AJ78" i="4" s="1"/>
  <c r="AA62" i="4"/>
  <c r="AK62" i="4" s="1"/>
  <c r="AA40" i="4"/>
  <c r="AJ40" i="4" s="1"/>
  <c r="AA101" i="4"/>
  <c r="AA85" i="4"/>
  <c r="AA69" i="4"/>
  <c r="AA53" i="4"/>
  <c r="AA45" i="4"/>
  <c r="AJ45" i="4"/>
  <c r="AA108" i="4"/>
  <c r="AK108" i="4" s="1"/>
  <c r="AA92" i="4"/>
  <c r="AK92" i="4" s="1"/>
  <c r="AA76" i="4"/>
  <c r="AK76" i="4" s="1"/>
  <c r="AA60" i="4"/>
  <c r="AK60" i="4" s="1"/>
  <c r="AA103" i="4"/>
  <c r="AJ103" i="4"/>
  <c r="AA87" i="4"/>
  <c r="AJ87" i="4"/>
  <c r="AA55" i="4"/>
  <c r="AJ55" i="4"/>
  <c r="AA46" i="4"/>
  <c r="AJ46" i="4" s="1"/>
  <c r="AL16" i="17"/>
  <c r="AL29" i="17"/>
  <c r="AL31" i="17"/>
  <c r="H39" i="7"/>
  <c r="H55" i="7"/>
  <c r="H71" i="7"/>
  <c r="H87" i="7"/>
  <c r="H103" i="7"/>
  <c r="H119" i="7"/>
  <c r="H135" i="7"/>
  <c r="H41" i="7"/>
  <c r="H64" i="7"/>
  <c r="H82" i="7"/>
  <c r="H105" i="7"/>
  <c r="H128" i="7"/>
  <c r="H146" i="7"/>
  <c r="H162" i="7"/>
  <c r="H178" i="7"/>
  <c r="H194" i="7"/>
  <c r="H210" i="7"/>
  <c r="H226" i="7"/>
  <c r="H242" i="7"/>
  <c r="H258" i="7"/>
  <c r="H274" i="7"/>
  <c r="H36" i="7"/>
  <c r="H76" i="7"/>
  <c r="H93" i="7"/>
  <c r="H138" i="7"/>
  <c r="H153" i="7"/>
  <c r="H176" i="7"/>
  <c r="H199" i="7"/>
  <c r="H217" i="7"/>
  <c r="H240" i="7"/>
  <c r="H263" i="7"/>
  <c r="H281" i="7"/>
  <c r="H296" i="7"/>
  <c r="H312" i="7"/>
  <c r="H328" i="7"/>
  <c r="H344" i="7"/>
  <c r="H360" i="7"/>
  <c r="H376" i="7"/>
  <c r="H392" i="7"/>
  <c r="H408" i="7"/>
  <c r="H424" i="7"/>
  <c r="H440" i="7"/>
  <c r="H456" i="7"/>
  <c r="H472" i="7"/>
  <c r="H488" i="7"/>
  <c r="H504" i="7"/>
  <c r="H520" i="7"/>
  <c r="H536" i="7"/>
  <c r="H552" i="7"/>
  <c r="H42" i="7"/>
  <c r="H77" i="7"/>
  <c r="H118" i="7"/>
  <c r="H147" i="7"/>
  <c r="H164" i="7"/>
  <c r="H209" i="7"/>
  <c r="H223" i="7"/>
  <c r="H268" i="7"/>
  <c r="H286" i="7"/>
  <c r="H309" i="7"/>
  <c r="H327" i="7"/>
  <c r="H350" i="7"/>
  <c r="H373" i="7"/>
  <c r="H391" i="7"/>
  <c r="H414" i="7"/>
  <c r="H437" i="7"/>
  <c r="H455" i="7"/>
  <c r="H478" i="7"/>
  <c r="H501" i="7"/>
  <c r="H519" i="7"/>
  <c r="H542" i="7"/>
  <c r="H565" i="7"/>
  <c r="H579" i="7"/>
  <c r="H595" i="7"/>
  <c r="H611" i="7"/>
  <c r="H627" i="7"/>
  <c r="H49" i="7"/>
  <c r="H84" i="7"/>
  <c r="H122" i="7"/>
  <c r="H148" i="7"/>
  <c r="H193" i="7"/>
  <c r="H207" i="7"/>
  <c r="H252" i="7"/>
  <c r="H269" i="7"/>
  <c r="H290" i="7"/>
  <c r="H313" i="7"/>
  <c r="H331" i="7"/>
  <c r="H354" i="7"/>
  <c r="H377" i="7"/>
  <c r="H395" i="7"/>
  <c r="H418" i="7"/>
  <c r="H441" i="7"/>
  <c r="H459" i="7"/>
  <c r="H482" i="7"/>
  <c r="H505" i="7"/>
  <c r="H523" i="7"/>
  <c r="H546" i="7"/>
  <c r="H570" i="7"/>
  <c r="H586" i="7"/>
  <c r="H602" i="7"/>
  <c r="H618" i="7"/>
  <c r="H40" i="7"/>
  <c r="H78" i="7"/>
  <c r="H113" i="7"/>
  <c r="H165" i="7"/>
  <c r="H184" i="7"/>
  <c r="H203" i="7"/>
  <c r="H38" i="7"/>
  <c r="H187" i="7"/>
  <c r="H253" i="7"/>
  <c r="H310" i="7"/>
  <c r="H349" i="7"/>
  <c r="H399" i="7"/>
  <c r="H438" i="7"/>
  <c r="H477" i="7"/>
  <c r="H527" i="7"/>
  <c r="H566" i="7"/>
  <c r="H593" i="7"/>
  <c r="H625" i="7"/>
  <c r="H371" i="7"/>
  <c r="H442" i="7"/>
  <c r="H506" i="7"/>
  <c r="H572" i="7"/>
  <c r="H173" i="7"/>
  <c r="H117" i="7"/>
  <c r="H237" i="7"/>
  <c r="H321" i="7"/>
  <c r="H385" i="7"/>
  <c r="H538" i="7"/>
  <c r="H604" i="7"/>
  <c r="H163" i="7"/>
  <c r="H213" i="7"/>
  <c r="H305" i="7"/>
  <c r="H419" i="7"/>
  <c r="H490" i="7"/>
  <c r="H561" i="7"/>
  <c r="H616" i="7"/>
  <c r="H287" i="7"/>
  <c r="H358" i="7"/>
  <c r="H429" i="7"/>
  <c r="H543" i="7"/>
  <c r="H597" i="7"/>
  <c r="H251" i="7"/>
  <c r="H387" i="7"/>
  <c r="H458" i="7"/>
  <c r="H529" i="7"/>
  <c r="H576" i="7"/>
  <c r="H573" i="7"/>
  <c r="H589" i="7"/>
  <c r="H624" i="7"/>
  <c r="H518" i="7"/>
  <c r="H43" i="7"/>
  <c r="H59" i="7"/>
  <c r="H75" i="7"/>
  <c r="H91" i="7"/>
  <c r="H107" i="7"/>
  <c r="H123" i="7"/>
  <c r="H139" i="7"/>
  <c r="H48" i="7"/>
  <c r="H66" i="7"/>
  <c r="H89" i="7"/>
  <c r="H112" i="7"/>
  <c r="H130" i="7"/>
  <c r="H150" i="7"/>
  <c r="H166" i="7"/>
  <c r="H182" i="7"/>
  <c r="H198" i="7"/>
  <c r="H214" i="7"/>
  <c r="H230" i="7"/>
  <c r="H246" i="7"/>
  <c r="H262" i="7"/>
  <c r="H278" i="7"/>
  <c r="H62" i="7"/>
  <c r="H81" i="7"/>
  <c r="H100" i="7"/>
  <c r="H140" i="7"/>
  <c r="H160" i="7"/>
  <c r="H183" i="7"/>
  <c r="H201" i="7"/>
  <c r="H224" i="7"/>
  <c r="H247" i="7"/>
  <c r="H265" i="7"/>
  <c r="H284" i="7"/>
  <c r="H300" i="7"/>
  <c r="H316" i="7"/>
  <c r="H332" i="7"/>
  <c r="H348" i="7"/>
  <c r="H364" i="7"/>
  <c r="H380" i="7"/>
  <c r="H396" i="7"/>
  <c r="H412" i="7"/>
  <c r="H428" i="7"/>
  <c r="H444" i="7"/>
  <c r="H460" i="7"/>
  <c r="H476" i="7"/>
  <c r="H492" i="7"/>
  <c r="H508" i="7"/>
  <c r="H524" i="7"/>
  <c r="H540" i="7"/>
  <c r="H556" i="7"/>
  <c r="H45" i="7"/>
  <c r="H92" i="7"/>
  <c r="H124" i="7"/>
  <c r="H152" i="7"/>
  <c r="H171" i="7"/>
  <c r="H211" i="7"/>
  <c r="H228" i="7"/>
  <c r="H273" i="7"/>
  <c r="H293" i="7"/>
  <c r="H311" i="7"/>
  <c r="H334" i="7"/>
  <c r="H357" i="7"/>
  <c r="H375" i="7"/>
  <c r="H398" i="7"/>
  <c r="H421" i="7"/>
  <c r="H439" i="7"/>
  <c r="H462" i="7"/>
  <c r="H485" i="7"/>
  <c r="H503" i="7"/>
  <c r="H526" i="7"/>
  <c r="H549" i="7"/>
  <c r="H567" i="7"/>
  <c r="H583" i="7"/>
  <c r="H599" i="7"/>
  <c r="H615" i="7"/>
  <c r="H30" i="7"/>
  <c r="H52" i="7"/>
  <c r="H90" i="7"/>
  <c r="H125" i="7"/>
  <c r="H155" i="7"/>
  <c r="H195" i="7"/>
  <c r="H212" i="7"/>
  <c r="H257" i="7"/>
  <c r="H271" i="7"/>
  <c r="H297" i="7"/>
  <c r="H315" i="7"/>
  <c r="H338" i="7"/>
  <c r="H361" i="7"/>
  <c r="H379" i="7"/>
  <c r="H402" i="7"/>
  <c r="H425" i="7"/>
  <c r="H443" i="7"/>
  <c r="H466" i="7"/>
  <c r="H489" i="7"/>
  <c r="H507" i="7"/>
  <c r="H530" i="7"/>
  <c r="H553" i="7"/>
  <c r="H574" i="7"/>
  <c r="H590" i="7"/>
  <c r="H606" i="7"/>
  <c r="H622" i="7"/>
  <c r="H53" i="7"/>
  <c r="H94" i="7"/>
  <c r="H116" i="7"/>
  <c r="H172" i="7"/>
  <c r="H189" i="7"/>
  <c r="H229" i="7"/>
  <c r="H101" i="7"/>
  <c r="H225" i="7"/>
  <c r="H267" i="7"/>
  <c r="H317" i="7"/>
  <c r="H367" i="7"/>
  <c r="H406" i="7"/>
  <c r="H445" i="7"/>
  <c r="H495" i="7"/>
  <c r="H534" i="7"/>
  <c r="H569" i="7"/>
  <c r="H601" i="7"/>
  <c r="H307" i="7"/>
  <c r="H403" i="7"/>
  <c r="H467" i="7"/>
  <c r="H513" i="7"/>
  <c r="H588" i="7"/>
  <c r="H28" i="7"/>
  <c r="H161" i="7"/>
  <c r="H244" i="7"/>
  <c r="H346" i="7"/>
  <c r="H417" i="7"/>
  <c r="H563" i="7"/>
  <c r="H620" i="7"/>
  <c r="H85" i="7"/>
  <c r="H232" i="7"/>
  <c r="H355" i="7"/>
  <c r="H426" i="7"/>
  <c r="H497" i="7"/>
  <c r="H568" i="7"/>
  <c r="H220" i="7"/>
  <c r="H294" i="7"/>
  <c r="H365" i="7"/>
  <c r="H479" i="7"/>
  <c r="H550" i="7"/>
  <c r="H613" i="7"/>
  <c r="H323" i="7"/>
  <c r="H394" i="7"/>
  <c r="H465" i="7"/>
  <c r="H326" i="7"/>
  <c r="H608" i="7"/>
  <c r="H333" i="7"/>
  <c r="H621" i="7"/>
  <c r="H255" i="7"/>
  <c r="H605" i="7"/>
  <c r="H31" i="7"/>
  <c r="H47" i="7"/>
  <c r="H63" i="7"/>
  <c r="H79" i="7"/>
  <c r="H95" i="7"/>
  <c r="H111" i="7"/>
  <c r="H127" i="7"/>
  <c r="H32" i="7"/>
  <c r="H50" i="7"/>
  <c r="H73" i="7"/>
  <c r="H96" i="7"/>
  <c r="H114" i="7"/>
  <c r="H137" i="7"/>
  <c r="H154" i="7"/>
  <c r="H170" i="7"/>
  <c r="H186" i="7"/>
  <c r="H202" i="7"/>
  <c r="H218" i="7"/>
  <c r="H234" i="7"/>
  <c r="H250" i="7"/>
  <c r="H266" i="7"/>
  <c r="H282" i="7"/>
  <c r="H69" i="7"/>
  <c r="H86" i="7"/>
  <c r="H126" i="7"/>
  <c r="H144" i="7"/>
  <c r="H167" i="7"/>
  <c r="H185" i="7"/>
  <c r="H208" i="7"/>
  <c r="H231" i="7"/>
  <c r="H249" i="7"/>
  <c r="H272" i="7"/>
  <c r="H288" i="7"/>
  <c r="H304" i="7"/>
  <c r="H320" i="7"/>
  <c r="H336" i="7"/>
  <c r="H352" i="7"/>
  <c r="H368" i="7"/>
  <c r="H384" i="7"/>
  <c r="H400" i="7"/>
  <c r="H416" i="7"/>
  <c r="H432" i="7"/>
  <c r="H448" i="7"/>
  <c r="H464" i="7"/>
  <c r="H480" i="7"/>
  <c r="H496" i="7"/>
  <c r="H512" i="7"/>
  <c r="H528" i="7"/>
  <c r="H544" i="7"/>
  <c r="H560" i="7"/>
  <c r="H58" i="7"/>
  <c r="H102" i="7"/>
  <c r="H134" i="7"/>
  <c r="H157" i="7"/>
  <c r="H197" i="7"/>
  <c r="H216" i="7"/>
  <c r="H235" i="7"/>
  <c r="H275" i="7"/>
  <c r="H295" i="7"/>
  <c r="H318" i="7"/>
  <c r="H341" i="7"/>
  <c r="H359" i="7"/>
  <c r="H382" i="7"/>
  <c r="H405" i="7"/>
  <c r="H423" i="7"/>
  <c r="H446" i="7"/>
  <c r="H469" i="7"/>
  <c r="H487" i="7"/>
  <c r="H510" i="7"/>
  <c r="H533" i="7"/>
  <c r="H551" i="7"/>
  <c r="H571" i="7"/>
  <c r="H587" i="7"/>
  <c r="H603" i="7"/>
  <c r="H619" i="7"/>
  <c r="H33" i="7"/>
  <c r="H65" i="7"/>
  <c r="H106" i="7"/>
  <c r="H141" i="7"/>
  <c r="H181" i="7"/>
  <c r="H200" i="7"/>
  <c r="H219" i="7"/>
  <c r="H259" i="7"/>
  <c r="H276" i="7"/>
  <c r="H299" i="7"/>
  <c r="H322" i="7"/>
  <c r="H345" i="7"/>
  <c r="H363" i="7"/>
  <c r="H386" i="7"/>
  <c r="H409" i="7"/>
  <c r="H427" i="7"/>
  <c r="H450" i="7"/>
  <c r="H473" i="7"/>
  <c r="H491" i="7"/>
  <c r="H514" i="7"/>
  <c r="H537" i="7"/>
  <c r="H555" i="7"/>
  <c r="H578" i="7"/>
  <c r="H594" i="7"/>
  <c r="H610" i="7"/>
  <c r="H626" i="7"/>
  <c r="H56" i="7"/>
  <c r="H97" i="7"/>
  <c r="H129" i="7"/>
  <c r="H177" i="7"/>
  <c r="H191" i="7"/>
  <c r="H236" i="7"/>
  <c r="H149" i="7"/>
  <c r="H243" i="7"/>
  <c r="H285" i="7"/>
  <c r="H335" i="7"/>
  <c r="H374" i="7"/>
  <c r="H413" i="7"/>
  <c r="H463" i="7"/>
  <c r="H502" i="7"/>
  <c r="H541" i="7"/>
  <c r="H577" i="7"/>
  <c r="H609" i="7"/>
  <c r="H314" i="7"/>
  <c r="H410" i="7"/>
  <c r="H474" i="7"/>
  <c r="H531" i="7"/>
  <c r="H612" i="7"/>
  <c r="H54" i="7"/>
  <c r="H180" i="7"/>
  <c r="H277" i="7"/>
  <c r="H353" i="7"/>
  <c r="H449" i="7"/>
  <c r="H580" i="7"/>
  <c r="H44" i="7"/>
  <c r="H136" i="7"/>
  <c r="H291" i="7"/>
  <c r="H362" i="7"/>
  <c r="H433" i="7"/>
  <c r="H547" i="7"/>
  <c r="H584" i="7"/>
  <c r="H239" i="7"/>
  <c r="H301" i="7"/>
  <c r="H415" i="7"/>
  <c r="H486" i="7"/>
  <c r="H557" i="7"/>
  <c r="H60" i="7"/>
  <c r="H330" i="7"/>
  <c r="H401" i="7"/>
  <c r="H515" i="7"/>
  <c r="H383" i="7"/>
  <c r="H397" i="7"/>
  <c r="H390" i="7"/>
  <c r="H454" i="7"/>
  <c r="H319" i="7"/>
  <c r="H35" i="7"/>
  <c r="H51" i="7"/>
  <c r="H67" i="7"/>
  <c r="H83" i="7"/>
  <c r="H99" i="7"/>
  <c r="H115" i="7"/>
  <c r="H131" i="7"/>
  <c r="H34" i="7"/>
  <c r="H57" i="7"/>
  <c r="H80" i="7"/>
  <c r="H98" i="7"/>
  <c r="H121" i="7"/>
  <c r="H142" i="7"/>
  <c r="H158" i="7"/>
  <c r="H174" i="7"/>
  <c r="H190" i="7"/>
  <c r="H206" i="7"/>
  <c r="H222" i="7"/>
  <c r="H238" i="7"/>
  <c r="H254" i="7"/>
  <c r="H270" i="7"/>
  <c r="H29" i="7"/>
  <c r="H74" i="7"/>
  <c r="H88" i="7"/>
  <c r="H133" i="7"/>
  <c r="H151" i="7"/>
  <c r="H169" i="7"/>
  <c r="H192" i="7"/>
  <c r="H215" i="7"/>
  <c r="H233" i="7"/>
  <c r="H256" i="7"/>
  <c r="H279" i="7"/>
  <c r="H292" i="7"/>
  <c r="H308" i="7"/>
  <c r="H324" i="7"/>
  <c r="H340" i="7"/>
  <c r="H356" i="7"/>
  <c r="H372" i="7"/>
  <c r="H388" i="7"/>
  <c r="H404" i="7"/>
  <c r="H420" i="7"/>
  <c r="H436" i="7"/>
  <c r="H452" i="7"/>
  <c r="H468" i="7"/>
  <c r="H484" i="7"/>
  <c r="H500" i="7"/>
  <c r="H516" i="7"/>
  <c r="H532" i="7"/>
  <c r="H548" i="7"/>
  <c r="H564" i="7"/>
  <c r="H61" i="7"/>
  <c r="H108" i="7"/>
  <c r="H145" i="7"/>
  <c r="H159" i="7"/>
  <c r="H204" i="7"/>
  <c r="H221" i="7"/>
  <c r="H261" i="7"/>
  <c r="H280" i="7"/>
  <c r="H302" i="7"/>
  <c r="H325" i="7"/>
  <c r="H343" i="7"/>
  <c r="H366" i="7"/>
  <c r="H389" i="7"/>
  <c r="H407" i="7"/>
  <c r="H430" i="7"/>
  <c r="H453" i="7"/>
  <c r="H471" i="7"/>
  <c r="H494" i="7"/>
  <c r="H517" i="7"/>
  <c r="H535" i="7"/>
  <c r="H558" i="7"/>
  <c r="H575" i="7"/>
  <c r="H591" i="7"/>
  <c r="H607" i="7"/>
  <c r="H623" i="7"/>
  <c r="H46" i="7"/>
  <c r="H68" i="7"/>
  <c r="H109" i="7"/>
  <c r="H143" i="7"/>
  <c r="H188" i="7"/>
  <c r="H205" i="7"/>
  <c r="H245" i="7"/>
  <c r="H264" i="7"/>
  <c r="H283" i="7"/>
  <c r="H306" i="7"/>
  <c r="H329" i="7"/>
  <c r="H347" i="7"/>
  <c r="H370" i="7"/>
  <c r="H393" i="7"/>
  <c r="H411" i="7"/>
  <c r="H434" i="7"/>
  <c r="H457" i="7"/>
  <c r="H475" i="7"/>
  <c r="H498" i="7"/>
  <c r="H521" i="7"/>
  <c r="H539" i="7"/>
  <c r="H562" i="7"/>
  <c r="H582" i="7"/>
  <c r="H598" i="7"/>
  <c r="H614" i="7"/>
  <c r="H37" i="7"/>
  <c r="H72" i="7"/>
  <c r="H110" i="7"/>
  <c r="H132" i="7"/>
  <c r="H179" i="7"/>
  <c r="H196" i="7"/>
  <c r="H241" i="7"/>
  <c r="H168" i="7"/>
  <c r="H248" i="7"/>
  <c r="H303" i="7"/>
  <c r="H342" i="7"/>
  <c r="H381" i="7"/>
  <c r="H431" i="7"/>
  <c r="H470" i="7"/>
  <c r="H509" i="7"/>
  <c r="H559" i="7"/>
  <c r="H585" i="7"/>
  <c r="H617" i="7"/>
  <c r="H339" i="7"/>
  <c r="H435" i="7"/>
  <c r="H481" i="7"/>
  <c r="H545" i="7"/>
  <c r="H70" i="7"/>
  <c r="H104" i="7"/>
  <c r="H227" i="7"/>
  <c r="H289" i="7"/>
  <c r="H378" i="7"/>
  <c r="H499" i="7"/>
  <c r="H596" i="7"/>
  <c r="H120" i="7"/>
  <c r="H175" i="7"/>
  <c r="H298" i="7"/>
  <c r="H369" i="7"/>
  <c r="H483" i="7"/>
  <c r="H554" i="7"/>
  <c r="H600" i="7"/>
  <c r="H260" i="7"/>
  <c r="H351" i="7"/>
  <c r="H422" i="7"/>
  <c r="H493" i="7"/>
  <c r="H581" i="7"/>
  <c r="H156" i="7"/>
  <c r="H337" i="7"/>
  <c r="H451" i="7"/>
  <c r="H522" i="7"/>
  <c r="H525" i="7"/>
  <c r="H511" i="7"/>
  <c r="H447" i="7"/>
  <c r="H592" i="7"/>
  <c r="H461" i="7"/>
  <c r="H27" i="7"/>
  <c r="AI16" i="17"/>
  <c r="AJ22" i="4"/>
  <c r="AJ38" i="4"/>
  <c r="AJ31" i="4"/>
  <c r="F19" i="15"/>
  <c r="X98" i="17"/>
  <c r="AH98" i="17" s="1"/>
  <c r="AG98" i="17"/>
  <c r="X66" i="17"/>
  <c r="AH66" i="17" s="1"/>
  <c r="X83" i="17"/>
  <c r="AG83" i="17" s="1"/>
  <c r="AG101" i="17"/>
  <c r="AG40" i="17"/>
  <c r="X54" i="17"/>
  <c r="AH54" i="17" s="1"/>
  <c r="AG54" i="17"/>
  <c r="X71" i="17"/>
  <c r="AH71" i="17" s="1"/>
  <c r="AG71" i="17"/>
  <c r="X67" i="17"/>
  <c r="AH67" i="17" s="1"/>
  <c r="AG64" i="17"/>
  <c r="X81" i="17"/>
  <c r="AG81" i="17" s="1"/>
  <c r="AG68" i="17"/>
  <c r="X85" i="17"/>
  <c r="AH85" i="17" s="1"/>
  <c r="AG85" i="17"/>
  <c r="X103" i="17"/>
  <c r="AH103" i="17" s="1"/>
  <c r="AG103" i="17"/>
  <c r="X30" i="17"/>
  <c r="AG30" i="17" s="1"/>
  <c r="I18" i="15"/>
  <c r="I377" i="15" s="1"/>
  <c r="AH29" i="4"/>
  <c r="AH23" i="4"/>
  <c r="AK23" i="17"/>
  <c r="AK33" i="17"/>
  <c r="AK40" i="17"/>
  <c r="AL36" i="17"/>
  <c r="AK27" i="17"/>
  <c r="AK19" i="17"/>
  <c r="AK37" i="17"/>
  <c r="AC112" i="4"/>
  <c r="AL112" i="4"/>
  <c r="AC104" i="4"/>
  <c r="AL104" i="4"/>
  <c r="AC96" i="4"/>
  <c r="AL96" i="4"/>
  <c r="AC88" i="4"/>
  <c r="AL88" i="4"/>
  <c r="AC80" i="4"/>
  <c r="AL80" i="4"/>
  <c r="AC72" i="4"/>
  <c r="AL72" i="4"/>
  <c r="AC64" i="4"/>
  <c r="AL64" i="4"/>
  <c r="AC56" i="4"/>
  <c r="AL56" i="4"/>
  <c r="AC107" i="4"/>
  <c r="AL107" i="4" s="1"/>
  <c r="AC99" i="4"/>
  <c r="AL99" i="4" s="1"/>
  <c r="AC91" i="4"/>
  <c r="AL91" i="4" s="1"/>
  <c r="AC83" i="4"/>
  <c r="AL83" i="4" s="1"/>
  <c r="AC75" i="4"/>
  <c r="AL75" i="4" s="1"/>
  <c r="AC67" i="4"/>
  <c r="AL67" i="4" s="1"/>
  <c r="AC59" i="4"/>
  <c r="AL59" i="4" s="1"/>
  <c r="AJ32" i="17"/>
  <c r="AK36" i="17"/>
  <c r="AK45" i="4"/>
  <c r="AB45" i="4"/>
  <c r="AK53" i="4"/>
  <c r="AB53" i="4"/>
  <c r="AB108" i="4"/>
  <c r="AL108" i="4" s="1"/>
  <c r="AB100" i="4"/>
  <c r="AL100" i="4" s="1"/>
  <c r="AB92" i="4"/>
  <c r="AL92" i="4" s="1"/>
  <c r="AB84" i="4"/>
  <c r="AL84" i="4" s="1"/>
  <c r="AB76" i="4"/>
  <c r="AL76" i="4" s="1"/>
  <c r="AB68" i="4"/>
  <c r="AL68" i="4" s="1"/>
  <c r="AB60" i="4"/>
  <c r="AL60" i="4" s="1"/>
  <c r="AK46" i="4"/>
  <c r="AB46" i="4"/>
  <c r="AB111" i="4"/>
  <c r="AK103" i="4"/>
  <c r="AB103" i="4"/>
  <c r="AB95" i="4"/>
  <c r="AK87" i="4"/>
  <c r="AB87" i="4"/>
  <c r="AB79" i="4"/>
  <c r="AK71" i="4"/>
  <c r="AB71" i="4"/>
  <c r="AB63" i="4"/>
  <c r="AK55" i="4"/>
  <c r="AB55" i="4"/>
  <c r="AH94" i="17"/>
  <c r="Y94" i="17"/>
  <c r="AI94" i="17" s="1"/>
  <c r="Y45" i="17"/>
  <c r="AI45" i="17" s="1"/>
  <c r="Y95" i="17"/>
  <c r="AH95" i="17" s="1"/>
  <c r="Y101" i="17"/>
  <c r="AH101" i="17" s="1"/>
  <c r="AH43" i="17"/>
  <c r="Y43" i="17"/>
  <c r="AH63" i="17"/>
  <c r="Y64" i="17"/>
  <c r="AI64" i="17" s="1"/>
  <c r="AH64" i="17"/>
  <c r="Y105" i="17"/>
  <c r="AH105" i="17" s="1"/>
  <c r="Y102" i="17"/>
  <c r="AH102" i="17"/>
  <c r="Y41" i="17"/>
  <c r="AI41" i="17" s="1"/>
  <c r="AH88" i="17"/>
  <c r="Y88" i="17"/>
  <c r="AH111" i="17"/>
  <c r="Y111" i="17"/>
  <c r="AH57" i="17"/>
  <c r="Y57" i="17"/>
  <c r="AI57" i="17" s="1"/>
  <c r="AH38" i="17"/>
  <c r="Y93" i="17"/>
  <c r="AI93" i="17" s="1"/>
  <c r="AH93" i="17"/>
  <c r="Y92" i="17"/>
  <c r="AH92" i="17"/>
  <c r="Y89" i="17"/>
  <c r="AH89" i="17"/>
  <c r="AA106" i="4"/>
  <c r="AK106" i="4" s="1"/>
  <c r="AA90" i="4"/>
  <c r="AK90" i="4" s="1"/>
  <c r="AA74" i="4"/>
  <c r="AK74" i="4" s="1"/>
  <c r="AA58" i="4"/>
  <c r="AK58" i="4" s="1"/>
  <c r="AA113" i="4"/>
  <c r="AK113" i="4" s="1"/>
  <c r="AJ113" i="4"/>
  <c r="AA97" i="4"/>
  <c r="AK97" i="4" s="1"/>
  <c r="AJ97" i="4"/>
  <c r="AA81" i="4"/>
  <c r="AK81" i="4" s="1"/>
  <c r="AJ81" i="4"/>
  <c r="AA65" i="4"/>
  <c r="AK65" i="4" s="1"/>
  <c r="AJ65" i="4"/>
  <c r="AA51" i="4"/>
  <c r="AA43" i="4"/>
  <c r="AJ43" i="4"/>
  <c r="AA104" i="4"/>
  <c r="AK104" i="4" s="1"/>
  <c r="AA88" i="4"/>
  <c r="AK88" i="4" s="1"/>
  <c r="AA72" i="4"/>
  <c r="AK72" i="4" s="1"/>
  <c r="AA56" i="4"/>
  <c r="AK56" i="4" s="1"/>
  <c r="AA99" i="4"/>
  <c r="AJ99" i="4"/>
  <c r="AA83" i="4"/>
  <c r="AJ83" i="4"/>
  <c r="AA67" i="4"/>
  <c r="AJ67" i="4"/>
  <c r="AA52" i="4"/>
  <c r="AJ52" i="4" s="1"/>
  <c r="AL40" i="17"/>
  <c r="AL25" i="17"/>
  <c r="AL42" i="17"/>
  <c r="AL41" i="17"/>
  <c r="AL47" i="17"/>
  <c r="AL23" i="17"/>
  <c r="AL35" i="17"/>
  <c r="AL39" i="17"/>
  <c r="E18" i="15"/>
  <c r="E27" i="15" s="1"/>
  <c r="AI26" i="17"/>
  <c r="AI32" i="17"/>
  <c r="AI31" i="17"/>
  <c r="AG18" i="4"/>
  <c r="AG23" i="4"/>
  <c r="AG21" i="4"/>
  <c r="G18" i="15"/>
  <c r="AB73" i="17"/>
  <c r="AB110" i="17"/>
  <c r="AL110" i="17" s="1"/>
  <c r="AK101" i="17"/>
  <c r="AB49" i="17"/>
  <c r="AL49" i="17" s="1"/>
  <c r="AL79" i="17"/>
  <c r="Z111" i="4"/>
  <c r="Z95" i="4"/>
  <c r="Z79" i="4"/>
  <c r="Z63" i="4"/>
  <c r="Z47" i="4"/>
  <c r="AJ47" i="4" s="1"/>
  <c r="Z106" i="4"/>
  <c r="AJ106" i="4" s="1"/>
  <c r="Z90" i="4"/>
  <c r="AJ90" i="4" s="1"/>
  <c r="Z74" i="4"/>
  <c r="AJ74" i="4" s="1"/>
  <c r="Z58" i="4"/>
  <c r="AJ58" i="4" s="1"/>
  <c r="Z44" i="4"/>
  <c r="AJ44" i="4" s="1"/>
  <c r="Z38" i="4"/>
  <c r="Z101" i="4"/>
  <c r="AJ101" i="4" s="1"/>
  <c r="Z85" i="4"/>
  <c r="AJ85" i="4" s="1"/>
  <c r="Z69" i="4"/>
  <c r="AJ69" i="4" s="1"/>
  <c r="Z53" i="4"/>
  <c r="AJ53" i="4" s="1"/>
  <c r="Z112" i="4"/>
  <c r="AJ112" i="4" s="1"/>
  <c r="Z96" i="4"/>
  <c r="AJ96" i="4" s="1"/>
  <c r="Z80" i="4"/>
  <c r="AJ80" i="4" s="1"/>
  <c r="Z64" i="4"/>
  <c r="AJ64" i="4" s="1"/>
  <c r="Z48" i="4"/>
  <c r="AJ48" i="4" s="1"/>
  <c r="G19" i="15"/>
  <c r="X98" i="4"/>
  <c r="AH98" i="4" s="1"/>
  <c r="X74" i="4"/>
  <c r="AG74" i="4" s="1"/>
  <c r="X50" i="4"/>
  <c r="AH50" i="4" s="1"/>
  <c r="X112" i="4"/>
  <c r="AG112" i="4" s="1"/>
  <c r="X96" i="4"/>
  <c r="AH96" i="4" s="1"/>
  <c r="X80" i="4"/>
  <c r="AH80" i="4" s="1"/>
  <c r="X64" i="4"/>
  <c r="AG64" i="4" s="1"/>
  <c r="X48" i="4"/>
  <c r="AG48" i="4" s="1"/>
  <c r="AG31" i="4"/>
  <c r="X31" i="4"/>
  <c r="AH31" i="4" s="1"/>
  <c r="AG107" i="4"/>
  <c r="X107" i="4"/>
  <c r="AG91" i="4"/>
  <c r="X91" i="4"/>
  <c r="AG75" i="4"/>
  <c r="X75" i="4"/>
  <c r="AG59" i="4"/>
  <c r="X59" i="4"/>
  <c r="AG43" i="4"/>
  <c r="X43" i="4"/>
  <c r="X82" i="4"/>
  <c r="AH82" i="4" s="1"/>
  <c r="X34" i="4"/>
  <c r="AH34" i="4" s="1"/>
  <c r="AG105" i="4"/>
  <c r="X105" i="4"/>
  <c r="AG89" i="4"/>
  <c r="X89" i="4"/>
  <c r="AG73" i="4"/>
  <c r="X73" i="4"/>
  <c r="AG57" i="4"/>
  <c r="X57" i="4"/>
  <c r="AG41" i="4"/>
  <c r="X41" i="4"/>
  <c r="AI18" i="17"/>
  <c r="AH18" i="17"/>
  <c r="AH21" i="17"/>
  <c r="AH31" i="17"/>
  <c r="AK18" i="4"/>
  <c r="AK19" i="4"/>
  <c r="AK34" i="4"/>
  <c r="AK29" i="4"/>
  <c r="F27" i="7"/>
  <c r="F31" i="7"/>
  <c r="F35" i="7"/>
  <c r="F39" i="7"/>
  <c r="F43" i="7"/>
  <c r="F47" i="7"/>
  <c r="F51" i="7"/>
  <c r="F55" i="7"/>
  <c r="F59" i="7"/>
  <c r="F63" i="7"/>
  <c r="F67" i="7"/>
  <c r="F71" i="7"/>
  <c r="F33" i="7"/>
  <c r="F40" i="7"/>
  <c r="F42" i="7"/>
  <c r="F49" i="7"/>
  <c r="F56" i="7"/>
  <c r="F58" i="7"/>
  <c r="F65" i="7"/>
  <c r="F72" i="7"/>
  <c r="F74" i="7"/>
  <c r="F78" i="7"/>
  <c r="F82" i="7"/>
  <c r="F86" i="7"/>
  <c r="F90" i="7"/>
  <c r="F94" i="7"/>
  <c r="F98" i="7"/>
  <c r="F102" i="7"/>
  <c r="F106" i="7"/>
  <c r="F110" i="7"/>
  <c r="F114" i="7"/>
  <c r="F118" i="7"/>
  <c r="F122" i="7"/>
  <c r="F126" i="7"/>
  <c r="F130" i="7"/>
  <c r="F134" i="7"/>
  <c r="F138" i="7"/>
  <c r="F142" i="7"/>
  <c r="F146" i="7"/>
  <c r="F150" i="7"/>
  <c r="F154" i="7"/>
  <c r="F158" i="7"/>
  <c r="F162" i="7"/>
  <c r="F166" i="7"/>
  <c r="F170" i="7"/>
  <c r="F174" i="7"/>
  <c r="F178" i="7"/>
  <c r="F28" i="7"/>
  <c r="F54" i="7"/>
  <c r="F61" i="7"/>
  <c r="F66" i="7"/>
  <c r="F68" i="7"/>
  <c r="F73" i="7"/>
  <c r="F75" i="7"/>
  <c r="F77" i="7"/>
  <c r="F84" i="7"/>
  <c r="F91" i="7"/>
  <c r="F93" i="7"/>
  <c r="F100" i="7"/>
  <c r="F107" i="7"/>
  <c r="F109" i="7"/>
  <c r="F116" i="7"/>
  <c r="F123" i="7"/>
  <c r="F125" i="7"/>
  <c r="F132" i="7"/>
  <c r="F139" i="7"/>
  <c r="F141" i="7"/>
  <c r="F148" i="7"/>
  <c r="F155" i="7"/>
  <c r="F157" i="7"/>
  <c r="F164" i="7"/>
  <c r="F171" i="7"/>
  <c r="F173" i="7"/>
  <c r="F181" i="7"/>
  <c r="F185" i="7"/>
  <c r="F189" i="7"/>
  <c r="F193" i="7"/>
  <c r="F197" i="7"/>
  <c r="F201" i="7"/>
  <c r="F205" i="7"/>
  <c r="F209" i="7"/>
  <c r="F213" i="7"/>
  <c r="F217" i="7"/>
  <c r="F221" i="7"/>
  <c r="F225" i="7"/>
  <c r="F229" i="7"/>
  <c r="F233" i="7"/>
  <c r="F237" i="7"/>
  <c r="F241" i="7"/>
  <c r="F245" i="7"/>
  <c r="F249" i="7"/>
  <c r="F253" i="7"/>
  <c r="F257" i="7"/>
  <c r="F261" i="7"/>
  <c r="F265" i="7"/>
  <c r="F269" i="7"/>
  <c r="F273" i="7"/>
  <c r="F277" i="7"/>
  <c r="F281" i="7"/>
  <c r="F285" i="7"/>
  <c r="F289" i="7"/>
  <c r="F293" i="7"/>
  <c r="F297" i="7"/>
  <c r="F301" i="7"/>
  <c r="F305" i="7"/>
  <c r="F309" i="7"/>
  <c r="F313" i="7"/>
  <c r="F317" i="7"/>
  <c r="F321" i="7"/>
  <c r="F325" i="7"/>
  <c r="F329" i="7"/>
  <c r="F333" i="7"/>
  <c r="F337" i="7"/>
  <c r="F341" i="7"/>
  <c r="F345" i="7"/>
  <c r="F349" i="7"/>
  <c r="F353" i="7"/>
  <c r="F357" i="7"/>
  <c r="F361" i="7"/>
  <c r="F365" i="7"/>
  <c r="F369" i="7"/>
  <c r="F373" i="7"/>
  <c r="F377" i="7"/>
  <c r="F381" i="7"/>
  <c r="F385" i="7"/>
  <c r="F389" i="7"/>
  <c r="F393" i="7"/>
  <c r="F397" i="7"/>
  <c r="F401" i="7"/>
  <c r="F38" i="7"/>
  <c r="F45" i="7"/>
  <c r="F50" i="7"/>
  <c r="F52" i="7"/>
  <c r="F57" i="7"/>
  <c r="F62" i="7"/>
  <c r="F64" i="7"/>
  <c r="F69" i="7"/>
  <c r="F79" i="7"/>
  <c r="F81" i="7"/>
  <c r="F32" i="7"/>
  <c r="F37" i="7"/>
  <c r="F70" i="7"/>
  <c r="F89" i="7"/>
  <c r="F96" i="7"/>
  <c r="F101" i="7"/>
  <c r="F103" i="7"/>
  <c r="F108" i="7"/>
  <c r="F113" i="7"/>
  <c r="F115" i="7"/>
  <c r="F120" i="7"/>
  <c r="F127" i="7"/>
  <c r="F153" i="7"/>
  <c r="F160" i="7"/>
  <c r="F165" i="7"/>
  <c r="F167" i="7"/>
  <c r="F172" i="7"/>
  <c r="F177" i="7"/>
  <c r="F179" i="7"/>
  <c r="F186" i="7"/>
  <c r="F188" i="7"/>
  <c r="F195" i="7"/>
  <c r="F202" i="7"/>
  <c r="F204" i="7"/>
  <c r="F211" i="7"/>
  <c r="F218" i="7"/>
  <c r="F220" i="7"/>
  <c r="F30" i="7"/>
  <c r="F44" i="7"/>
  <c r="F80" i="7"/>
  <c r="F83" i="7"/>
  <c r="F88" i="7"/>
  <c r="F95" i="7"/>
  <c r="F121" i="7"/>
  <c r="F128" i="7"/>
  <c r="F133" i="7"/>
  <c r="F135" i="7"/>
  <c r="F140" i="7"/>
  <c r="F145" i="7"/>
  <c r="F147" i="7"/>
  <c r="F152" i="7"/>
  <c r="F159" i="7"/>
  <c r="F180" i="7"/>
  <c r="F187" i="7"/>
  <c r="F194" i="7"/>
  <c r="F196" i="7"/>
  <c r="F203" i="7"/>
  <c r="F210" i="7"/>
  <c r="F212" i="7"/>
  <c r="F219" i="7"/>
  <c r="F226" i="7"/>
  <c r="F228" i="7"/>
  <c r="F235" i="7"/>
  <c r="F242" i="7"/>
  <c r="F244" i="7"/>
  <c r="F251" i="7"/>
  <c r="F258" i="7"/>
  <c r="F260" i="7"/>
  <c r="F267" i="7"/>
  <c r="F274" i="7"/>
  <c r="F276" i="7"/>
  <c r="F283" i="7"/>
  <c r="F290" i="7"/>
  <c r="F292" i="7"/>
  <c r="F299" i="7"/>
  <c r="F306" i="7"/>
  <c r="F308" i="7"/>
  <c r="F315" i="7"/>
  <c r="F322" i="7"/>
  <c r="F324" i="7"/>
  <c r="F331" i="7"/>
  <c r="F338" i="7"/>
  <c r="F340" i="7"/>
  <c r="F347" i="7"/>
  <c r="F354" i="7"/>
  <c r="F356" i="7"/>
  <c r="F363" i="7"/>
  <c r="F370" i="7"/>
  <c r="F372" i="7"/>
  <c r="F379" i="7"/>
  <c r="F386" i="7"/>
  <c r="F388" i="7"/>
  <c r="F395" i="7"/>
  <c r="F402" i="7"/>
  <c r="F405" i="7"/>
  <c r="F409" i="7"/>
  <c r="F413" i="7"/>
  <c r="F417" i="7"/>
  <c r="F421" i="7"/>
  <c r="F425" i="7"/>
  <c r="F429" i="7"/>
  <c r="F433" i="7"/>
  <c r="F437" i="7"/>
  <c r="F441" i="7"/>
  <c r="F445" i="7"/>
  <c r="F449" i="7"/>
  <c r="F453" i="7"/>
  <c r="F457" i="7"/>
  <c r="F461" i="7"/>
  <c r="F465" i="7"/>
  <c r="F469" i="7"/>
  <c r="F473" i="7"/>
  <c r="F477" i="7"/>
  <c r="F481" i="7"/>
  <c r="F485" i="7"/>
  <c r="F489" i="7"/>
  <c r="F493" i="7"/>
  <c r="F497" i="7"/>
  <c r="F501" i="7"/>
  <c r="F505" i="7"/>
  <c r="F509" i="7"/>
  <c r="F513" i="7"/>
  <c r="F517" i="7"/>
  <c r="F521" i="7"/>
  <c r="F525" i="7"/>
  <c r="F529" i="7"/>
  <c r="F533" i="7"/>
  <c r="F537" i="7"/>
  <c r="F541" i="7"/>
  <c r="F545" i="7"/>
  <c r="F549" i="7"/>
  <c r="F553" i="7"/>
  <c r="F557" i="7"/>
  <c r="F561" i="7"/>
  <c r="F565" i="7"/>
  <c r="F569" i="7"/>
  <c r="F573" i="7"/>
  <c r="F577" i="7"/>
  <c r="F581" i="7"/>
  <c r="F585" i="7"/>
  <c r="F589" i="7"/>
  <c r="F593" i="7"/>
  <c r="F597" i="7"/>
  <c r="F601" i="7"/>
  <c r="F605" i="7"/>
  <c r="F609" i="7"/>
  <c r="F613" i="7"/>
  <c r="F617" i="7"/>
  <c r="F621" i="7"/>
  <c r="F625" i="7"/>
  <c r="F36" i="7"/>
  <c r="F41" i="7"/>
  <c r="F46" i="7"/>
  <c r="F60" i="7"/>
  <c r="F105" i="7"/>
  <c r="F112" i="7"/>
  <c r="F117" i="7"/>
  <c r="F119" i="7"/>
  <c r="F124" i="7"/>
  <c r="F129" i="7"/>
  <c r="F131" i="7"/>
  <c r="F136" i="7"/>
  <c r="F143" i="7"/>
  <c r="F34" i="7"/>
  <c r="F53" i="7"/>
  <c r="F85" i="7"/>
  <c r="F104" i="7"/>
  <c r="F151" i="7"/>
  <c r="F163" i="7"/>
  <c r="F168" i="7"/>
  <c r="F192" i="7"/>
  <c r="F199" i="7"/>
  <c r="F206" i="7"/>
  <c r="F240" i="7"/>
  <c r="F247" i="7"/>
  <c r="F252" i="7"/>
  <c r="F254" i="7"/>
  <c r="F259" i="7"/>
  <c r="F264" i="7"/>
  <c r="F266" i="7"/>
  <c r="F271" i="7"/>
  <c r="F278" i="7"/>
  <c r="F304" i="7"/>
  <c r="F311" i="7"/>
  <c r="F316" i="7"/>
  <c r="F318" i="7"/>
  <c r="F323" i="7"/>
  <c r="F328" i="7"/>
  <c r="F330" i="7"/>
  <c r="F335" i="7"/>
  <c r="F342" i="7"/>
  <c r="F368" i="7"/>
  <c r="F375" i="7"/>
  <c r="F380" i="7"/>
  <c r="F382" i="7"/>
  <c r="F387" i="7"/>
  <c r="F392" i="7"/>
  <c r="F394" i="7"/>
  <c r="F399" i="7"/>
  <c r="F407" i="7"/>
  <c r="F76" i="7"/>
  <c r="F87" i="7"/>
  <c r="F97" i="7"/>
  <c r="F144" i="7"/>
  <c r="F169" i="7"/>
  <c r="F182" i="7"/>
  <c r="F200" i="7"/>
  <c r="F207" i="7"/>
  <c r="F214" i="7"/>
  <c r="F224" i="7"/>
  <c r="F231" i="7"/>
  <c r="F236" i="7"/>
  <c r="F238" i="7"/>
  <c r="F243" i="7"/>
  <c r="F248" i="7"/>
  <c r="F250" i="7"/>
  <c r="F255" i="7"/>
  <c r="F262" i="7"/>
  <c r="F288" i="7"/>
  <c r="F295" i="7"/>
  <c r="F300" i="7"/>
  <c r="F302" i="7"/>
  <c r="F307" i="7"/>
  <c r="F312" i="7"/>
  <c r="F314" i="7"/>
  <c r="F319" i="7"/>
  <c r="F326" i="7"/>
  <c r="F352" i="7"/>
  <c r="F48" i="7"/>
  <c r="F176" i="7"/>
  <c r="F184" i="7"/>
  <c r="F191" i="7"/>
  <c r="F198" i="7"/>
  <c r="F230" i="7"/>
  <c r="F263" i="7"/>
  <c r="F268" i="7"/>
  <c r="F282" i="7"/>
  <c r="F287" i="7"/>
  <c r="F320" i="7"/>
  <c r="F334" i="7"/>
  <c r="F339" i="7"/>
  <c r="F344" i="7"/>
  <c r="F358" i="7"/>
  <c r="F371" i="7"/>
  <c r="F374" i="7"/>
  <c r="F390" i="7"/>
  <c r="F396" i="7"/>
  <c r="F411" i="7"/>
  <c r="F418" i="7"/>
  <c r="F420" i="7"/>
  <c r="F427" i="7"/>
  <c r="F434" i="7"/>
  <c r="F436" i="7"/>
  <c r="F443" i="7"/>
  <c r="F450" i="7"/>
  <c r="F452" i="7"/>
  <c r="F459" i="7"/>
  <c r="F466" i="7"/>
  <c r="F468" i="7"/>
  <c r="F475" i="7"/>
  <c r="F482" i="7"/>
  <c r="F484" i="7"/>
  <c r="F491" i="7"/>
  <c r="F498" i="7"/>
  <c r="F500" i="7"/>
  <c r="F507" i="7"/>
  <c r="F514" i="7"/>
  <c r="F516" i="7"/>
  <c r="F523" i="7"/>
  <c r="F530" i="7"/>
  <c r="F532" i="7"/>
  <c r="F539" i="7"/>
  <c r="F546" i="7"/>
  <c r="F548" i="7"/>
  <c r="F555" i="7"/>
  <c r="F562" i="7"/>
  <c r="F564" i="7"/>
  <c r="F571" i="7"/>
  <c r="F578" i="7"/>
  <c r="F580" i="7"/>
  <c r="F587" i="7"/>
  <c r="F594" i="7"/>
  <c r="F596" i="7"/>
  <c r="F603" i="7"/>
  <c r="F161" i="7"/>
  <c r="F208" i="7"/>
  <c r="F215" i="7"/>
  <c r="F222" i="7"/>
  <c r="F227" i="7"/>
  <c r="F232" i="7"/>
  <c r="F246" i="7"/>
  <c r="F279" i="7"/>
  <c r="F284" i="7"/>
  <c r="F298" i="7"/>
  <c r="F303" i="7"/>
  <c r="F336" i="7"/>
  <c r="F350" i="7"/>
  <c r="F355" i="7"/>
  <c r="F359" i="7"/>
  <c r="F362" i="7"/>
  <c r="F378" i="7"/>
  <c r="F384" i="7"/>
  <c r="F400" i="7"/>
  <c r="F403" i="7"/>
  <c r="F408" i="7"/>
  <c r="F415" i="7"/>
  <c r="F422" i="7"/>
  <c r="F424" i="7"/>
  <c r="F431" i="7"/>
  <c r="F438" i="7"/>
  <c r="F440" i="7"/>
  <c r="F447" i="7"/>
  <c r="F454" i="7"/>
  <c r="F456" i="7"/>
  <c r="F463" i="7"/>
  <c r="F470" i="7"/>
  <c r="F472" i="7"/>
  <c r="F479" i="7"/>
  <c r="F486" i="7"/>
  <c r="F488" i="7"/>
  <c r="F495" i="7"/>
  <c r="F502" i="7"/>
  <c r="F504" i="7"/>
  <c r="F511" i="7"/>
  <c r="F518" i="7"/>
  <c r="F520" i="7"/>
  <c r="F527" i="7"/>
  <c r="F534" i="7"/>
  <c r="F536" i="7"/>
  <c r="F543" i="7"/>
  <c r="F550" i="7"/>
  <c r="F552" i="7"/>
  <c r="F559" i="7"/>
  <c r="F566" i="7"/>
  <c r="F568" i="7"/>
  <c r="F575" i="7"/>
  <c r="F582" i="7"/>
  <c r="F584" i="7"/>
  <c r="F591" i="7"/>
  <c r="F156" i="7"/>
  <c r="F175" i="7"/>
  <c r="F190" i="7"/>
  <c r="F239" i="7"/>
  <c r="F286" i="7"/>
  <c r="F296" i="7"/>
  <c r="F343" i="7"/>
  <c r="F367" i="7"/>
  <c r="F398" i="7"/>
  <c r="F416" i="7"/>
  <c r="F423" i="7"/>
  <c r="F430" i="7"/>
  <c r="F448" i="7"/>
  <c r="F455" i="7"/>
  <c r="F462" i="7"/>
  <c r="F480" i="7"/>
  <c r="F487" i="7"/>
  <c r="F494" i="7"/>
  <c r="F512" i="7"/>
  <c r="F519" i="7"/>
  <c r="F526" i="7"/>
  <c r="F544" i="7"/>
  <c r="F551" i="7"/>
  <c r="F558" i="7"/>
  <c r="F576" i="7"/>
  <c r="F583" i="7"/>
  <c r="F590" i="7"/>
  <c r="F611" i="7"/>
  <c r="F618" i="7"/>
  <c r="F620" i="7"/>
  <c r="F627" i="7"/>
  <c r="F29" i="7"/>
  <c r="F92" i="7"/>
  <c r="F223" i="7"/>
  <c r="F270" i="7"/>
  <c r="F280" i="7"/>
  <c r="F327" i="7"/>
  <c r="F346" i="7"/>
  <c r="F376" i="7"/>
  <c r="F406" i="7"/>
  <c r="F410" i="7"/>
  <c r="F428" i="7"/>
  <c r="F435" i="7"/>
  <c r="F442" i="7"/>
  <c r="F460" i="7"/>
  <c r="F467" i="7"/>
  <c r="F474" i="7"/>
  <c r="F492" i="7"/>
  <c r="F499" i="7"/>
  <c r="F506" i="7"/>
  <c r="F524" i="7"/>
  <c r="F531" i="7"/>
  <c r="F538" i="7"/>
  <c r="F556" i="7"/>
  <c r="F563" i="7"/>
  <c r="F570" i="7"/>
  <c r="F588" i="7"/>
  <c r="F599" i="7"/>
  <c r="F604" i="7"/>
  <c r="F606" i="7"/>
  <c r="F608" i="7"/>
  <c r="F615" i="7"/>
  <c r="F622" i="7"/>
  <c r="F624" i="7"/>
  <c r="F99" i="7"/>
  <c r="F137" i="7"/>
  <c r="F183" i="7"/>
  <c r="F234" i="7"/>
  <c r="F272" i="7"/>
  <c r="F291" i="7"/>
  <c r="F310" i="7"/>
  <c r="F348" i="7"/>
  <c r="F364" i="7"/>
  <c r="F383" i="7"/>
  <c r="F414" i="7"/>
  <c r="F432" i="7"/>
  <c r="F439" i="7"/>
  <c r="F446" i="7"/>
  <c r="F464" i="7"/>
  <c r="F471" i="7"/>
  <c r="F478" i="7"/>
  <c r="F496" i="7"/>
  <c r="F503" i="7"/>
  <c r="F510" i="7"/>
  <c r="F528" i="7"/>
  <c r="F535" i="7"/>
  <c r="F542" i="7"/>
  <c r="F560" i="7"/>
  <c r="F567" i="7"/>
  <c r="F574" i="7"/>
  <c r="F592" i="7"/>
  <c r="F595" i="7"/>
  <c r="F600" i="7"/>
  <c r="F602" i="7"/>
  <c r="F610" i="7"/>
  <c r="F612" i="7"/>
  <c r="F619" i="7"/>
  <c r="F626" i="7"/>
  <c r="F111" i="7"/>
  <c r="F149" i="7"/>
  <c r="F216" i="7"/>
  <c r="F256" i="7"/>
  <c r="F275" i="7"/>
  <c r="F294" i="7"/>
  <c r="F332" i="7"/>
  <c r="F351" i="7"/>
  <c r="F360" i="7"/>
  <c r="F366" i="7"/>
  <c r="F391" i="7"/>
  <c r="F404" i="7"/>
  <c r="F412" i="7"/>
  <c r="F419" i="7"/>
  <c r="F426" i="7"/>
  <c r="F444" i="7"/>
  <c r="F451" i="7"/>
  <c r="F458" i="7"/>
  <c r="F476" i="7"/>
  <c r="F483" i="7"/>
  <c r="F490" i="7"/>
  <c r="F508" i="7"/>
  <c r="F515" i="7"/>
  <c r="F522" i="7"/>
  <c r="F540" i="7"/>
  <c r="F547" i="7"/>
  <c r="F554" i="7"/>
  <c r="F572" i="7"/>
  <c r="F579" i="7"/>
  <c r="F586" i="7"/>
  <c r="F598" i="7"/>
  <c r="F607" i="7"/>
  <c r="F614" i="7"/>
  <c r="F616" i="7"/>
  <c r="F623" i="7"/>
  <c r="AC106" i="17"/>
  <c r="AL106" i="17"/>
  <c r="AC72" i="17"/>
  <c r="AL72" i="17"/>
  <c r="AL89" i="17"/>
  <c r="AC89" i="17"/>
  <c r="AC63" i="17"/>
  <c r="AL63" i="17" s="1"/>
  <c r="AL64" i="17"/>
  <c r="AC102" i="17"/>
  <c r="AL102" i="17"/>
  <c r="AG18" i="17"/>
  <c r="AG15" i="17"/>
  <c r="AI38" i="17"/>
  <c r="Z38" i="17"/>
  <c r="AJ38" i="17" s="1"/>
  <c r="AI97" i="17"/>
  <c r="Z97" i="17"/>
  <c r="AJ97" i="17" s="1"/>
  <c r="Z66" i="17"/>
  <c r="AJ66" i="17" s="1"/>
  <c r="Z54" i="17"/>
  <c r="AI54" i="17"/>
  <c r="Z102" i="17"/>
  <c r="AI102" i="17"/>
  <c r="AI69" i="17"/>
  <c r="AI82" i="17"/>
  <c r="Z39" i="17"/>
  <c r="AJ39" i="17" s="1"/>
  <c r="AI39" i="17"/>
  <c r="Z63" i="17"/>
  <c r="AJ63" i="17" s="1"/>
  <c r="AI76" i="17"/>
  <c r="Z41" i="17"/>
  <c r="AJ41" i="17" s="1"/>
  <c r="Z67" i="17"/>
  <c r="AJ67" i="17" s="1"/>
  <c r="Z98" i="17"/>
  <c r="AI98" i="17" s="1"/>
  <c r="Z73" i="17"/>
  <c r="Y92" i="4"/>
  <c r="Y64" i="4"/>
  <c r="AI64" i="4" s="1"/>
  <c r="Y106" i="4"/>
  <c r="AI106" i="4" s="1"/>
  <c r="Y90" i="4"/>
  <c r="AI90" i="4" s="1"/>
  <c r="Y74" i="4"/>
  <c r="AI74" i="4" s="1"/>
  <c r="Y58" i="4"/>
  <c r="AI58" i="4" s="1"/>
  <c r="Y42" i="4"/>
  <c r="AI42" i="4" s="1"/>
  <c r="Y109" i="4"/>
  <c r="AI109" i="4" s="1"/>
  <c r="Y93" i="4"/>
  <c r="AI93" i="4" s="1"/>
  <c r="Y77" i="4"/>
  <c r="AI77" i="4" s="1"/>
  <c r="Y61" i="4"/>
  <c r="AI61" i="4" s="1"/>
  <c r="Y45" i="4"/>
  <c r="Y96" i="4"/>
  <c r="AI96" i="4" s="1"/>
  <c r="Y60" i="4"/>
  <c r="Y44" i="4"/>
  <c r="AI44" i="4" s="1"/>
  <c r="Y107" i="4"/>
  <c r="AH107" i="4" s="1"/>
  <c r="Y91" i="4"/>
  <c r="AH91" i="4" s="1"/>
  <c r="Y75" i="4"/>
  <c r="AH75" i="4" s="1"/>
  <c r="Y59" i="4"/>
  <c r="AH59" i="4" s="1"/>
  <c r="Y43" i="4"/>
  <c r="AI43" i="4" s="1"/>
  <c r="C20" i="7"/>
  <c r="C21" i="7" s="1"/>
  <c r="C22" i="7" s="1"/>
  <c r="AK71" i="17"/>
  <c r="AA91" i="17"/>
  <c r="AK91" i="17" s="1"/>
  <c r="AJ88" i="17"/>
  <c r="AA88" i="17"/>
  <c r="AA65" i="17"/>
  <c r="AK65" i="17" s="1"/>
  <c r="AA87" i="17"/>
  <c r="AK87" i="17" s="1"/>
  <c r="AJ60" i="17"/>
  <c r="AA60" i="17"/>
  <c r="AK60" i="17" s="1"/>
  <c r="AA69" i="17"/>
  <c r="AJ69" i="17" s="1"/>
  <c r="AA105" i="17"/>
  <c r="AK105" i="17" s="1"/>
  <c r="AA99" i="17"/>
  <c r="AK99" i="17" s="1"/>
  <c r="AA50" i="17"/>
  <c r="AK50" i="17" s="1"/>
  <c r="AK77" i="17"/>
  <c r="AK109" i="17"/>
  <c r="AA43" i="17"/>
  <c r="AK43" i="17" s="1"/>
  <c r="AJ74" i="17"/>
  <c r="AA46" i="17"/>
  <c r="AK46" i="17" s="1"/>
  <c r="AJ46" i="17"/>
  <c r="AL49" i="4"/>
  <c r="AL43" i="4"/>
  <c r="AL39" i="4"/>
  <c r="AL33" i="4"/>
  <c r="E20" i="7"/>
  <c r="E21" i="7" s="1"/>
  <c r="E22" i="7" s="1"/>
  <c r="H20" i="15"/>
  <c r="H21" i="15" s="1"/>
  <c r="H22" i="15" s="1"/>
  <c r="AI31" i="4"/>
  <c r="AI24" i="4"/>
  <c r="AI18" i="4"/>
  <c r="D18" i="15"/>
  <c r="AJ35" i="4"/>
  <c r="AJ30" i="4"/>
  <c r="AJ19" i="4"/>
  <c r="E19" i="15"/>
  <c r="AG41" i="17"/>
  <c r="X80" i="17"/>
  <c r="AH80" i="17" s="1"/>
  <c r="AG110" i="17"/>
  <c r="X110" i="17"/>
  <c r="AH110" i="17" s="1"/>
  <c r="X75" i="17"/>
  <c r="AH75" i="17" s="1"/>
  <c r="AG79" i="17"/>
  <c r="X107" i="17"/>
  <c r="AH107" i="17" s="1"/>
  <c r="AG107" i="17"/>
  <c r="X53" i="17"/>
  <c r="AH53" i="17" s="1"/>
  <c r="AG53" i="17"/>
  <c r="X111" i="17"/>
  <c r="AG111" i="17" s="1"/>
  <c r="X70" i="17"/>
  <c r="AH70" i="17" s="1"/>
  <c r="AG70" i="17"/>
  <c r="AG105" i="17"/>
  <c r="AG35" i="17"/>
  <c r="X35" i="17"/>
  <c r="AH35" i="17" s="1"/>
  <c r="AG88" i="17"/>
  <c r="X104" i="17"/>
  <c r="AG104" i="17"/>
  <c r="X39" i="17"/>
  <c r="AH39" i="17" s="1"/>
  <c r="AG39" i="17"/>
  <c r="X44" i="17"/>
  <c r="AG44" i="17"/>
  <c r="AG100" i="17"/>
  <c r="AG78" i="17"/>
  <c r="AG96" i="17"/>
  <c r="X108" i="17"/>
  <c r="AG108" i="17" s="1"/>
  <c r="AH16" i="4"/>
  <c r="AH17" i="4"/>
  <c r="AK26" i="17"/>
  <c r="AK32" i="17"/>
  <c r="AK16" i="17"/>
  <c r="AK34" i="17"/>
  <c r="AK30" i="17"/>
  <c r="AC110" i="4"/>
  <c r="AL110" i="4" s="1"/>
  <c r="AC102" i="4"/>
  <c r="AL102" i="4" s="1"/>
  <c r="AC94" i="4"/>
  <c r="AL94" i="4" s="1"/>
  <c r="AC86" i="4"/>
  <c r="AL86" i="4" s="1"/>
  <c r="AC78" i="4"/>
  <c r="AL78" i="4" s="1"/>
  <c r="AC70" i="4"/>
  <c r="AL70" i="4" s="1"/>
  <c r="AC62" i="4"/>
  <c r="AL62" i="4" s="1"/>
  <c r="AC54" i="4"/>
  <c r="AL54" i="4" s="1"/>
  <c r="AC53" i="4"/>
  <c r="AL53" i="4" s="1"/>
  <c r="AL113" i="4"/>
  <c r="AC113" i="4"/>
  <c r="AL105" i="4"/>
  <c r="AC105" i="4"/>
  <c r="AL97" i="4"/>
  <c r="AC97" i="4"/>
  <c r="AL89" i="4"/>
  <c r="AC89" i="4"/>
  <c r="AL81" i="4"/>
  <c r="AC81" i="4"/>
  <c r="AL73" i="4"/>
  <c r="AC73" i="4"/>
  <c r="AL65" i="4"/>
  <c r="AC65" i="4"/>
  <c r="AL57" i="4"/>
  <c r="AC57" i="4"/>
  <c r="AJ27" i="17"/>
  <c r="AJ31" i="17"/>
  <c r="AJ21" i="17"/>
  <c r="AJ35" i="17"/>
  <c r="AJ26" i="17"/>
  <c r="AJ30" i="17"/>
  <c r="AK51" i="4"/>
  <c r="AB51" i="4"/>
  <c r="AB106" i="4"/>
  <c r="AL106" i="4" s="1"/>
  <c r="AB98" i="4"/>
  <c r="AL98" i="4" s="1"/>
  <c r="AB90" i="4"/>
  <c r="AL90" i="4" s="1"/>
  <c r="AB82" i="4"/>
  <c r="AL82" i="4" s="1"/>
  <c r="AB74" i="4"/>
  <c r="AL74" i="4" s="1"/>
  <c r="AB66" i="4"/>
  <c r="AL66" i="4" s="1"/>
  <c r="AB58" i="4"/>
  <c r="AL58" i="4" s="1"/>
  <c r="AK52" i="4"/>
  <c r="AB52" i="4"/>
  <c r="AB109" i="4"/>
  <c r="AK101" i="4"/>
  <c r="AB101" i="4"/>
  <c r="AB93" i="4"/>
  <c r="AK85" i="4"/>
  <c r="AB85" i="4"/>
  <c r="AB77" i="4"/>
  <c r="AK69" i="4"/>
  <c r="AB69" i="4"/>
  <c r="AB61" i="4"/>
  <c r="AH44" i="17"/>
  <c r="Y83" i="17"/>
  <c r="AI83" i="17" s="1"/>
  <c r="AH83" i="17"/>
  <c r="Y84" i="17"/>
  <c r="AH84" i="17" s="1"/>
  <c r="Y90" i="17"/>
  <c r="AH90" i="17" s="1"/>
  <c r="Y87" i="17"/>
  <c r="AH87" i="17" s="1"/>
  <c r="Y96" i="17"/>
  <c r="AI96" i="17" s="1"/>
  <c r="AH50" i="17"/>
  <c r="Y50" i="17"/>
  <c r="AI50" i="17" s="1"/>
  <c r="Y77" i="17"/>
  <c r="AI77" i="17" s="1"/>
  <c r="Y100" i="17"/>
  <c r="AI100" i="17" s="1"/>
  <c r="AA44" i="4"/>
  <c r="AJ102" i="4"/>
  <c r="AA102" i="4"/>
  <c r="AJ86" i="4"/>
  <c r="AA86" i="4"/>
  <c r="AJ70" i="4"/>
  <c r="AA70" i="4"/>
  <c r="AJ54" i="4"/>
  <c r="AA54" i="4"/>
  <c r="AA109" i="4"/>
  <c r="AJ109" i="4" s="1"/>
  <c r="AA93" i="4"/>
  <c r="AK93" i="4" s="1"/>
  <c r="AA77" i="4"/>
  <c r="AJ77" i="4" s="1"/>
  <c r="AA61" i="4"/>
  <c r="AK61" i="4" s="1"/>
  <c r="AJ49" i="4"/>
  <c r="AA49" i="4"/>
  <c r="AA41" i="4"/>
  <c r="AK41" i="4" s="1"/>
  <c r="AJ100" i="4"/>
  <c r="AA100" i="4"/>
  <c r="AK100" i="4" s="1"/>
  <c r="AJ84" i="4"/>
  <c r="AA84" i="4"/>
  <c r="AK84" i="4" s="1"/>
  <c r="AJ68" i="4"/>
  <c r="AA68" i="4"/>
  <c r="AK68" i="4" s="1"/>
  <c r="AA111" i="4"/>
  <c r="AK111" i="4" s="1"/>
  <c r="AA95" i="4"/>
  <c r="AJ95" i="4" s="1"/>
  <c r="AA79" i="4"/>
  <c r="AK79" i="4" s="1"/>
  <c r="AA63" i="4"/>
  <c r="AJ63" i="4" s="1"/>
  <c r="AJ50" i="4"/>
  <c r="AA50" i="4"/>
  <c r="D19" i="7"/>
  <c r="D30" i="7" s="1"/>
  <c r="AL45" i="17"/>
  <c r="AL26" i="17"/>
  <c r="AL19" i="17"/>
  <c r="AL52" i="17"/>
  <c r="AL44" i="17"/>
  <c r="E20" i="15"/>
  <c r="E21" i="15" s="1"/>
  <c r="E22" i="15" s="1"/>
  <c r="AI29" i="17"/>
  <c r="AI21" i="17"/>
  <c r="AI19" i="17"/>
  <c r="AI14" i="17"/>
  <c r="AI25" i="17"/>
  <c r="AI20" i="17"/>
  <c r="AI22" i="17"/>
  <c r="AG25" i="4"/>
  <c r="AG15" i="4"/>
  <c r="AG16" i="4"/>
  <c r="AG20" i="4"/>
  <c r="AB76" i="17"/>
  <c r="AL76" i="17" s="1"/>
  <c r="AK92" i="17"/>
  <c r="AB113" i="17"/>
  <c r="AK113" i="17"/>
  <c r="AB80" i="17"/>
  <c r="AL80" i="17" s="1"/>
  <c r="AK63" i="17"/>
  <c r="AK74" i="17"/>
  <c r="AB74" i="17"/>
  <c r="AK66" i="17"/>
  <c r="AB66" i="17"/>
  <c r="AB98" i="17"/>
  <c r="AL98" i="17" s="1"/>
  <c r="AB104" i="17"/>
  <c r="AL67" i="17"/>
  <c r="AB84" i="17"/>
  <c r="AL84" i="17" s="1"/>
  <c r="AK84" i="17"/>
  <c r="AB70" i="17"/>
  <c r="AL70" i="17" s="1"/>
  <c r="AK70" i="17"/>
  <c r="AB93" i="17"/>
  <c r="AL93" i="17" s="1"/>
  <c r="AL108" i="17"/>
  <c r="Z107" i="4"/>
  <c r="AJ107" i="4" s="1"/>
  <c r="Z91" i="4"/>
  <c r="AJ91" i="4" s="1"/>
  <c r="Z75" i="4"/>
  <c r="AJ75" i="4" s="1"/>
  <c r="Z59" i="4"/>
  <c r="AJ59" i="4" s="1"/>
  <c r="Z102" i="4"/>
  <c r="AI86" i="4"/>
  <c r="Z86" i="4"/>
  <c r="Z70" i="4"/>
  <c r="AI54" i="4"/>
  <c r="Z54" i="4"/>
  <c r="Z42" i="4"/>
  <c r="AJ42" i="4" s="1"/>
  <c r="Z113" i="4"/>
  <c r="Z97" i="4"/>
  <c r="Z81" i="4"/>
  <c r="Z65" i="4"/>
  <c r="Z49" i="4"/>
  <c r="Z108" i="4"/>
  <c r="AJ108" i="4" s="1"/>
  <c r="AI92" i="4"/>
  <c r="Z92" i="4"/>
  <c r="AJ92" i="4" s="1"/>
  <c r="Z76" i="4"/>
  <c r="AJ76" i="4" s="1"/>
  <c r="AI60" i="4"/>
  <c r="Z60" i="4"/>
  <c r="AJ60" i="4" s="1"/>
  <c r="AI45" i="4"/>
  <c r="Z45" i="4"/>
  <c r="E19" i="7"/>
  <c r="X28" i="4"/>
  <c r="AG28" i="4" s="1"/>
  <c r="X90" i="4"/>
  <c r="AH90" i="4" s="1"/>
  <c r="AG90" i="4"/>
  <c r="X66" i="4"/>
  <c r="AH66" i="4" s="1"/>
  <c r="AG66" i="4"/>
  <c r="X42" i="4"/>
  <c r="AH42" i="4" s="1"/>
  <c r="AG42" i="4"/>
  <c r="X108" i="4"/>
  <c r="AG108" i="4"/>
  <c r="X92" i="4"/>
  <c r="AH92" i="4" s="1"/>
  <c r="AG92" i="4"/>
  <c r="X76" i="4"/>
  <c r="AG76" i="4"/>
  <c r="X60" i="4"/>
  <c r="AH60" i="4" s="1"/>
  <c r="AG60" i="4"/>
  <c r="X44" i="4"/>
  <c r="AH44" i="4" s="1"/>
  <c r="AG44" i="4"/>
  <c r="X103" i="4"/>
  <c r="AG103" i="4" s="1"/>
  <c r="X87" i="4"/>
  <c r="AG87" i="4" s="1"/>
  <c r="X71" i="4"/>
  <c r="AG71" i="4" s="1"/>
  <c r="X55" i="4"/>
  <c r="AG55" i="4" s="1"/>
  <c r="X39" i="4"/>
  <c r="AG39" i="4" s="1"/>
  <c r="X70" i="4"/>
  <c r="AG70" i="4"/>
  <c r="X101" i="4"/>
  <c r="AH101" i="4" s="1"/>
  <c r="X85" i="4"/>
  <c r="AH85" i="4" s="1"/>
  <c r="X69" i="4"/>
  <c r="AH69" i="4" s="1"/>
  <c r="X53" i="4"/>
  <c r="AH53" i="4" s="1"/>
  <c r="X37" i="4"/>
  <c r="AH37" i="4" s="1"/>
  <c r="I80" i="7"/>
  <c r="AH16" i="17"/>
  <c r="AH14" i="17"/>
  <c r="AK44" i="4"/>
  <c r="AK38" i="4"/>
  <c r="AK33" i="4"/>
  <c r="AK26" i="4"/>
  <c r="AK36" i="4"/>
  <c r="AC74" i="17"/>
  <c r="AL74" i="17"/>
  <c r="AC92" i="17"/>
  <c r="AL92" i="17"/>
  <c r="AL53" i="17"/>
  <c r="AL57" i="17"/>
  <c r="AC69" i="17"/>
  <c r="AL69" i="17" s="1"/>
  <c r="AC88" i="17"/>
  <c r="AL88" i="17"/>
  <c r="AC109" i="17"/>
  <c r="AL109" i="17" s="1"/>
  <c r="AL81" i="17"/>
  <c r="AC113" i="17"/>
  <c r="AL113" i="17"/>
  <c r="AC82" i="17"/>
  <c r="AL82" i="17"/>
  <c r="AC75" i="17"/>
  <c r="AL75" i="17"/>
  <c r="AC94" i="17"/>
  <c r="AL94" i="17"/>
  <c r="AL71" i="17"/>
  <c r="AG27" i="17"/>
  <c r="AG22" i="17"/>
  <c r="AG23" i="17"/>
  <c r="AC36" i="17"/>
  <c r="AA25" i="17"/>
  <c r="AJ25" i="17" s="1"/>
  <c r="Z23" i="17"/>
  <c r="AI23" i="17" s="1"/>
  <c r="Z15" i="17"/>
  <c r="AI15" i="17" s="1"/>
  <c r="AC43" i="17"/>
  <c r="AL43" i="17" s="1"/>
  <c r="AC28" i="17"/>
  <c r="AL28" i="17" s="1"/>
  <c r="AC52" i="17"/>
  <c r="AC15" i="17"/>
  <c r="AL15" i="17" s="1"/>
  <c r="AC46" i="17"/>
  <c r="AB38" i="17"/>
  <c r="AK38" i="17" s="1"/>
  <c r="AC30" i="17"/>
  <c r="AL30" i="17" s="1"/>
  <c r="AC51" i="17"/>
  <c r="AL51" i="17" s="1"/>
  <c r="Y28" i="17"/>
  <c r="AI28" i="17" s="1"/>
  <c r="AB21" i="17"/>
  <c r="AK21" i="17" s="1"/>
  <c r="AC22" i="17"/>
  <c r="AL22" i="17" s="1"/>
  <c r="AB14" i="17"/>
  <c r="AL14" i="17" s="1"/>
  <c r="Y17" i="17"/>
  <c r="AI17" i="17" s="1"/>
  <c r="G20" i="7"/>
  <c r="G21" i="7" s="1"/>
  <c r="G22" i="7" s="1"/>
  <c r="F62" i="17"/>
  <c r="F61" i="17"/>
  <c r="Z61" i="17" s="1"/>
  <c r="AJ61" i="17" s="1"/>
  <c r="F92" i="17"/>
  <c r="Z92" i="17" s="1"/>
  <c r="F89" i="17"/>
  <c r="F70" i="17"/>
  <c r="F58" i="17"/>
  <c r="F106" i="17"/>
  <c r="Z106" i="17" s="1"/>
  <c r="AI106" i="17" s="1"/>
  <c r="F84" i="17"/>
  <c r="Z84" i="17" s="1"/>
  <c r="AI84" i="17" s="1"/>
  <c r="F48" i="17"/>
  <c r="Z48" i="17" s="1"/>
  <c r="F43" i="17"/>
  <c r="Z43" i="17" s="1"/>
  <c r="AI43" i="17" s="1"/>
  <c r="F77" i="17"/>
  <c r="Z77" i="17" s="1"/>
  <c r="AJ77" i="17" s="1"/>
  <c r="F107" i="17"/>
  <c r="F46" i="17"/>
  <c r="Z46" i="17" s="1"/>
  <c r="Y112" i="4"/>
  <c r="AI112" i="4" s="1"/>
  <c r="Y88" i="4"/>
  <c r="AI88" i="4" s="1"/>
  <c r="Y40" i="4"/>
  <c r="AI40" i="4" s="1"/>
  <c r="Y102" i="4"/>
  <c r="AH102" i="4" s="1"/>
  <c r="Y86" i="4"/>
  <c r="Y70" i="4"/>
  <c r="AH70" i="4" s="1"/>
  <c r="Y54" i="4"/>
  <c r="AH54" i="4" s="1"/>
  <c r="Y38" i="4"/>
  <c r="AI38" i="4" s="1"/>
  <c r="E105" i="4"/>
  <c r="E89" i="4"/>
  <c r="E73" i="4"/>
  <c r="E57" i="4"/>
  <c r="E41" i="4"/>
  <c r="E84" i="4"/>
  <c r="E56" i="4"/>
  <c r="E36" i="4"/>
  <c r="E103" i="4"/>
  <c r="E87" i="4"/>
  <c r="E71" i="4"/>
  <c r="E55" i="4"/>
  <c r="E39" i="4"/>
  <c r="G49" i="17"/>
  <c r="G102" i="17"/>
  <c r="AA102" i="17" s="1"/>
  <c r="G58" i="17"/>
  <c r="AA58" i="17" s="1"/>
  <c r="AK58" i="17" s="1"/>
  <c r="G45" i="17"/>
  <c r="AA45" i="17" s="1"/>
  <c r="AJ45" i="17" s="1"/>
  <c r="G95" i="17"/>
  <c r="AA95" i="17" s="1"/>
  <c r="AK95" i="17" s="1"/>
  <c r="G81" i="17"/>
  <c r="G107" i="17"/>
  <c r="G90" i="17"/>
  <c r="AA90" i="17" s="1"/>
  <c r="AK90" i="17" s="1"/>
  <c r="G79" i="17"/>
  <c r="AA79" i="17" s="1"/>
  <c r="AK79" i="17" s="1"/>
  <c r="G73" i="17"/>
  <c r="AA73" i="17" s="1"/>
  <c r="AJ73" i="17" s="1"/>
  <c r="G51" i="17"/>
  <c r="AA51" i="17" s="1"/>
  <c r="AK51" i="17" s="1"/>
  <c r="G100" i="17"/>
  <c r="AA100" i="17" s="1"/>
  <c r="AJ100" i="17" s="1"/>
  <c r="G76" i="17"/>
  <c r="AA76" i="17" s="1"/>
  <c r="AJ76" i="17" s="1"/>
  <c r="G93" i="17"/>
  <c r="AA93" i="17" s="1"/>
  <c r="G104" i="17"/>
  <c r="AA104" i="17" s="1"/>
  <c r="G94" i="17"/>
  <c r="AA94" i="17" s="1"/>
  <c r="AJ94" i="17" s="1"/>
  <c r="G68" i="17"/>
  <c r="AA68" i="17" s="1"/>
  <c r="G103" i="17"/>
  <c r="G72" i="17"/>
  <c r="AA72" i="17" s="1"/>
  <c r="AK72" i="17" s="1"/>
  <c r="D19" i="15"/>
  <c r="I96" i="3"/>
  <c r="I95" i="3"/>
  <c r="I42" i="3"/>
  <c r="I37" i="3"/>
  <c r="I90" i="3"/>
  <c r="I112" i="3"/>
  <c r="I87" i="3"/>
  <c r="I66" i="3"/>
  <c r="I68" i="3"/>
  <c r="I100" i="3"/>
  <c r="I106" i="3"/>
  <c r="I110" i="3"/>
  <c r="I28" i="3"/>
  <c r="I16" i="3"/>
  <c r="I32" i="3"/>
  <c r="I54" i="3"/>
  <c r="I26" i="3"/>
  <c r="I20" i="3"/>
  <c r="I30" i="3"/>
  <c r="I15" i="3"/>
  <c r="I104" i="3"/>
  <c r="I63" i="3"/>
  <c r="I14" i="3"/>
  <c r="I50" i="3"/>
  <c r="I48" i="3"/>
  <c r="I45" i="4"/>
  <c r="AL45" i="4" s="1"/>
  <c r="I50" i="4"/>
  <c r="AL50" i="4" s="1"/>
  <c r="I52" i="4"/>
  <c r="I48" i="4"/>
  <c r="S52" i="4"/>
  <c r="AC52" i="4" s="1"/>
  <c r="S34" i="4"/>
  <c r="I30" i="4"/>
  <c r="S23" i="4"/>
  <c r="AC23" i="4" s="1"/>
  <c r="S16" i="4"/>
  <c r="AC16" i="4" s="1"/>
  <c r="I27" i="4"/>
  <c r="S31" i="4"/>
  <c r="AC31" i="4" s="1"/>
  <c r="AL31" i="4" s="1"/>
  <c r="S14" i="4"/>
  <c r="AC14" i="4" s="1"/>
  <c r="S25" i="4"/>
  <c r="AC25" i="4" s="1"/>
  <c r="I41" i="4"/>
  <c r="I34" i="4"/>
  <c r="AL34" i="4" s="1"/>
  <c r="I16" i="4"/>
  <c r="I32" i="4"/>
  <c r="AL32" i="4" s="1"/>
  <c r="S19" i="4"/>
  <c r="AC19" i="4" s="1"/>
  <c r="S40" i="4"/>
  <c r="AC40" i="4" s="1"/>
  <c r="F16" i="3"/>
  <c r="F78" i="3"/>
  <c r="F66" i="3"/>
  <c r="F64" i="3"/>
  <c r="F101" i="3"/>
  <c r="F39" i="3"/>
  <c r="F105" i="3"/>
  <c r="F19" i="3"/>
  <c r="F23" i="3"/>
  <c r="F57" i="3"/>
  <c r="F52" i="3"/>
  <c r="F14" i="3"/>
  <c r="F76" i="3"/>
  <c r="F96" i="3"/>
  <c r="F102" i="3"/>
  <c r="F40" i="3"/>
  <c r="F34" i="3"/>
  <c r="F63" i="3"/>
  <c r="F109" i="3"/>
  <c r="F65" i="3"/>
  <c r="F84" i="3"/>
  <c r="F80" i="3"/>
  <c r="F61" i="3"/>
  <c r="F18" i="3"/>
  <c r="F43" i="3"/>
  <c r="F14" i="4"/>
  <c r="AI14" i="4" s="1"/>
  <c r="P23" i="4"/>
  <c r="F20" i="4"/>
  <c r="AJ20" i="4" s="1"/>
  <c r="P16" i="4"/>
  <c r="Z16" i="4" s="1"/>
  <c r="AJ16" i="4" s="1"/>
  <c r="F28" i="4"/>
  <c r="AI28" i="4" s="1"/>
  <c r="P27" i="4"/>
  <c r="P36" i="4"/>
  <c r="Z36" i="4" s="1"/>
  <c r="AJ36" i="4" s="1"/>
  <c r="F34" i="4"/>
  <c r="F27" i="4"/>
  <c r="AI27" i="4" s="1"/>
  <c r="P25" i="4"/>
  <c r="Z25" i="4" s="1"/>
  <c r="F29" i="4"/>
  <c r="AI29" i="4" s="1"/>
  <c r="P33" i="4"/>
  <c r="Z33" i="4" s="1"/>
  <c r="D20" i="15"/>
  <c r="D21" i="15" s="1"/>
  <c r="D22" i="15" s="1"/>
  <c r="D62" i="3"/>
  <c r="D34" i="3"/>
  <c r="D102" i="3"/>
  <c r="D40" i="3"/>
  <c r="D71" i="3"/>
  <c r="D31" i="3"/>
  <c r="D90" i="3"/>
  <c r="D96" i="3"/>
  <c r="D104" i="3"/>
  <c r="D109" i="3"/>
  <c r="D44" i="3"/>
  <c r="D75" i="3"/>
  <c r="D32" i="3"/>
  <c r="D77" i="3"/>
  <c r="D108" i="3"/>
  <c r="D46" i="3"/>
  <c r="D56" i="3"/>
  <c r="D19" i="3"/>
  <c r="D55" i="3"/>
  <c r="D69" i="3"/>
  <c r="D68" i="3"/>
  <c r="D95" i="3"/>
  <c r="D29" i="3"/>
  <c r="D28" i="3"/>
  <c r="AK52" i="17" l="1"/>
  <c r="AI39" i="4"/>
  <c r="AI25" i="4"/>
  <c r="AJ25" i="4"/>
  <c r="AL47" i="4"/>
  <c r="AJ33" i="4"/>
  <c r="AI33" i="4"/>
  <c r="AJ15" i="17"/>
  <c r="AI105" i="17"/>
  <c r="AH108" i="17"/>
  <c r="D342" i="7"/>
  <c r="D228" i="7"/>
  <c r="D377" i="7"/>
  <c r="D254" i="7"/>
  <c r="D389" i="7"/>
  <c r="D290" i="7"/>
  <c r="D162" i="7"/>
  <c r="D374" i="7"/>
  <c r="D268" i="7"/>
  <c r="D80" i="7"/>
  <c r="D372" i="7"/>
  <c r="D313" i="7"/>
  <c r="D256" i="7"/>
  <c r="D147" i="7"/>
  <c r="D384" i="7"/>
  <c r="D354" i="7"/>
  <c r="D297" i="7"/>
  <c r="D240" i="7"/>
  <c r="D206" i="7"/>
  <c r="D348" i="7"/>
  <c r="D329" i="7"/>
  <c r="D310" i="7"/>
  <c r="D270" i="7"/>
  <c r="D253" i="7"/>
  <c r="D197" i="7"/>
  <c r="D160" i="7"/>
  <c r="D402" i="7"/>
  <c r="D357" i="7"/>
  <c r="D340" i="7"/>
  <c r="D300" i="7"/>
  <c r="D281" i="7"/>
  <c r="D262" i="7"/>
  <c r="D221" i="7"/>
  <c r="D182" i="7"/>
  <c r="D148" i="7"/>
  <c r="D108" i="7"/>
  <c r="D91" i="7"/>
  <c r="D394" i="7"/>
  <c r="D376" i="7"/>
  <c r="D353" i="7"/>
  <c r="D330" i="7"/>
  <c r="D312" i="7"/>
  <c r="D289" i="7"/>
  <c r="D266" i="7"/>
  <c r="D248" i="7"/>
  <c r="D225" i="7"/>
  <c r="D202" i="7"/>
  <c r="D184" i="7"/>
  <c r="D164" i="7"/>
  <c r="D124" i="7"/>
  <c r="D107" i="7"/>
  <c r="D208" i="7"/>
  <c r="D185" i="7"/>
  <c r="D156" i="7"/>
  <c r="D139" i="7"/>
  <c r="D94" i="7"/>
  <c r="D75" i="7"/>
  <c r="D625" i="7"/>
  <c r="D621" i="7"/>
  <c r="D617" i="7"/>
  <c r="D613" i="7"/>
  <c r="D609" i="7"/>
  <c r="D605" i="7"/>
  <c r="D601" i="7"/>
  <c r="D597" i="7"/>
  <c r="D593" i="7"/>
  <c r="D589" i="7"/>
  <c r="D585" i="7"/>
  <c r="D581" i="7"/>
  <c r="D577" i="7"/>
  <c r="D573" i="7"/>
  <c r="D569" i="7"/>
  <c r="D565" i="7"/>
  <c r="D561" i="7"/>
  <c r="D557" i="7"/>
  <c r="D553" i="7"/>
  <c r="D549" i="7"/>
  <c r="D545" i="7"/>
  <c r="D541" i="7"/>
  <c r="D537" i="7"/>
  <c r="D533" i="7"/>
  <c r="D529" i="7"/>
  <c r="D525" i="7"/>
  <c r="D521" i="7"/>
  <c r="D517" i="7"/>
  <c r="D513" i="7"/>
  <c r="D509" i="7"/>
  <c r="D505" i="7"/>
  <c r="D501" i="7"/>
  <c r="D497" i="7"/>
  <c r="D493" i="7"/>
  <c r="D489" i="7"/>
  <c r="D485" i="7"/>
  <c r="D481" i="7"/>
  <c r="D477" i="7"/>
  <c r="D473" i="7"/>
  <c r="D469" i="7"/>
  <c r="D465" i="7"/>
  <c r="D461" i="7"/>
  <c r="D457" i="7"/>
  <c r="D453" i="7"/>
  <c r="D449" i="7"/>
  <c r="D445" i="7"/>
  <c r="D441" i="7"/>
  <c r="D437" i="7"/>
  <c r="D433" i="7"/>
  <c r="D429" i="7"/>
  <c r="D425" i="7"/>
  <c r="D421" i="7"/>
  <c r="D417" i="7"/>
  <c r="D413" i="7"/>
  <c r="D409" i="7"/>
  <c r="D405" i="7"/>
  <c r="D395" i="7"/>
  <c r="D379" i="7"/>
  <c r="D363" i="7"/>
  <c r="D347" i="7"/>
  <c r="D331" i="7"/>
  <c r="D315" i="7"/>
  <c r="D299" i="7"/>
  <c r="D283" i="7"/>
  <c r="D267" i="7"/>
  <c r="D251" i="7"/>
  <c r="D235" i="7"/>
  <c r="D219" i="7"/>
  <c r="D203" i="7"/>
  <c r="D187" i="7"/>
  <c r="D166" i="7"/>
  <c r="D143" i="7"/>
  <c r="D120" i="7"/>
  <c r="D102" i="7"/>
  <c r="D79" i="7"/>
  <c r="D165" i="7"/>
  <c r="D149" i="7"/>
  <c r="D133" i="7"/>
  <c r="D117" i="7"/>
  <c r="D101" i="7"/>
  <c r="D85" i="7"/>
  <c r="D73" i="7"/>
  <c r="D69" i="7"/>
  <c r="D65" i="7"/>
  <c r="D61" i="7"/>
  <c r="D57" i="7"/>
  <c r="D53" i="7"/>
  <c r="D49" i="7"/>
  <c r="D45" i="7"/>
  <c r="D41" i="7"/>
  <c r="D37" i="7"/>
  <c r="D33" i="7"/>
  <c r="D29" i="7"/>
  <c r="AJ28" i="4"/>
  <c r="AJ27" i="4"/>
  <c r="AI16" i="4"/>
  <c r="AA53" i="17"/>
  <c r="AK53" i="17" s="1"/>
  <c r="Y79" i="4"/>
  <c r="AI79" i="4" s="1"/>
  <c r="AH79" i="4"/>
  <c r="Y68" i="4"/>
  <c r="AH68" i="4"/>
  <c r="Y81" i="4"/>
  <c r="AI81" i="4" s="1"/>
  <c r="AH81" i="4"/>
  <c r="Y62" i="4"/>
  <c r="AH62" i="4"/>
  <c r="Y76" i="4"/>
  <c r="AI76" i="4" s="1"/>
  <c r="AH76" i="4"/>
  <c r="Z90" i="17"/>
  <c r="AJ90" i="17" s="1"/>
  <c r="AI90" i="17"/>
  <c r="Z44" i="17"/>
  <c r="AJ44" i="17" s="1"/>
  <c r="AI44" i="17"/>
  <c r="AC58" i="17"/>
  <c r="AL58" i="17"/>
  <c r="AK24" i="4"/>
  <c r="AI52" i="4"/>
  <c r="AI62" i="4"/>
  <c r="AK94" i="17"/>
  <c r="AI34" i="4"/>
  <c r="AL16" i="4"/>
  <c r="AL48" i="4"/>
  <c r="AA49" i="17"/>
  <c r="AJ49" i="17" s="1"/>
  <c r="Y87" i="4"/>
  <c r="AH87" i="4" s="1"/>
  <c r="Y84" i="4"/>
  <c r="AI84" i="4" s="1"/>
  <c r="Y89" i="4"/>
  <c r="AI89" i="4" s="1"/>
  <c r="AH86" i="4"/>
  <c r="AH40" i="4"/>
  <c r="AH112" i="4"/>
  <c r="AH17" i="17"/>
  <c r="AG37" i="4"/>
  <c r="AG69" i="4"/>
  <c r="AG101" i="4"/>
  <c r="AI75" i="4"/>
  <c r="AI107" i="4"/>
  <c r="AK76" i="17"/>
  <c r="AJ79" i="4"/>
  <c r="AJ111" i="4"/>
  <c r="AJ41" i="4"/>
  <c r="AJ61" i="4"/>
  <c r="AJ93" i="4"/>
  <c r="AH77" i="17"/>
  <c r="AH96" i="17"/>
  <c r="AK14" i="17"/>
  <c r="AG75" i="17"/>
  <c r="AG80" i="17"/>
  <c r="AJ43" i="17"/>
  <c r="AJ50" i="17"/>
  <c r="AJ105" i="17"/>
  <c r="AJ91" i="17"/>
  <c r="AH43" i="4"/>
  <c r="AH45" i="4"/>
  <c r="AH77" i="4"/>
  <c r="AH109" i="4"/>
  <c r="AH58" i="4"/>
  <c r="AH64" i="4"/>
  <c r="AI73" i="17"/>
  <c r="AI67" i="17"/>
  <c r="AJ93" i="17"/>
  <c r="AJ68" i="17"/>
  <c r="AJ54" i="17"/>
  <c r="AH30" i="17"/>
  <c r="AG82" i="4"/>
  <c r="AG96" i="4"/>
  <c r="AG50" i="4"/>
  <c r="AG98" i="4"/>
  <c r="AK49" i="17"/>
  <c r="AK110" i="17"/>
  <c r="AK73" i="17"/>
  <c r="AJ72" i="4"/>
  <c r="AJ104" i="4"/>
  <c r="AI92" i="17"/>
  <c r="AH41" i="17"/>
  <c r="AK25" i="17"/>
  <c r="AG66" i="17"/>
  <c r="AI34" i="17"/>
  <c r="AL21" i="17"/>
  <c r="AJ62" i="4"/>
  <c r="AJ94" i="4"/>
  <c r="AH37" i="17"/>
  <c r="AH109" i="17"/>
  <c r="AH112" i="17"/>
  <c r="AI61" i="17"/>
  <c r="AG74" i="17"/>
  <c r="AG99" i="17"/>
  <c r="AI35" i="4"/>
  <c r="AH51" i="4"/>
  <c r="AH83" i="4"/>
  <c r="AH104" i="4"/>
  <c r="AJ51" i="17"/>
  <c r="AK40" i="4"/>
  <c r="I482" i="7"/>
  <c r="I415" i="7"/>
  <c r="I507" i="7"/>
  <c r="I621" i="7"/>
  <c r="I265" i="7"/>
  <c r="I431" i="7"/>
  <c r="I208" i="7"/>
  <c r="I502" i="7"/>
  <c r="I516" i="7"/>
  <c r="I338" i="7"/>
  <c r="I224" i="7"/>
  <c r="I122" i="7"/>
  <c r="I599" i="7"/>
  <c r="I526" i="7"/>
  <c r="I439" i="7"/>
  <c r="I352" i="7"/>
  <c r="I273" i="7"/>
  <c r="I152" i="7"/>
  <c r="I620" i="7"/>
  <c r="I554" i="7"/>
  <c r="I467" i="7"/>
  <c r="I380" i="7"/>
  <c r="I298" i="7"/>
  <c r="I178" i="7"/>
  <c r="I51" i="7"/>
  <c r="I513" i="7"/>
  <c r="I449" i="7"/>
  <c r="I385" i="7"/>
  <c r="I321" i="7"/>
  <c r="I245" i="7"/>
  <c r="I158" i="7"/>
  <c r="I43" i="7"/>
  <c r="I231" i="7"/>
  <c r="I167" i="7"/>
  <c r="I87" i="7"/>
  <c r="I124" i="7"/>
  <c r="I60" i="7"/>
  <c r="I290" i="7"/>
  <c r="I550" i="7"/>
  <c r="I294" i="7"/>
  <c r="I386" i="7"/>
  <c r="I511" i="7"/>
  <c r="I617" i="7"/>
  <c r="I367" i="7"/>
  <c r="I66" i="7"/>
  <c r="I614" i="7"/>
  <c r="I459" i="7"/>
  <c r="I292" i="7"/>
  <c r="I200" i="7"/>
  <c r="I65" i="7"/>
  <c r="I579" i="7"/>
  <c r="I496" i="7"/>
  <c r="I414" i="7"/>
  <c r="I327" i="7"/>
  <c r="I226" i="7"/>
  <c r="I131" i="7"/>
  <c r="I600" i="7"/>
  <c r="I524" i="7"/>
  <c r="I442" i="7"/>
  <c r="I355" i="7"/>
  <c r="I249" i="7"/>
  <c r="I154" i="7"/>
  <c r="I557" i="7"/>
  <c r="I493" i="7"/>
  <c r="I429" i="7"/>
  <c r="I365" i="7"/>
  <c r="I301" i="7"/>
  <c r="I220" i="7"/>
  <c r="I114" i="7"/>
  <c r="I275" i="7"/>
  <c r="I211" i="7"/>
  <c r="I147" i="7"/>
  <c r="I62" i="7"/>
  <c r="I104" i="7"/>
  <c r="I40" i="7"/>
  <c r="I626" i="7"/>
  <c r="I472" i="7"/>
  <c r="I564" i="7"/>
  <c r="I98" i="7"/>
  <c r="I319" i="7"/>
  <c r="I456" i="7"/>
  <c r="I253" i="7"/>
  <c r="I527" i="7"/>
  <c r="I530" i="7"/>
  <c r="I363" i="7"/>
  <c r="I113" i="7"/>
  <c r="I138" i="7"/>
  <c r="I607" i="7"/>
  <c r="I535" i="7"/>
  <c r="I448" i="7"/>
  <c r="I366" i="7"/>
  <c r="I280" i="7"/>
  <c r="I162" i="7"/>
  <c r="I42" i="7"/>
  <c r="I563" i="7"/>
  <c r="I476" i="7"/>
  <c r="I394" i="7"/>
  <c r="I307" i="7"/>
  <c r="I185" i="7"/>
  <c r="I67" i="7"/>
  <c r="I521" i="7"/>
  <c r="I457" i="7"/>
  <c r="I393" i="7"/>
  <c r="I329" i="7"/>
  <c r="I254" i="7"/>
  <c r="I172" i="7"/>
  <c r="I50" i="7"/>
  <c r="I239" i="7"/>
  <c r="I175" i="7"/>
  <c r="I101" i="7"/>
  <c r="I132" i="7"/>
  <c r="I68" i="7"/>
  <c r="I404" i="7"/>
  <c r="I123" i="7"/>
  <c r="I351" i="7"/>
  <c r="I443" i="7"/>
  <c r="I573" i="7"/>
  <c r="I144" i="7"/>
  <c r="I399" i="7"/>
  <c r="I129" i="7"/>
  <c r="I342" i="7"/>
  <c r="I484" i="7"/>
  <c r="I306" i="7"/>
  <c r="I210" i="7"/>
  <c r="I81" i="7"/>
  <c r="I587" i="7"/>
  <c r="I510" i="7"/>
  <c r="I423" i="7"/>
  <c r="I336" i="7"/>
  <c r="I233" i="7"/>
  <c r="I137" i="7"/>
  <c r="I608" i="7"/>
  <c r="I538" i="7"/>
  <c r="I451" i="7"/>
  <c r="I364" i="7"/>
  <c r="I282" i="7"/>
  <c r="I166" i="7"/>
  <c r="I565" i="7"/>
  <c r="I501" i="7"/>
  <c r="I437" i="7"/>
  <c r="I373" i="7"/>
  <c r="I309" i="7"/>
  <c r="I229" i="7"/>
  <c r="I142" i="7"/>
  <c r="I31" i="7"/>
  <c r="I219" i="7"/>
  <c r="I155" i="7"/>
  <c r="I71" i="7"/>
  <c r="I112" i="7"/>
  <c r="I48" i="7"/>
  <c r="AG72" i="4"/>
  <c r="AG106" i="4"/>
  <c r="AK45" i="17"/>
  <c r="AK56" i="17"/>
  <c r="AJ66" i="4"/>
  <c r="AJ98" i="4"/>
  <c r="AI40" i="17"/>
  <c r="AH78" i="17"/>
  <c r="AJ23" i="17"/>
  <c r="D304" i="7"/>
  <c r="D188" i="7"/>
  <c r="D358" i="7"/>
  <c r="D244" i="7"/>
  <c r="D370" i="7"/>
  <c r="D252" i="7"/>
  <c r="D130" i="7"/>
  <c r="D361" i="7"/>
  <c r="D249" i="7"/>
  <c r="D398" i="7"/>
  <c r="D366" i="7"/>
  <c r="D308" i="7"/>
  <c r="D242" i="7"/>
  <c r="D128" i="7"/>
  <c r="D381" i="7"/>
  <c r="D349" i="7"/>
  <c r="D292" i="7"/>
  <c r="D226" i="7"/>
  <c r="D167" i="7"/>
  <c r="D341" i="7"/>
  <c r="D324" i="7"/>
  <c r="D284" i="7"/>
  <c r="D265" i="7"/>
  <c r="D246" i="7"/>
  <c r="D190" i="7"/>
  <c r="D154" i="7"/>
  <c r="D397" i="7"/>
  <c r="D352" i="7"/>
  <c r="D338" i="7"/>
  <c r="D293" i="7"/>
  <c r="D276" i="7"/>
  <c r="D236" i="7"/>
  <c r="D214" i="7"/>
  <c r="D142" i="7"/>
  <c r="D122" i="7"/>
  <c r="D103" i="7"/>
  <c r="D84" i="7"/>
  <c r="D392" i="7"/>
  <c r="D369" i="7"/>
  <c r="D346" i="7"/>
  <c r="D328" i="7"/>
  <c r="D305" i="7"/>
  <c r="D282" i="7"/>
  <c r="D264" i="7"/>
  <c r="D241" i="7"/>
  <c r="D218" i="7"/>
  <c r="D200" i="7"/>
  <c r="D178" i="7"/>
  <c r="D138" i="7"/>
  <c r="D119" i="7"/>
  <c r="D100" i="7"/>
  <c r="D201" i="7"/>
  <c r="D170" i="7"/>
  <c r="D151" i="7"/>
  <c r="D132" i="7"/>
  <c r="D92" i="7"/>
  <c r="D76" i="7"/>
  <c r="D624" i="7"/>
  <c r="D620" i="7"/>
  <c r="D616" i="7"/>
  <c r="D612" i="7"/>
  <c r="D608" i="7"/>
  <c r="D604" i="7"/>
  <c r="D600" i="7"/>
  <c r="D596" i="7"/>
  <c r="D592" i="7"/>
  <c r="D588" i="7"/>
  <c r="D584" i="7"/>
  <c r="D580" i="7"/>
  <c r="D576" i="7"/>
  <c r="D572" i="7"/>
  <c r="D568" i="7"/>
  <c r="D564" i="7"/>
  <c r="D560" i="7"/>
  <c r="D556" i="7"/>
  <c r="D552" i="7"/>
  <c r="D548" i="7"/>
  <c r="D544" i="7"/>
  <c r="D540" i="7"/>
  <c r="D536" i="7"/>
  <c r="D532" i="7"/>
  <c r="D528" i="7"/>
  <c r="D524" i="7"/>
  <c r="D520" i="7"/>
  <c r="D516" i="7"/>
  <c r="D512" i="7"/>
  <c r="D508" i="7"/>
  <c r="D504" i="7"/>
  <c r="D500" i="7"/>
  <c r="D496" i="7"/>
  <c r="D492" i="7"/>
  <c r="D488" i="7"/>
  <c r="D484" i="7"/>
  <c r="D480" i="7"/>
  <c r="D476" i="7"/>
  <c r="D472" i="7"/>
  <c r="D468" i="7"/>
  <c r="D464" i="7"/>
  <c r="D460" i="7"/>
  <c r="D456" i="7"/>
  <c r="D452" i="7"/>
  <c r="D448" i="7"/>
  <c r="D444" i="7"/>
  <c r="D440" i="7"/>
  <c r="D436" i="7"/>
  <c r="D432" i="7"/>
  <c r="D428" i="7"/>
  <c r="D424" i="7"/>
  <c r="D420" i="7"/>
  <c r="D416" i="7"/>
  <c r="D412" i="7"/>
  <c r="D408" i="7"/>
  <c r="D404" i="7"/>
  <c r="D391" i="7"/>
  <c r="D375" i="7"/>
  <c r="D359" i="7"/>
  <c r="D343" i="7"/>
  <c r="D327" i="7"/>
  <c r="D311" i="7"/>
  <c r="D295" i="7"/>
  <c r="D279" i="7"/>
  <c r="D263" i="7"/>
  <c r="D247" i="7"/>
  <c r="D231" i="7"/>
  <c r="D215" i="7"/>
  <c r="D199" i="7"/>
  <c r="D183" i="7"/>
  <c r="D159" i="7"/>
  <c r="D136" i="7"/>
  <c r="D118" i="7"/>
  <c r="D95" i="7"/>
  <c r="D177" i="7"/>
  <c r="D161" i="7"/>
  <c r="D145" i="7"/>
  <c r="D129" i="7"/>
  <c r="D113" i="7"/>
  <c r="D97" i="7"/>
  <c r="D81" i="7"/>
  <c r="D72" i="7"/>
  <c r="D68" i="7"/>
  <c r="D64" i="7"/>
  <c r="D60" i="7"/>
  <c r="D56" i="7"/>
  <c r="D52" i="7"/>
  <c r="D48" i="7"/>
  <c r="D44" i="7"/>
  <c r="D40" i="7"/>
  <c r="D36" i="7"/>
  <c r="D32" i="7"/>
  <c r="D28" i="7"/>
  <c r="AG55" i="17"/>
  <c r="AG51" i="17"/>
  <c r="AG76" i="17"/>
  <c r="AG86" i="17"/>
  <c r="AG49" i="17"/>
  <c r="AI23" i="4"/>
  <c r="AL14" i="4"/>
  <c r="AL18" i="4"/>
  <c r="AL44" i="4"/>
  <c r="AA75" i="17"/>
  <c r="AK75" i="17" s="1"/>
  <c r="AJ75" i="17"/>
  <c r="AA48" i="17"/>
  <c r="AK48" i="17" s="1"/>
  <c r="Y95" i="4"/>
  <c r="AI95" i="4" s="1"/>
  <c r="AH95" i="4"/>
  <c r="Y108" i="4"/>
  <c r="AI108" i="4" s="1"/>
  <c r="AH108" i="4"/>
  <c r="Y97" i="4"/>
  <c r="AI97" i="4" s="1"/>
  <c r="AH97" i="4"/>
  <c r="Y78" i="4"/>
  <c r="AI78" i="4" s="1"/>
  <c r="AH78" i="4"/>
  <c r="Y100" i="4"/>
  <c r="AI100" i="4" s="1"/>
  <c r="AH100" i="4"/>
  <c r="AJ72" i="17"/>
  <c r="Z108" i="17"/>
  <c r="AJ108" i="17" s="1"/>
  <c r="AI65" i="17"/>
  <c r="Z65" i="17"/>
  <c r="AJ65" i="17" s="1"/>
  <c r="Z42" i="17"/>
  <c r="AJ42" i="17" s="1"/>
  <c r="AL95" i="17"/>
  <c r="AC95" i="17"/>
  <c r="AI67" i="4"/>
  <c r="AI99" i="4"/>
  <c r="AK100" i="17"/>
  <c r="D27" i="15"/>
  <c r="D613" i="15"/>
  <c r="D618" i="15"/>
  <c r="D602" i="15"/>
  <c r="D586" i="15"/>
  <c r="D612" i="15"/>
  <c r="D577" i="15"/>
  <c r="D588" i="15"/>
  <c r="D572" i="15"/>
  <c r="D556" i="15"/>
  <c r="D540" i="15"/>
  <c r="D524" i="15"/>
  <c r="D619" i="15"/>
  <c r="D575" i="15"/>
  <c r="D559" i="15"/>
  <c r="D603" i="15"/>
  <c r="D593" i="15"/>
  <c r="D542" i="15"/>
  <c r="D508" i="15"/>
  <c r="D492" i="15"/>
  <c r="D476" i="15"/>
  <c r="D607" i="15"/>
  <c r="D539" i="15"/>
  <c r="D507" i="15"/>
  <c r="D491" i="15"/>
  <c r="D475" i="15"/>
  <c r="D589" i="15"/>
  <c r="D543" i="15"/>
  <c r="D527" i="15"/>
  <c r="D519" i="15"/>
  <c r="D506" i="15"/>
  <c r="D490" i="15"/>
  <c r="D474" i="15"/>
  <c r="D461" i="15"/>
  <c r="D445" i="15"/>
  <c r="D429" i="15"/>
  <c r="D413" i="15"/>
  <c r="D397" i="15"/>
  <c r="D381" i="15"/>
  <c r="D365" i="15"/>
  <c r="D349" i="15"/>
  <c r="D571" i="15"/>
  <c r="D533" i="15"/>
  <c r="D460" i="15"/>
  <c r="D444" i="15"/>
  <c r="D428" i="15"/>
  <c r="D412" i="15"/>
  <c r="D396" i="15"/>
  <c r="D380" i="15"/>
  <c r="D545" i="15"/>
  <c r="D326" i="15"/>
  <c r="D310" i="15"/>
  <c r="D294" i="15"/>
  <c r="D278" i="15"/>
  <c r="D574" i="15"/>
  <c r="D374" i="15"/>
  <c r="D363" i="15"/>
  <c r="D352" i="15"/>
  <c r="D342" i="15"/>
  <c r="D250" i="15"/>
  <c r="D234" i="15"/>
  <c r="D218" i="15"/>
  <c r="D493" i="15"/>
  <c r="D265" i="15"/>
  <c r="D249" i="15"/>
  <c r="D233" i="15"/>
  <c r="D217" i="15"/>
  <c r="D201" i="15"/>
  <c r="D185" i="15"/>
  <c r="D169" i="15"/>
  <c r="D153" i="15"/>
  <c r="D137" i="15"/>
  <c r="D121" i="15"/>
  <c r="D105" i="15"/>
  <c r="D89" i="15"/>
  <c r="D73" i="15"/>
  <c r="D513" i="15"/>
  <c r="D367" i="15"/>
  <c r="D337" i="15"/>
  <c r="D329" i="15"/>
  <c r="D321" i="15"/>
  <c r="D313" i="15"/>
  <c r="D305" i="15"/>
  <c r="D297" i="15"/>
  <c r="D289" i="15"/>
  <c r="D281" i="15"/>
  <c r="D273" i="15"/>
  <c r="D541" i="15"/>
  <c r="D450" i="15"/>
  <c r="D434" i="15"/>
  <c r="D418" i="15"/>
  <c r="D402" i="15"/>
  <c r="D386" i="15"/>
  <c r="D346" i="15"/>
  <c r="D327" i="15"/>
  <c r="D311" i="15"/>
  <c r="D295" i="15"/>
  <c r="D279" i="15"/>
  <c r="D264" i="15"/>
  <c r="D562" i="15"/>
  <c r="D451" i="15"/>
  <c r="D435" i="15"/>
  <c r="D419" i="15"/>
  <c r="D403" i="15"/>
  <c r="D387" i="15"/>
  <c r="D354" i="15"/>
  <c r="D505" i="15"/>
  <c r="D240" i="15"/>
  <c r="D224" i="15"/>
  <c r="D208" i="15"/>
  <c r="D192" i="15"/>
  <c r="D176" i="15"/>
  <c r="D160" i="15"/>
  <c r="D144" i="15"/>
  <c r="D128" i="15"/>
  <c r="D112" i="15"/>
  <c r="D96" i="15"/>
  <c r="D80" i="15"/>
  <c r="D64" i="15"/>
  <c r="D49" i="15"/>
  <c r="D247" i="15"/>
  <c r="D231" i="15"/>
  <c r="D60" i="15"/>
  <c r="D43" i="15"/>
  <c r="D489" i="15"/>
  <c r="D207" i="15"/>
  <c r="D191" i="15"/>
  <c r="D175" i="15"/>
  <c r="D159" i="15"/>
  <c r="D143" i="15"/>
  <c r="D123" i="15"/>
  <c r="D107" i="15"/>
  <c r="D90" i="15"/>
  <c r="D66" i="15"/>
  <c r="D122" i="15"/>
  <c r="D102" i="15"/>
  <c r="D86" i="15"/>
  <c r="D70" i="15"/>
  <c r="D58" i="15"/>
  <c r="D50" i="15"/>
  <c r="D40" i="15"/>
  <c r="D135" i="15"/>
  <c r="D38" i="15"/>
  <c r="D214" i="15"/>
  <c r="D198" i="15"/>
  <c r="D182" i="15"/>
  <c r="D166" i="15"/>
  <c r="D150" i="15"/>
  <c r="D130" i="15"/>
  <c r="D110" i="15"/>
  <c r="D29" i="15"/>
  <c r="D625" i="15"/>
  <c r="D626" i="15"/>
  <c r="D606" i="15"/>
  <c r="D624" i="15"/>
  <c r="D585" i="15"/>
  <c r="D596" i="15"/>
  <c r="D568" i="15"/>
  <c r="D548" i="15"/>
  <c r="D528" i="15"/>
  <c r="D615" i="15"/>
  <c r="D567" i="15"/>
  <c r="D547" i="15"/>
  <c r="D592" i="15"/>
  <c r="D516" i="15"/>
  <c r="D496" i="15"/>
  <c r="D472" i="15"/>
  <c r="D591" i="15"/>
  <c r="D511" i="15"/>
  <c r="D487" i="15"/>
  <c r="D467" i="15"/>
  <c r="D549" i="15"/>
  <c r="D526" i="15"/>
  <c r="D514" i="15"/>
  <c r="D494" i="15"/>
  <c r="D470" i="15"/>
  <c r="D453" i="15"/>
  <c r="D433" i="15"/>
  <c r="D409" i="15"/>
  <c r="D389" i="15"/>
  <c r="D369" i="15"/>
  <c r="D345" i="15"/>
  <c r="D558" i="15"/>
  <c r="D521" i="15"/>
  <c r="D440" i="15"/>
  <c r="D420" i="15"/>
  <c r="D400" i="15"/>
  <c r="D605" i="15"/>
  <c r="D334" i="15"/>
  <c r="D314" i="15"/>
  <c r="D290" i="15"/>
  <c r="D270" i="15"/>
  <c r="D376" i="15"/>
  <c r="D360" i="15"/>
  <c r="D347" i="15"/>
  <c r="D254" i="15"/>
  <c r="D230" i="15"/>
  <c r="D509" i="15"/>
  <c r="D469" i="15"/>
  <c r="D245" i="15"/>
  <c r="D225" i="15"/>
  <c r="D205" i="15"/>
  <c r="D181" i="15"/>
  <c r="D161" i="15"/>
  <c r="D141" i="15"/>
  <c r="D117" i="15"/>
  <c r="D97" i="15"/>
  <c r="D77" i="15"/>
  <c r="D497" i="15"/>
  <c r="D351" i="15"/>
  <c r="D332" i="15"/>
  <c r="D320" i="15"/>
  <c r="D309" i="15"/>
  <c r="D300" i="15"/>
  <c r="D288" i="15"/>
  <c r="D277" i="15"/>
  <c r="D268" i="15"/>
  <c r="D446" i="15"/>
  <c r="D426" i="15"/>
  <c r="D406" i="15"/>
  <c r="D382" i="15"/>
  <c r="D335" i="15"/>
  <c r="D315" i="15"/>
  <c r="D291" i="15"/>
  <c r="D271" i="15"/>
  <c r="D252" i="15"/>
  <c r="D447" i="15"/>
  <c r="D427" i="15"/>
  <c r="D407" i="15"/>
  <c r="D383" i="15"/>
  <c r="D259" i="15"/>
  <c r="D244" i="15"/>
  <c r="D220" i="15"/>
  <c r="D200" i="15"/>
  <c r="D180" i="15"/>
  <c r="D156" i="15"/>
  <c r="D136" i="15"/>
  <c r="D116" i="15"/>
  <c r="D92" i="15"/>
  <c r="D72" i="15"/>
  <c r="D53" i="15"/>
  <c r="D243" i="15"/>
  <c r="D223" i="15"/>
  <c r="D48" i="15"/>
  <c r="D359" i="15"/>
  <c r="D199" i="15"/>
  <c r="D179" i="15"/>
  <c r="D155" i="15"/>
  <c r="D131" i="15"/>
  <c r="D111" i="15"/>
  <c r="D87" i="15"/>
  <c r="D34" i="15"/>
  <c r="D364" i="15"/>
  <c r="D83" i="15"/>
  <c r="D62" i="15"/>
  <c r="D51" i="15"/>
  <c r="D36" i="15"/>
  <c r="D71" i="15"/>
  <c r="D348" i="15"/>
  <c r="D194" i="15"/>
  <c r="D174" i="15"/>
  <c r="D154" i="15"/>
  <c r="D126" i="15"/>
  <c r="D37" i="15"/>
  <c r="D621" i="15"/>
  <c r="D622" i="15"/>
  <c r="D598" i="15"/>
  <c r="D620" i="15"/>
  <c r="D581" i="15"/>
  <c r="D584" i="15"/>
  <c r="D564" i="15"/>
  <c r="D544" i="15"/>
  <c r="D520" i="15"/>
  <c r="D583" i="15"/>
  <c r="D563" i="15"/>
  <c r="D601" i="15"/>
  <c r="D587" i="15"/>
  <c r="D512" i="15"/>
  <c r="D488" i="15"/>
  <c r="D468" i="15"/>
  <c r="D579" i="15"/>
  <c r="D503" i="15"/>
  <c r="D483" i="15"/>
  <c r="D463" i="15"/>
  <c r="D538" i="15"/>
  <c r="D523" i="15"/>
  <c r="D510" i="15"/>
  <c r="D486" i="15"/>
  <c r="D466" i="15"/>
  <c r="D449" i="15"/>
  <c r="D425" i="15"/>
  <c r="D405" i="15"/>
  <c r="D385" i="15"/>
  <c r="D361" i="15"/>
  <c r="D341" i="15"/>
  <c r="D550" i="15"/>
  <c r="D456" i="15"/>
  <c r="D436" i="15"/>
  <c r="D416" i="15"/>
  <c r="D392" i="15"/>
  <c r="D561" i="15"/>
  <c r="D330" i="15"/>
  <c r="D306" i="15"/>
  <c r="D286" i="15"/>
  <c r="D266" i="15"/>
  <c r="D371" i="15"/>
  <c r="D358" i="15"/>
  <c r="D344" i="15"/>
  <c r="D246" i="15"/>
  <c r="D226" i="15"/>
  <c r="D501" i="15"/>
  <c r="D261" i="15"/>
  <c r="D241" i="15"/>
  <c r="D221" i="15"/>
  <c r="D197" i="15"/>
  <c r="D177" i="15"/>
  <c r="D157" i="15"/>
  <c r="D133" i="15"/>
  <c r="D113" i="15"/>
  <c r="D93" i="15"/>
  <c r="D69" i="15"/>
  <c r="D481" i="15"/>
  <c r="D340" i="15"/>
  <c r="D328" i="15"/>
  <c r="D317" i="15"/>
  <c r="D308" i="15"/>
  <c r="D296" i="15"/>
  <c r="D285" i="15"/>
  <c r="D276" i="15"/>
  <c r="D535" i="15"/>
  <c r="D442" i="15"/>
  <c r="D422" i="15"/>
  <c r="D398" i="15"/>
  <c r="D378" i="15"/>
  <c r="D331" i="15"/>
  <c r="D307" i="15"/>
  <c r="D287" i="15"/>
  <c r="D267" i="15"/>
  <c r="D553" i="15"/>
  <c r="D443" i="15"/>
  <c r="D423" i="15"/>
  <c r="D399" i="15"/>
  <c r="D379" i="15"/>
  <c r="D255" i="15"/>
  <c r="D236" i="15"/>
  <c r="D216" i="15"/>
  <c r="D196" i="15"/>
  <c r="D172" i="15"/>
  <c r="D152" i="15"/>
  <c r="D132" i="15"/>
  <c r="D108" i="15"/>
  <c r="D88" i="15"/>
  <c r="D68" i="15"/>
  <c r="D546" i="15"/>
  <c r="D239" i="15"/>
  <c r="D219" i="15"/>
  <c r="D39" i="15"/>
  <c r="D215" i="15"/>
  <c r="D195" i="15"/>
  <c r="D171" i="15"/>
  <c r="D151" i="15"/>
  <c r="D127" i="15"/>
  <c r="D103" i="15"/>
  <c r="D82" i="15"/>
  <c r="D134" i="15"/>
  <c r="D99" i="15"/>
  <c r="D78" i="15"/>
  <c r="D59" i="15"/>
  <c r="D47" i="15"/>
  <c r="D32" i="15"/>
  <c r="D42" i="15"/>
  <c r="D210" i="15"/>
  <c r="D190" i="15"/>
  <c r="D170" i="15"/>
  <c r="D146" i="15"/>
  <c r="D118" i="15"/>
  <c r="D33" i="15"/>
  <c r="D617" i="15"/>
  <c r="D614" i="15"/>
  <c r="D594" i="15"/>
  <c r="D616" i="15"/>
  <c r="D573" i="15"/>
  <c r="D580" i="15"/>
  <c r="D560" i="15"/>
  <c r="D536" i="15"/>
  <c r="D627" i="15"/>
  <c r="D578" i="15"/>
  <c r="D555" i="15"/>
  <c r="D600" i="15"/>
  <c r="D582" i="15"/>
  <c r="D504" i="15"/>
  <c r="D484" i="15"/>
  <c r="D611" i="15"/>
  <c r="D537" i="15"/>
  <c r="D499" i="15"/>
  <c r="D479" i="15"/>
  <c r="D565" i="15"/>
  <c r="D531" i="15"/>
  <c r="D522" i="15"/>
  <c r="D502" i="15"/>
  <c r="D482" i="15"/>
  <c r="D462" i="15"/>
  <c r="D441" i="15"/>
  <c r="D421" i="15"/>
  <c r="D401" i="15"/>
  <c r="D377" i="15"/>
  <c r="D357" i="15"/>
  <c r="D599" i="15"/>
  <c r="D529" i="15"/>
  <c r="D452" i="15"/>
  <c r="D432" i="15"/>
  <c r="D408" i="15"/>
  <c r="D388" i="15"/>
  <c r="D554" i="15"/>
  <c r="D322" i="15"/>
  <c r="D302" i="15"/>
  <c r="D282" i="15"/>
  <c r="D465" i="15"/>
  <c r="D368" i="15"/>
  <c r="D355" i="15"/>
  <c r="D262" i="15"/>
  <c r="D242" i="15"/>
  <c r="D222" i="15"/>
  <c r="D485" i="15"/>
  <c r="D257" i="15"/>
  <c r="D237" i="15"/>
  <c r="D213" i="15"/>
  <c r="D193" i="15"/>
  <c r="D173" i="15"/>
  <c r="D149" i="15"/>
  <c r="D129" i="15"/>
  <c r="D109" i="15"/>
  <c r="D85" i="15"/>
  <c r="D65" i="15"/>
  <c r="D372" i="15"/>
  <c r="D336" i="15"/>
  <c r="D325" i="15"/>
  <c r="D316" i="15"/>
  <c r="D304" i="15"/>
  <c r="D293" i="15"/>
  <c r="D284" i="15"/>
  <c r="D272" i="15"/>
  <c r="D458" i="15"/>
  <c r="D438" i="15"/>
  <c r="D414" i="15"/>
  <c r="D394" i="15"/>
  <c r="D362" i="15"/>
  <c r="D323" i="15"/>
  <c r="D303" i="15"/>
  <c r="D283" i="15"/>
  <c r="D260" i="15"/>
  <c r="D459" i="15"/>
  <c r="D439" i="15"/>
  <c r="D415" i="15"/>
  <c r="D395" i="15"/>
  <c r="D370" i="15"/>
  <c r="D473" i="15"/>
  <c r="D232" i="15"/>
  <c r="D212" i="15"/>
  <c r="D188" i="15"/>
  <c r="D168" i="15"/>
  <c r="D148" i="15"/>
  <c r="D124" i="15"/>
  <c r="D104" i="15"/>
  <c r="D84" i="15"/>
  <c r="D61" i="15"/>
  <c r="D343" i="15"/>
  <c r="D235" i="15"/>
  <c r="D56" i="15"/>
  <c r="D35" i="15"/>
  <c r="D211" i="15"/>
  <c r="D187" i="15"/>
  <c r="D167" i="15"/>
  <c r="D147" i="15"/>
  <c r="D119" i="15"/>
  <c r="D98" i="15"/>
  <c r="D79" i="15"/>
  <c r="D106" i="15"/>
  <c r="D94" i="15"/>
  <c r="D75" i="15"/>
  <c r="D55" i="15"/>
  <c r="D46" i="15"/>
  <c r="D28" i="15"/>
  <c r="D30" i="15"/>
  <c r="D206" i="15"/>
  <c r="D186" i="15"/>
  <c r="D162" i="15"/>
  <c r="D142" i="15"/>
  <c r="D114" i="15"/>
  <c r="D609" i="15"/>
  <c r="D610" i="15"/>
  <c r="D590" i="15"/>
  <c r="D608" i="15"/>
  <c r="D604" i="15"/>
  <c r="D576" i="15"/>
  <c r="D552" i="15"/>
  <c r="D532" i="15"/>
  <c r="D623" i="15"/>
  <c r="D570" i="15"/>
  <c r="D551" i="15"/>
  <c r="D595" i="15"/>
  <c r="D534" i="15"/>
  <c r="D500" i="15"/>
  <c r="D480" i="15"/>
  <c r="D597" i="15"/>
  <c r="D515" i="15"/>
  <c r="D495" i="15"/>
  <c r="D471" i="15"/>
  <c r="D557" i="15"/>
  <c r="D530" i="15"/>
  <c r="D518" i="15"/>
  <c r="D498" i="15"/>
  <c r="D478" i="15"/>
  <c r="D457" i="15"/>
  <c r="D437" i="15"/>
  <c r="D417" i="15"/>
  <c r="D393" i="15"/>
  <c r="D373" i="15"/>
  <c r="D353" i="15"/>
  <c r="D566" i="15"/>
  <c r="D525" i="15"/>
  <c r="D448" i="15"/>
  <c r="D424" i="15"/>
  <c r="D404" i="15"/>
  <c r="D384" i="15"/>
  <c r="D338" i="15"/>
  <c r="D318" i="15"/>
  <c r="D298" i="15"/>
  <c r="D274" i="15"/>
  <c r="D464" i="15"/>
  <c r="D366" i="15"/>
  <c r="D350" i="15"/>
  <c r="D258" i="15"/>
  <c r="D238" i="15"/>
  <c r="D517" i="15"/>
  <c r="D477" i="15"/>
  <c r="D253" i="15"/>
  <c r="D229" i="15"/>
  <c r="D209" i="15"/>
  <c r="D189" i="15"/>
  <c r="D165" i="15"/>
  <c r="D145" i="15"/>
  <c r="D125" i="15"/>
  <c r="D101" i="15"/>
  <c r="D81" i="15"/>
  <c r="D569" i="15"/>
  <c r="D356" i="15"/>
  <c r="D333" i="15"/>
  <c r="D324" i="15"/>
  <c r="D312" i="15"/>
  <c r="D301" i="15"/>
  <c r="D292" i="15"/>
  <c r="D280" i="15"/>
  <c r="D269" i="15"/>
  <c r="D454" i="15"/>
  <c r="D430" i="15"/>
  <c r="D410" i="15"/>
  <c r="D390" i="15"/>
  <c r="D339" i="15"/>
  <c r="D319" i="15"/>
  <c r="D299" i="15"/>
  <c r="D275" i="15"/>
  <c r="D256" i="15"/>
  <c r="D455" i="15"/>
  <c r="D431" i="15"/>
  <c r="D411" i="15"/>
  <c r="D391" i="15"/>
  <c r="D263" i="15"/>
  <c r="D248" i="15"/>
  <c r="D228" i="15"/>
  <c r="D204" i="15"/>
  <c r="D184" i="15"/>
  <c r="D164" i="15"/>
  <c r="D140" i="15"/>
  <c r="D120" i="15"/>
  <c r="D100" i="15"/>
  <c r="D76" i="15"/>
  <c r="D57" i="15"/>
  <c r="D251" i="15"/>
  <c r="D227" i="15"/>
  <c r="D52" i="15"/>
  <c r="D31" i="15"/>
  <c r="D203" i="15"/>
  <c r="D183" i="15"/>
  <c r="D163" i="15"/>
  <c r="D139" i="15"/>
  <c r="D115" i="15"/>
  <c r="D95" i="15"/>
  <c r="D63" i="15"/>
  <c r="D45" i="15"/>
  <c r="D91" i="15"/>
  <c r="D67" i="15"/>
  <c r="D54" i="15"/>
  <c r="D44" i="15"/>
  <c r="D74" i="15"/>
  <c r="D375" i="15"/>
  <c r="D202" i="15"/>
  <c r="D178" i="15"/>
  <c r="D158" i="15"/>
  <c r="D138" i="15"/>
  <c r="D41" i="15"/>
  <c r="AA103" i="17"/>
  <c r="AK103" i="17" s="1"/>
  <c r="AJ81" i="17"/>
  <c r="AA81" i="17"/>
  <c r="AK81" i="17" s="1"/>
  <c r="Y71" i="4"/>
  <c r="AI71" i="4" s="1"/>
  <c r="Y56" i="4"/>
  <c r="AH56" i="4" s="1"/>
  <c r="Y73" i="4"/>
  <c r="AI73" i="4" s="1"/>
  <c r="Z107" i="17"/>
  <c r="AI107" i="17" s="1"/>
  <c r="Z89" i="17"/>
  <c r="AJ89" i="17" s="1"/>
  <c r="G38" i="7"/>
  <c r="G54" i="7"/>
  <c r="G70" i="7"/>
  <c r="G86" i="7"/>
  <c r="G102" i="7"/>
  <c r="G118" i="7"/>
  <c r="G134" i="7"/>
  <c r="G43" i="7"/>
  <c r="G61" i="7"/>
  <c r="G84" i="7"/>
  <c r="G107" i="7"/>
  <c r="G125" i="7"/>
  <c r="G145" i="7"/>
  <c r="G161" i="7"/>
  <c r="G177" i="7"/>
  <c r="G193" i="7"/>
  <c r="G209" i="7"/>
  <c r="G225" i="7"/>
  <c r="G241" i="7"/>
  <c r="G257" i="7"/>
  <c r="G273" i="7"/>
  <c r="G48" i="7"/>
  <c r="G65" i="7"/>
  <c r="G105" i="7"/>
  <c r="G124" i="7"/>
  <c r="G146" i="7"/>
  <c r="G164" i="7"/>
  <c r="G187" i="7"/>
  <c r="G210" i="7"/>
  <c r="G228" i="7"/>
  <c r="G251" i="7"/>
  <c r="G274" i="7"/>
  <c r="G291" i="7"/>
  <c r="G307" i="7"/>
  <c r="G323" i="7"/>
  <c r="G339" i="7"/>
  <c r="G355" i="7"/>
  <c r="G371" i="7"/>
  <c r="G387" i="7"/>
  <c r="G403" i="7"/>
  <c r="G419" i="7"/>
  <c r="G435" i="7"/>
  <c r="G451" i="7"/>
  <c r="G467" i="7"/>
  <c r="G483" i="7"/>
  <c r="G499" i="7"/>
  <c r="G515" i="7"/>
  <c r="G531" i="7"/>
  <c r="G547" i="7"/>
  <c r="G563" i="7"/>
  <c r="G49" i="7"/>
  <c r="G96" i="7"/>
  <c r="G137" i="7"/>
  <c r="G176" i="7"/>
  <c r="G195" i="7"/>
  <c r="G214" i="7"/>
  <c r="G254" i="7"/>
  <c r="G271" i="7"/>
  <c r="G297" i="7"/>
  <c r="G320" i="7"/>
  <c r="G338" i="7"/>
  <c r="G361" i="7"/>
  <c r="G384" i="7"/>
  <c r="G402" i="7"/>
  <c r="G425" i="7"/>
  <c r="G448" i="7"/>
  <c r="G466" i="7"/>
  <c r="G489" i="7"/>
  <c r="G512" i="7"/>
  <c r="G530" i="7"/>
  <c r="G553" i="7"/>
  <c r="G574" i="7"/>
  <c r="G590" i="7"/>
  <c r="G606" i="7"/>
  <c r="G622" i="7"/>
  <c r="G40" i="7"/>
  <c r="G87" i="7"/>
  <c r="G128" i="7"/>
  <c r="G174" i="7"/>
  <c r="G191" i="7"/>
  <c r="G236" i="7"/>
  <c r="G250" i="7"/>
  <c r="G292" i="7"/>
  <c r="G310" i="7"/>
  <c r="G333" i="7"/>
  <c r="G356" i="7"/>
  <c r="G374" i="7"/>
  <c r="G397" i="7"/>
  <c r="G420" i="7"/>
  <c r="G438" i="7"/>
  <c r="G461" i="7"/>
  <c r="G484" i="7"/>
  <c r="G502" i="7"/>
  <c r="G525" i="7"/>
  <c r="G548" i="7"/>
  <c r="G566" i="7"/>
  <c r="G581" i="7"/>
  <c r="G597" i="7"/>
  <c r="G613" i="7"/>
  <c r="G28" i="7"/>
  <c r="G63" i="7"/>
  <c r="G101" i="7"/>
  <c r="G144" i="7"/>
  <c r="G163" i="7"/>
  <c r="G182" i="7"/>
  <c r="G222" i="7"/>
  <c r="G239" i="7"/>
  <c r="G127" i="7"/>
  <c r="G272" i="7"/>
  <c r="G321" i="7"/>
  <c r="G360" i="7"/>
  <c r="G410" i="7"/>
  <c r="G449" i="7"/>
  <c r="G488" i="7"/>
  <c r="G538" i="7"/>
  <c r="G580" i="7"/>
  <c r="G612" i="7"/>
  <c r="G325" i="7"/>
  <c r="G364" i="7"/>
  <c r="G414" i="7"/>
  <c r="G453" i="7"/>
  <c r="G556" i="7"/>
  <c r="G615" i="7"/>
  <c r="G95" i="7"/>
  <c r="G92" i="7"/>
  <c r="G218" i="7"/>
  <c r="G286" i="7"/>
  <c r="G510" i="7"/>
  <c r="G575" i="7"/>
  <c r="G35" i="7"/>
  <c r="G334" i="7"/>
  <c r="G405" i="7"/>
  <c r="G476" i="7"/>
  <c r="G579" i="7"/>
  <c r="G147" i="7"/>
  <c r="G344" i="7"/>
  <c r="G458" i="7"/>
  <c r="G529" i="7"/>
  <c r="G608" i="7"/>
  <c r="G270" i="7"/>
  <c r="G316" i="7"/>
  <c r="G430" i="7"/>
  <c r="G501" i="7"/>
  <c r="G440" i="7"/>
  <c r="G619" i="7"/>
  <c r="G603" i="7"/>
  <c r="G362" i="7"/>
  <c r="G600" i="7"/>
  <c r="G166" i="7"/>
  <c r="G561" i="7"/>
  <c r="G42" i="7"/>
  <c r="G58" i="7"/>
  <c r="G74" i="7"/>
  <c r="G90" i="7"/>
  <c r="G106" i="7"/>
  <c r="G122" i="7"/>
  <c r="G138" i="7"/>
  <c r="G45" i="7"/>
  <c r="G68" i="7"/>
  <c r="G91" i="7"/>
  <c r="G109" i="7"/>
  <c r="G132" i="7"/>
  <c r="G149" i="7"/>
  <c r="G165" i="7"/>
  <c r="G181" i="7"/>
  <c r="G197" i="7"/>
  <c r="G213" i="7"/>
  <c r="G229" i="7"/>
  <c r="G245" i="7"/>
  <c r="G261" i="7"/>
  <c r="G277" i="7"/>
  <c r="G53" i="7"/>
  <c r="G67" i="7"/>
  <c r="G112" i="7"/>
  <c r="G129" i="7"/>
  <c r="G148" i="7"/>
  <c r="G171" i="7"/>
  <c r="G194" i="7"/>
  <c r="G212" i="7"/>
  <c r="G235" i="7"/>
  <c r="G258" i="7"/>
  <c r="G276" i="7"/>
  <c r="G295" i="7"/>
  <c r="G311" i="7"/>
  <c r="G327" i="7"/>
  <c r="G343" i="7"/>
  <c r="G359" i="7"/>
  <c r="G375" i="7"/>
  <c r="G391" i="7"/>
  <c r="G407" i="7"/>
  <c r="G423" i="7"/>
  <c r="G439" i="7"/>
  <c r="G455" i="7"/>
  <c r="G471" i="7"/>
  <c r="G487" i="7"/>
  <c r="G503" i="7"/>
  <c r="G519" i="7"/>
  <c r="G535" i="7"/>
  <c r="G551" i="7"/>
  <c r="G567" i="7"/>
  <c r="G64" i="7"/>
  <c r="G99" i="7"/>
  <c r="G140" i="7"/>
  <c r="G183" i="7"/>
  <c r="G200" i="7"/>
  <c r="G240" i="7"/>
  <c r="G259" i="7"/>
  <c r="G278" i="7"/>
  <c r="G304" i="7"/>
  <c r="G322" i="7"/>
  <c r="G345" i="7"/>
  <c r="G368" i="7"/>
  <c r="G386" i="7"/>
  <c r="G409" i="7"/>
  <c r="G432" i="7"/>
  <c r="G450" i="7"/>
  <c r="G473" i="7"/>
  <c r="G496" i="7"/>
  <c r="G514" i="7"/>
  <c r="G537" i="7"/>
  <c r="G560" i="7"/>
  <c r="G578" i="7"/>
  <c r="G594" i="7"/>
  <c r="G610" i="7"/>
  <c r="G626" i="7"/>
  <c r="G56" i="7"/>
  <c r="G97" i="7"/>
  <c r="G160" i="7"/>
  <c r="G179" i="7"/>
  <c r="G198" i="7"/>
  <c r="G238" i="7"/>
  <c r="G255" i="7"/>
  <c r="G294" i="7"/>
  <c r="G317" i="7"/>
  <c r="G340" i="7"/>
  <c r="G358" i="7"/>
  <c r="G381" i="7"/>
  <c r="G404" i="7"/>
  <c r="G422" i="7"/>
  <c r="G445" i="7"/>
  <c r="G468" i="7"/>
  <c r="G486" i="7"/>
  <c r="G509" i="7"/>
  <c r="G532" i="7"/>
  <c r="G550" i="7"/>
  <c r="G569" i="7"/>
  <c r="G585" i="7"/>
  <c r="G601" i="7"/>
  <c r="G617" i="7"/>
  <c r="G31" i="7"/>
  <c r="G69" i="7"/>
  <c r="G104" i="7"/>
  <c r="G151" i="7"/>
  <c r="G168" i="7"/>
  <c r="G208" i="7"/>
  <c r="G227" i="7"/>
  <c r="G51" i="7"/>
  <c r="G159" i="7"/>
  <c r="G289" i="7"/>
  <c r="G328" i="7"/>
  <c r="G378" i="7"/>
  <c r="G417" i="7"/>
  <c r="G456" i="7"/>
  <c r="G506" i="7"/>
  <c r="G545" i="7"/>
  <c r="G588" i="7"/>
  <c r="G620" i="7"/>
  <c r="G332" i="7"/>
  <c r="G382" i="7"/>
  <c r="G421" i="7"/>
  <c r="G460" i="7"/>
  <c r="G583" i="7"/>
  <c r="G623" i="7"/>
  <c r="G133" i="7"/>
  <c r="G142" i="7"/>
  <c r="G263" i="7"/>
  <c r="G293" i="7"/>
  <c r="G517" i="7"/>
  <c r="G591" i="7"/>
  <c r="G256" i="7"/>
  <c r="G341" i="7"/>
  <c r="G412" i="7"/>
  <c r="G526" i="7"/>
  <c r="G595" i="7"/>
  <c r="G279" i="7"/>
  <c r="G394" i="7"/>
  <c r="G465" i="7"/>
  <c r="G536" i="7"/>
  <c r="G624" i="7"/>
  <c r="G280" i="7"/>
  <c r="G366" i="7"/>
  <c r="G437" i="7"/>
  <c r="G508" i="7"/>
  <c r="G497" i="7"/>
  <c r="G426" i="7"/>
  <c r="G73" i="7"/>
  <c r="G504" i="7"/>
  <c r="G246" i="7"/>
  <c r="G376" i="7"/>
  <c r="G584" i="7"/>
  <c r="G30" i="7"/>
  <c r="G46" i="7"/>
  <c r="G62" i="7"/>
  <c r="G78" i="7"/>
  <c r="G94" i="7"/>
  <c r="G110" i="7"/>
  <c r="G126" i="7"/>
  <c r="G29" i="7"/>
  <c r="G52" i="7"/>
  <c r="G75" i="7"/>
  <c r="G93" i="7"/>
  <c r="G116" i="7"/>
  <c r="G139" i="7"/>
  <c r="G153" i="7"/>
  <c r="G169" i="7"/>
  <c r="G185" i="7"/>
  <c r="G201" i="7"/>
  <c r="G217" i="7"/>
  <c r="G233" i="7"/>
  <c r="G249" i="7"/>
  <c r="G265" i="7"/>
  <c r="G281" i="7"/>
  <c r="G55" i="7"/>
  <c r="G72" i="7"/>
  <c r="G117" i="7"/>
  <c r="G131" i="7"/>
  <c r="G155" i="7"/>
  <c r="G178" i="7"/>
  <c r="G196" i="7"/>
  <c r="G219" i="7"/>
  <c r="G242" i="7"/>
  <c r="G260" i="7"/>
  <c r="G283" i="7"/>
  <c r="G299" i="7"/>
  <c r="G315" i="7"/>
  <c r="G331" i="7"/>
  <c r="G347" i="7"/>
  <c r="G363" i="7"/>
  <c r="G379" i="7"/>
  <c r="G395" i="7"/>
  <c r="G411" i="7"/>
  <c r="G427" i="7"/>
  <c r="G443" i="7"/>
  <c r="G459" i="7"/>
  <c r="G475" i="7"/>
  <c r="G491" i="7"/>
  <c r="G507" i="7"/>
  <c r="G523" i="7"/>
  <c r="G539" i="7"/>
  <c r="G555" i="7"/>
  <c r="G33" i="7"/>
  <c r="G80" i="7"/>
  <c r="G115" i="7"/>
  <c r="G143" i="7"/>
  <c r="G188" i="7"/>
  <c r="G202" i="7"/>
  <c r="G247" i="7"/>
  <c r="G264" i="7"/>
  <c r="G288" i="7"/>
  <c r="G306" i="7"/>
  <c r="G329" i="7"/>
  <c r="G352" i="7"/>
  <c r="G370" i="7"/>
  <c r="G393" i="7"/>
  <c r="G416" i="7"/>
  <c r="G434" i="7"/>
  <c r="G457" i="7"/>
  <c r="G480" i="7"/>
  <c r="G498" i="7"/>
  <c r="G521" i="7"/>
  <c r="G544" i="7"/>
  <c r="G562" i="7"/>
  <c r="G582" i="7"/>
  <c r="G598" i="7"/>
  <c r="G614" i="7"/>
  <c r="G27" i="7"/>
  <c r="G71" i="7"/>
  <c r="G103" i="7"/>
  <c r="G167" i="7"/>
  <c r="G184" i="7"/>
  <c r="G224" i="7"/>
  <c r="G243" i="7"/>
  <c r="G262" i="7"/>
  <c r="G301" i="7"/>
  <c r="G324" i="7"/>
  <c r="G342" i="7"/>
  <c r="G365" i="7"/>
  <c r="G388" i="7"/>
  <c r="G406" i="7"/>
  <c r="G429" i="7"/>
  <c r="G452" i="7"/>
  <c r="G470" i="7"/>
  <c r="G493" i="7"/>
  <c r="G516" i="7"/>
  <c r="G534" i="7"/>
  <c r="G557" i="7"/>
  <c r="G573" i="7"/>
  <c r="G589" i="7"/>
  <c r="G605" i="7"/>
  <c r="G621" i="7"/>
  <c r="G44" i="7"/>
  <c r="G85" i="7"/>
  <c r="G120" i="7"/>
  <c r="G156" i="7"/>
  <c r="G170" i="7"/>
  <c r="G215" i="7"/>
  <c r="G232" i="7"/>
  <c r="G76" i="7"/>
  <c r="G206" i="7"/>
  <c r="G296" i="7"/>
  <c r="G346" i="7"/>
  <c r="G385" i="7"/>
  <c r="G424" i="7"/>
  <c r="G474" i="7"/>
  <c r="G513" i="7"/>
  <c r="G552" i="7"/>
  <c r="G596" i="7"/>
  <c r="G300" i="7"/>
  <c r="G350" i="7"/>
  <c r="G389" i="7"/>
  <c r="G428" i="7"/>
  <c r="G492" i="7"/>
  <c r="G599" i="7"/>
  <c r="G32" i="7"/>
  <c r="G154" i="7"/>
  <c r="G152" i="7"/>
  <c r="G268" i="7"/>
  <c r="G478" i="7"/>
  <c r="G524" i="7"/>
  <c r="G108" i="7"/>
  <c r="G275" i="7"/>
  <c r="G348" i="7"/>
  <c r="G462" i="7"/>
  <c r="G533" i="7"/>
  <c r="G611" i="7"/>
  <c r="G330" i="7"/>
  <c r="G401" i="7"/>
  <c r="G472" i="7"/>
  <c r="G576" i="7"/>
  <c r="G111" i="7"/>
  <c r="G302" i="7"/>
  <c r="G373" i="7"/>
  <c r="G444" i="7"/>
  <c r="G204" i="7"/>
  <c r="G565" i="7"/>
  <c r="G558" i="7"/>
  <c r="G230" i="7"/>
  <c r="G554" i="7"/>
  <c r="G312" i="7"/>
  <c r="G433" i="7"/>
  <c r="G616" i="7"/>
  <c r="G34" i="7"/>
  <c r="G50" i="7"/>
  <c r="G66" i="7"/>
  <c r="G82" i="7"/>
  <c r="G98" i="7"/>
  <c r="G114" i="7"/>
  <c r="G130" i="7"/>
  <c r="G36" i="7"/>
  <c r="G59" i="7"/>
  <c r="G77" i="7"/>
  <c r="G100" i="7"/>
  <c r="G123" i="7"/>
  <c r="G141" i="7"/>
  <c r="G157" i="7"/>
  <c r="G173" i="7"/>
  <c r="G189" i="7"/>
  <c r="G205" i="7"/>
  <c r="G221" i="7"/>
  <c r="G237" i="7"/>
  <c r="G253" i="7"/>
  <c r="G269" i="7"/>
  <c r="G41" i="7"/>
  <c r="G60" i="7"/>
  <c r="G79" i="7"/>
  <c r="G119" i="7"/>
  <c r="G136" i="7"/>
  <c r="G162" i="7"/>
  <c r="G180" i="7"/>
  <c r="G203" i="7"/>
  <c r="G226" i="7"/>
  <c r="G244" i="7"/>
  <c r="G267" i="7"/>
  <c r="G287" i="7"/>
  <c r="G303" i="7"/>
  <c r="G319" i="7"/>
  <c r="G335" i="7"/>
  <c r="G351" i="7"/>
  <c r="G367" i="7"/>
  <c r="G383" i="7"/>
  <c r="G399" i="7"/>
  <c r="G415" i="7"/>
  <c r="G431" i="7"/>
  <c r="G447" i="7"/>
  <c r="G463" i="7"/>
  <c r="G479" i="7"/>
  <c r="G495" i="7"/>
  <c r="G511" i="7"/>
  <c r="G527" i="7"/>
  <c r="G543" i="7"/>
  <c r="G559" i="7"/>
  <c r="G39" i="7"/>
  <c r="G83" i="7"/>
  <c r="G121" i="7"/>
  <c r="G150" i="7"/>
  <c r="G190" i="7"/>
  <c r="G207" i="7"/>
  <c r="G252" i="7"/>
  <c r="G266" i="7"/>
  <c r="G290" i="7"/>
  <c r="G313" i="7"/>
  <c r="G336" i="7"/>
  <c r="G354" i="7"/>
  <c r="G377" i="7"/>
  <c r="G400" i="7"/>
  <c r="G418" i="7"/>
  <c r="G441" i="7"/>
  <c r="G464" i="7"/>
  <c r="G482" i="7"/>
  <c r="G505" i="7"/>
  <c r="G528" i="7"/>
  <c r="G546" i="7"/>
  <c r="G570" i="7"/>
  <c r="G586" i="7"/>
  <c r="G602" i="7"/>
  <c r="G618" i="7"/>
  <c r="G37" i="7"/>
  <c r="G81" i="7"/>
  <c r="G113" i="7"/>
  <c r="G172" i="7"/>
  <c r="G186" i="7"/>
  <c r="G231" i="7"/>
  <c r="G248" i="7"/>
  <c r="G285" i="7"/>
  <c r="G308" i="7"/>
  <c r="G326" i="7"/>
  <c r="G349" i="7"/>
  <c r="G372" i="7"/>
  <c r="G390" i="7"/>
  <c r="G413" i="7"/>
  <c r="G436" i="7"/>
  <c r="G454" i="7"/>
  <c r="G477" i="7"/>
  <c r="G500" i="7"/>
  <c r="G518" i="7"/>
  <c r="G541" i="7"/>
  <c r="G564" i="7"/>
  <c r="G577" i="7"/>
  <c r="G593" i="7"/>
  <c r="G609" i="7"/>
  <c r="G625" i="7"/>
  <c r="G47" i="7"/>
  <c r="G88" i="7"/>
  <c r="G135" i="7"/>
  <c r="G158" i="7"/>
  <c r="G175" i="7"/>
  <c r="G220" i="7"/>
  <c r="G234" i="7"/>
  <c r="G89" i="7"/>
  <c r="G216" i="7"/>
  <c r="G314" i="7"/>
  <c r="G353" i="7"/>
  <c r="G392" i="7"/>
  <c r="G442" i="7"/>
  <c r="G481" i="7"/>
  <c r="G520" i="7"/>
  <c r="G572" i="7"/>
  <c r="G604" i="7"/>
  <c r="G318" i="7"/>
  <c r="G357" i="7"/>
  <c r="G396" i="7"/>
  <c r="G446" i="7"/>
  <c r="G542" i="7"/>
  <c r="G607" i="7"/>
  <c r="G57" i="7"/>
  <c r="G192" i="7"/>
  <c r="G199" i="7"/>
  <c r="G282" i="7"/>
  <c r="G485" i="7"/>
  <c r="G549" i="7"/>
  <c r="G211" i="7"/>
  <c r="G284" i="7"/>
  <c r="G398" i="7"/>
  <c r="G469" i="7"/>
  <c r="G540" i="7"/>
  <c r="G627" i="7"/>
  <c r="G337" i="7"/>
  <c r="G408" i="7"/>
  <c r="G522" i="7"/>
  <c r="G592" i="7"/>
  <c r="G223" i="7"/>
  <c r="G309" i="7"/>
  <c r="G380" i="7"/>
  <c r="G494" i="7"/>
  <c r="G298" i="7"/>
  <c r="G587" i="7"/>
  <c r="G571" i="7"/>
  <c r="G305" i="7"/>
  <c r="G568" i="7"/>
  <c r="G369" i="7"/>
  <c r="G490" i="7"/>
  <c r="AK93" i="17"/>
  <c r="AJ14" i="4"/>
  <c r="E30" i="7"/>
  <c r="E34" i="7"/>
  <c r="E38" i="7"/>
  <c r="E42" i="7"/>
  <c r="E46" i="7"/>
  <c r="E50" i="7"/>
  <c r="E54" i="7"/>
  <c r="E58" i="7"/>
  <c r="E62" i="7"/>
  <c r="E66" i="7"/>
  <c r="E70" i="7"/>
  <c r="E74" i="7"/>
  <c r="E75" i="7"/>
  <c r="E76" i="7"/>
  <c r="E77" i="7"/>
  <c r="E78" i="7"/>
  <c r="E79" i="7"/>
  <c r="E80" i="7"/>
  <c r="E81" i="7"/>
  <c r="E82" i="7"/>
  <c r="E83" i="7"/>
  <c r="E84" i="7"/>
  <c r="E85" i="7"/>
  <c r="E86" i="7"/>
  <c r="E87" i="7"/>
  <c r="E88" i="7"/>
  <c r="E89" i="7"/>
  <c r="E90" i="7"/>
  <c r="E91" i="7"/>
  <c r="E92" i="7"/>
  <c r="E93" i="7"/>
  <c r="E94" i="7"/>
  <c r="E95" i="7"/>
  <c r="E96" i="7"/>
  <c r="E97" i="7"/>
  <c r="E98" i="7"/>
  <c r="E99" i="7"/>
  <c r="E100" i="7"/>
  <c r="E101" i="7"/>
  <c r="E102" i="7"/>
  <c r="E103" i="7"/>
  <c r="E104" i="7"/>
  <c r="E105" i="7"/>
  <c r="E106" i="7"/>
  <c r="E107" i="7"/>
  <c r="E108" i="7"/>
  <c r="E109" i="7"/>
  <c r="E110" i="7"/>
  <c r="E111" i="7"/>
  <c r="E112" i="7"/>
  <c r="E113" i="7"/>
  <c r="E114" i="7"/>
  <c r="E115" i="7"/>
  <c r="E116" i="7"/>
  <c r="E117" i="7"/>
  <c r="E118" i="7"/>
  <c r="E119" i="7"/>
  <c r="E120" i="7"/>
  <c r="E121" i="7"/>
  <c r="E122" i="7"/>
  <c r="E123" i="7"/>
  <c r="E124" i="7"/>
  <c r="E125" i="7"/>
  <c r="E126" i="7"/>
  <c r="E127" i="7"/>
  <c r="E128" i="7"/>
  <c r="E129" i="7"/>
  <c r="E130" i="7"/>
  <c r="E131" i="7"/>
  <c r="E132" i="7"/>
  <c r="E133" i="7"/>
  <c r="E134" i="7"/>
  <c r="E135" i="7"/>
  <c r="E136" i="7"/>
  <c r="E137" i="7"/>
  <c r="E138" i="7"/>
  <c r="E139" i="7"/>
  <c r="E140" i="7"/>
  <c r="E141" i="7"/>
  <c r="E142" i="7"/>
  <c r="E143" i="7"/>
  <c r="E144" i="7"/>
  <c r="E145" i="7"/>
  <c r="E146" i="7"/>
  <c r="E147" i="7"/>
  <c r="E148" i="7"/>
  <c r="E149" i="7"/>
  <c r="E150" i="7"/>
  <c r="E151" i="7"/>
  <c r="E152" i="7"/>
  <c r="E153" i="7"/>
  <c r="E154" i="7"/>
  <c r="E155" i="7"/>
  <c r="E156" i="7"/>
  <c r="E157" i="7"/>
  <c r="E158" i="7"/>
  <c r="E159" i="7"/>
  <c r="E160" i="7"/>
  <c r="E161" i="7"/>
  <c r="E162" i="7"/>
  <c r="E163" i="7"/>
  <c r="E164" i="7"/>
  <c r="E165" i="7"/>
  <c r="E166" i="7"/>
  <c r="E167" i="7"/>
  <c r="E168" i="7"/>
  <c r="E169" i="7"/>
  <c r="E170" i="7"/>
  <c r="E171" i="7"/>
  <c r="E172" i="7"/>
  <c r="E173" i="7"/>
  <c r="E174" i="7"/>
  <c r="E175" i="7"/>
  <c r="E176" i="7"/>
  <c r="E177" i="7"/>
  <c r="E178" i="7"/>
  <c r="E179" i="7"/>
  <c r="E28" i="7"/>
  <c r="E35" i="7"/>
  <c r="E37" i="7"/>
  <c r="E44" i="7"/>
  <c r="E51" i="7"/>
  <c r="E53" i="7"/>
  <c r="E60" i="7"/>
  <c r="E67" i="7"/>
  <c r="E69" i="7"/>
  <c r="E33" i="7"/>
  <c r="E40" i="7"/>
  <c r="E45" i="7"/>
  <c r="E47" i="7"/>
  <c r="E52" i="7"/>
  <c r="E57" i="7"/>
  <c r="E59" i="7"/>
  <c r="E64" i="7"/>
  <c r="E71" i="7"/>
  <c r="E180" i="7"/>
  <c r="E184" i="7"/>
  <c r="E188" i="7"/>
  <c r="E192" i="7"/>
  <c r="E196" i="7"/>
  <c r="E200" i="7"/>
  <c r="E204" i="7"/>
  <c r="E208" i="7"/>
  <c r="E212" i="7"/>
  <c r="E216" i="7"/>
  <c r="E220" i="7"/>
  <c r="E224" i="7"/>
  <c r="E228" i="7"/>
  <c r="E232" i="7"/>
  <c r="E236" i="7"/>
  <c r="E240" i="7"/>
  <c r="E244" i="7"/>
  <c r="E248" i="7"/>
  <c r="E252" i="7"/>
  <c r="E256" i="7"/>
  <c r="E260" i="7"/>
  <c r="E264" i="7"/>
  <c r="E268" i="7"/>
  <c r="E272" i="7"/>
  <c r="E276" i="7"/>
  <c r="E280" i="7"/>
  <c r="E284" i="7"/>
  <c r="E288" i="7"/>
  <c r="E292" i="7"/>
  <c r="E296" i="7"/>
  <c r="E300" i="7"/>
  <c r="E304" i="7"/>
  <c r="E308" i="7"/>
  <c r="E312" i="7"/>
  <c r="E316" i="7"/>
  <c r="E320" i="7"/>
  <c r="E324" i="7"/>
  <c r="E328" i="7"/>
  <c r="E332" i="7"/>
  <c r="E336" i="7"/>
  <c r="E340" i="7"/>
  <c r="E344" i="7"/>
  <c r="E348" i="7"/>
  <c r="E352" i="7"/>
  <c r="E356" i="7"/>
  <c r="E360" i="7"/>
  <c r="E364" i="7"/>
  <c r="E368" i="7"/>
  <c r="E372" i="7"/>
  <c r="E376" i="7"/>
  <c r="E380" i="7"/>
  <c r="E384" i="7"/>
  <c r="E388" i="7"/>
  <c r="E392" i="7"/>
  <c r="E396" i="7"/>
  <c r="E400" i="7"/>
  <c r="E29" i="7"/>
  <c r="E31" i="7"/>
  <c r="E36" i="7"/>
  <c r="E41" i="7"/>
  <c r="E43" i="7"/>
  <c r="E48" i="7"/>
  <c r="E55" i="7"/>
  <c r="E56" i="7"/>
  <c r="E61" i="7"/>
  <c r="E181" i="7"/>
  <c r="E183" i="7"/>
  <c r="E190" i="7"/>
  <c r="E197" i="7"/>
  <c r="E199" i="7"/>
  <c r="E206" i="7"/>
  <c r="E213" i="7"/>
  <c r="E215" i="7"/>
  <c r="E222" i="7"/>
  <c r="E49" i="7"/>
  <c r="E63" i="7"/>
  <c r="E68" i="7"/>
  <c r="E73" i="7"/>
  <c r="E182" i="7"/>
  <c r="E189" i="7"/>
  <c r="E191" i="7"/>
  <c r="E198" i="7"/>
  <c r="E205" i="7"/>
  <c r="E207" i="7"/>
  <c r="E214" i="7"/>
  <c r="E221" i="7"/>
  <c r="E223" i="7"/>
  <c r="E230" i="7"/>
  <c r="E237" i="7"/>
  <c r="E239" i="7"/>
  <c r="E246" i="7"/>
  <c r="E253" i="7"/>
  <c r="E255" i="7"/>
  <c r="E262" i="7"/>
  <c r="E269" i="7"/>
  <c r="E271" i="7"/>
  <c r="E278" i="7"/>
  <c r="E285" i="7"/>
  <c r="E287" i="7"/>
  <c r="E294" i="7"/>
  <c r="E301" i="7"/>
  <c r="E303" i="7"/>
  <c r="E310" i="7"/>
  <c r="E317" i="7"/>
  <c r="E319" i="7"/>
  <c r="E326" i="7"/>
  <c r="E333" i="7"/>
  <c r="E335" i="7"/>
  <c r="E342" i="7"/>
  <c r="E349" i="7"/>
  <c r="E351" i="7"/>
  <c r="E358" i="7"/>
  <c r="E365" i="7"/>
  <c r="E367" i="7"/>
  <c r="E374" i="7"/>
  <c r="E381" i="7"/>
  <c r="E383" i="7"/>
  <c r="E390" i="7"/>
  <c r="E397" i="7"/>
  <c r="E399" i="7"/>
  <c r="E404" i="7"/>
  <c r="E408" i="7"/>
  <c r="E412" i="7"/>
  <c r="E416" i="7"/>
  <c r="E420" i="7"/>
  <c r="E424" i="7"/>
  <c r="E428" i="7"/>
  <c r="E432" i="7"/>
  <c r="E436" i="7"/>
  <c r="E440" i="7"/>
  <c r="E444" i="7"/>
  <c r="E448" i="7"/>
  <c r="E452" i="7"/>
  <c r="E456" i="7"/>
  <c r="E460" i="7"/>
  <c r="E464" i="7"/>
  <c r="E468" i="7"/>
  <c r="E472" i="7"/>
  <c r="E476" i="7"/>
  <c r="E480" i="7"/>
  <c r="E484" i="7"/>
  <c r="E488" i="7"/>
  <c r="E492" i="7"/>
  <c r="E496" i="7"/>
  <c r="E500" i="7"/>
  <c r="E504" i="7"/>
  <c r="E508" i="7"/>
  <c r="E512" i="7"/>
  <c r="E516" i="7"/>
  <c r="E520" i="7"/>
  <c r="E524" i="7"/>
  <c r="E528" i="7"/>
  <c r="E532" i="7"/>
  <c r="E536" i="7"/>
  <c r="E540" i="7"/>
  <c r="E544" i="7"/>
  <c r="E548" i="7"/>
  <c r="E552" i="7"/>
  <c r="E556" i="7"/>
  <c r="E560" i="7"/>
  <c r="E564" i="7"/>
  <c r="E568" i="7"/>
  <c r="E572" i="7"/>
  <c r="E576" i="7"/>
  <c r="E580" i="7"/>
  <c r="E584" i="7"/>
  <c r="E588" i="7"/>
  <c r="E592" i="7"/>
  <c r="E596" i="7"/>
  <c r="E600" i="7"/>
  <c r="E604" i="7"/>
  <c r="E608" i="7"/>
  <c r="E612" i="7"/>
  <c r="E616" i="7"/>
  <c r="E620" i="7"/>
  <c r="E624" i="7"/>
  <c r="E27" i="7"/>
  <c r="E32" i="7"/>
  <c r="E65" i="7"/>
  <c r="E72" i="7"/>
  <c r="E185" i="7"/>
  <c r="E203" i="7"/>
  <c r="E210" i="7"/>
  <c r="E217" i="7"/>
  <c r="E226" i="7"/>
  <c r="E231" i="7"/>
  <c r="E233" i="7"/>
  <c r="E238" i="7"/>
  <c r="E243" i="7"/>
  <c r="E245" i="7"/>
  <c r="E250" i="7"/>
  <c r="E257" i="7"/>
  <c r="E283" i="7"/>
  <c r="E290" i="7"/>
  <c r="E295" i="7"/>
  <c r="E297" i="7"/>
  <c r="E302" i="7"/>
  <c r="E307" i="7"/>
  <c r="E309" i="7"/>
  <c r="E314" i="7"/>
  <c r="E321" i="7"/>
  <c r="E347" i="7"/>
  <c r="E354" i="7"/>
  <c r="E359" i="7"/>
  <c r="E361" i="7"/>
  <c r="E366" i="7"/>
  <c r="E371" i="7"/>
  <c r="E373" i="7"/>
  <c r="E378" i="7"/>
  <c r="E385" i="7"/>
  <c r="E39" i="7"/>
  <c r="E186" i="7"/>
  <c r="E193" i="7"/>
  <c r="E211" i="7"/>
  <c r="E218" i="7"/>
  <c r="E227" i="7"/>
  <c r="E229" i="7"/>
  <c r="E234" i="7"/>
  <c r="E241" i="7"/>
  <c r="E267" i="7"/>
  <c r="E274" i="7"/>
  <c r="E279" i="7"/>
  <c r="E281" i="7"/>
  <c r="E286" i="7"/>
  <c r="E291" i="7"/>
  <c r="E293" i="7"/>
  <c r="E298" i="7"/>
  <c r="E305" i="7"/>
  <c r="E331" i="7"/>
  <c r="E338" i="7"/>
  <c r="E343" i="7"/>
  <c r="E345" i="7"/>
  <c r="E350" i="7"/>
  <c r="E355" i="7"/>
  <c r="E357" i="7"/>
  <c r="E235" i="7"/>
  <c r="E249" i="7"/>
  <c r="E254" i="7"/>
  <c r="E259" i="7"/>
  <c r="E273" i="7"/>
  <c r="E306" i="7"/>
  <c r="E311" i="7"/>
  <c r="E325" i="7"/>
  <c r="E330" i="7"/>
  <c r="E362" i="7"/>
  <c r="E377" i="7"/>
  <c r="E387" i="7"/>
  <c r="E393" i="7"/>
  <c r="E403" i="7"/>
  <c r="E405" i="7"/>
  <c r="E413" i="7"/>
  <c r="E415" i="7"/>
  <c r="E422" i="7"/>
  <c r="E429" i="7"/>
  <c r="E431" i="7"/>
  <c r="E438" i="7"/>
  <c r="E445" i="7"/>
  <c r="E447" i="7"/>
  <c r="E454" i="7"/>
  <c r="E461" i="7"/>
  <c r="E463" i="7"/>
  <c r="E470" i="7"/>
  <c r="E477" i="7"/>
  <c r="E479" i="7"/>
  <c r="E486" i="7"/>
  <c r="E493" i="7"/>
  <c r="E495" i="7"/>
  <c r="E502" i="7"/>
  <c r="E509" i="7"/>
  <c r="E511" i="7"/>
  <c r="E518" i="7"/>
  <c r="E525" i="7"/>
  <c r="E527" i="7"/>
  <c r="E534" i="7"/>
  <c r="E541" i="7"/>
  <c r="E543" i="7"/>
  <c r="E550" i="7"/>
  <c r="E557" i="7"/>
  <c r="E559" i="7"/>
  <c r="E566" i="7"/>
  <c r="E573" i="7"/>
  <c r="E575" i="7"/>
  <c r="E582" i="7"/>
  <c r="E589" i="7"/>
  <c r="E591" i="7"/>
  <c r="E598" i="7"/>
  <c r="E605" i="7"/>
  <c r="E187" i="7"/>
  <c r="E194" i="7"/>
  <c r="E201" i="7"/>
  <c r="E251" i="7"/>
  <c r="E265" i="7"/>
  <c r="E270" i="7"/>
  <c r="E275" i="7"/>
  <c r="E289" i="7"/>
  <c r="E322" i="7"/>
  <c r="E327" i="7"/>
  <c r="E341" i="7"/>
  <c r="E346" i="7"/>
  <c r="E369" i="7"/>
  <c r="E375" i="7"/>
  <c r="E391" i="7"/>
  <c r="E394" i="7"/>
  <c r="E406" i="7"/>
  <c r="E410" i="7"/>
  <c r="E417" i="7"/>
  <c r="E419" i="7"/>
  <c r="E426" i="7"/>
  <c r="E433" i="7"/>
  <c r="E435" i="7"/>
  <c r="E442" i="7"/>
  <c r="E449" i="7"/>
  <c r="E451" i="7"/>
  <c r="E458" i="7"/>
  <c r="E465" i="7"/>
  <c r="E467" i="7"/>
  <c r="E474" i="7"/>
  <c r="E481" i="7"/>
  <c r="E483" i="7"/>
  <c r="E490" i="7"/>
  <c r="E497" i="7"/>
  <c r="E499" i="7"/>
  <c r="E506" i="7"/>
  <c r="E513" i="7"/>
  <c r="E515" i="7"/>
  <c r="E522" i="7"/>
  <c r="E529" i="7"/>
  <c r="E531" i="7"/>
  <c r="E538" i="7"/>
  <c r="E545" i="7"/>
  <c r="E547" i="7"/>
  <c r="E554" i="7"/>
  <c r="E561" i="7"/>
  <c r="E563" i="7"/>
  <c r="E570" i="7"/>
  <c r="E577" i="7"/>
  <c r="E579" i="7"/>
  <c r="E586" i="7"/>
  <c r="E593" i="7"/>
  <c r="E219" i="7"/>
  <c r="E258" i="7"/>
  <c r="E277" i="7"/>
  <c r="E315" i="7"/>
  <c r="E334" i="7"/>
  <c r="E353" i="7"/>
  <c r="E386" i="7"/>
  <c r="E409" i="7"/>
  <c r="E427" i="7"/>
  <c r="E434" i="7"/>
  <c r="E441" i="7"/>
  <c r="E459" i="7"/>
  <c r="E466" i="7"/>
  <c r="E473" i="7"/>
  <c r="E491" i="7"/>
  <c r="E498" i="7"/>
  <c r="E505" i="7"/>
  <c r="E523" i="7"/>
  <c r="E530" i="7"/>
  <c r="E537" i="7"/>
  <c r="E555" i="7"/>
  <c r="E562" i="7"/>
  <c r="E569" i="7"/>
  <c r="E587" i="7"/>
  <c r="E594" i="7"/>
  <c r="E599" i="7"/>
  <c r="E601" i="7"/>
  <c r="E606" i="7"/>
  <c r="E613" i="7"/>
  <c r="E615" i="7"/>
  <c r="E622" i="7"/>
  <c r="E195" i="7"/>
  <c r="E209" i="7"/>
  <c r="E242" i="7"/>
  <c r="E261" i="7"/>
  <c r="E299" i="7"/>
  <c r="E318" i="7"/>
  <c r="E337" i="7"/>
  <c r="E363" i="7"/>
  <c r="E382" i="7"/>
  <c r="E395" i="7"/>
  <c r="E401" i="7"/>
  <c r="E414" i="7"/>
  <c r="E421" i="7"/>
  <c r="E439" i="7"/>
  <c r="E446" i="7"/>
  <c r="E453" i="7"/>
  <c r="E471" i="7"/>
  <c r="E478" i="7"/>
  <c r="E485" i="7"/>
  <c r="E503" i="7"/>
  <c r="E510" i="7"/>
  <c r="E517" i="7"/>
  <c r="E535" i="7"/>
  <c r="E542" i="7"/>
  <c r="E549" i="7"/>
  <c r="E567" i="7"/>
  <c r="E574" i="7"/>
  <c r="E581" i="7"/>
  <c r="E595" i="7"/>
  <c r="E597" i="7"/>
  <c r="E602" i="7"/>
  <c r="E610" i="7"/>
  <c r="E617" i="7"/>
  <c r="E619" i="7"/>
  <c r="E626" i="7"/>
  <c r="E225" i="7"/>
  <c r="E263" i="7"/>
  <c r="E282" i="7"/>
  <c r="E329" i="7"/>
  <c r="E339" i="7"/>
  <c r="E370" i="7"/>
  <c r="E389" i="7"/>
  <c r="E402" i="7"/>
  <c r="E407" i="7"/>
  <c r="E411" i="7"/>
  <c r="E418" i="7"/>
  <c r="E425" i="7"/>
  <c r="E443" i="7"/>
  <c r="E450" i="7"/>
  <c r="E457" i="7"/>
  <c r="E475" i="7"/>
  <c r="E482" i="7"/>
  <c r="E489" i="7"/>
  <c r="E507" i="7"/>
  <c r="E514" i="7"/>
  <c r="E521" i="7"/>
  <c r="E539" i="7"/>
  <c r="E546" i="7"/>
  <c r="E553" i="7"/>
  <c r="E571" i="7"/>
  <c r="E578" i="7"/>
  <c r="E585" i="7"/>
  <c r="E607" i="7"/>
  <c r="E614" i="7"/>
  <c r="E621" i="7"/>
  <c r="E623" i="7"/>
  <c r="E202" i="7"/>
  <c r="E247" i="7"/>
  <c r="E266" i="7"/>
  <c r="E313" i="7"/>
  <c r="E323" i="7"/>
  <c r="E379" i="7"/>
  <c r="E398" i="7"/>
  <c r="E423" i="7"/>
  <c r="E430" i="7"/>
  <c r="E437" i="7"/>
  <c r="E455" i="7"/>
  <c r="E462" i="7"/>
  <c r="E469" i="7"/>
  <c r="E487" i="7"/>
  <c r="E494" i="7"/>
  <c r="E501" i="7"/>
  <c r="E519" i="7"/>
  <c r="E526" i="7"/>
  <c r="E533" i="7"/>
  <c r="E551" i="7"/>
  <c r="E558" i="7"/>
  <c r="E565" i="7"/>
  <c r="E583" i="7"/>
  <c r="E590" i="7"/>
  <c r="E603" i="7"/>
  <c r="E609" i="7"/>
  <c r="E611" i="7"/>
  <c r="E618" i="7"/>
  <c r="E625" i="7"/>
  <c r="E627" i="7"/>
  <c r="C29" i="7"/>
  <c r="J29" i="7" s="1"/>
  <c r="C33" i="7"/>
  <c r="C37" i="7"/>
  <c r="J37" i="7" s="1"/>
  <c r="C41" i="7"/>
  <c r="C45" i="7"/>
  <c r="J45" i="7" s="1"/>
  <c r="C49" i="7"/>
  <c r="C53" i="7"/>
  <c r="C57" i="7"/>
  <c r="C61" i="7"/>
  <c r="J61" i="7" s="1"/>
  <c r="C65" i="7"/>
  <c r="C69" i="7"/>
  <c r="C73" i="7"/>
  <c r="C30" i="7"/>
  <c r="C32" i="7"/>
  <c r="C39" i="7"/>
  <c r="C46" i="7"/>
  <c r="C48" i="7"/>
  <c r="J48" i="7" s="1"/>
  <c r="C55" i="7"/>
  <c r="C62" i="7"/>
  <c r="J62" i="7" s="1"/>
  <c r="C64" i="7"/>
  <c r="C71" i="7"/>
  <c r="J71" i="7" s="1"/>
  <c r="C76" i="7"/>
  <c r="C80" i="7"/>
  <c r="C84" i="7"/>
  <c r="C88" i="7"/>
  <c r="J88" i="7" s="1"/>
  <c r="C92" i="7"/>
  <c r="C96" i="7"/>
  <c r="C100" i="7"/>
  <c r="C104" i="7"/>
  <c r="J104" i="7" s="1"/>
  <c r="C108" i="7"/>
  <c r="C112" i="7"/>
  <c r="C116" i="7"/>
  <c r="C120" i="7"/>
  <c r="J120" i="7" s="1"/>
  <c r="C124" i="7"/>
  <c r="C128" i="7"/>
  <c r="C132" i="7"/>
  <c r="C136" i="7"/>
  <c r="J136" i="7" s="1"/>
  <c r="C140" i="7"/>
  <c r="C144" i="7"/>
  <c r="C148" i="7"/>
  <c r="C152" i="7"/>
  <c r="J152" i="7" s="1"/>
  <c r="C156" i="7"/>
  <c r="C160" i="7"/>
  <c r="C164" i="7"/>
  <c r="C168" i="7"/>
  <c r="J168" i="7" s="1"/>
  <c r="C172" i="7"/>
  <c r="C176" i="7"/>
  <c r="C180" i="7"/>
  <c r="C181" i="7"/>
  <c r="J181" i="7" s="1"/>
  <c r="C182" i="7"/>
  <c r="C183" i="7"/>
  <c r="C184" i="7"/>
  <c r="J184" i="7" s="1"/>
  <c r="C185" i="7"/>
  <c r="J185" i="7" s="1"/>
  <c r="C186" i="7"/>
  <c r="C187" i="7"/>
  <c r="C188" i="7"/>
  <c r="C189" i="7"/>
  <c r="J189" i="7" s="1"/>
  <c r="C190" i="7"/>
  <c r="C191" i="7"/>
  <c r="C192" i="7"/>
  <c r="C193" i="7"/>
  <c r="J193" i="7" s="1"/>
  <c r="C194" i="7"/>
  <c r="C195" i="7"/>
  <c r="C196" i="7"/>
  <c r="C197" i="7"/>
  <c r="J197" i="7" s="1"/>
  <c r="C198" i="7"/>
  <c r="C199" i="7"/>
  <c r="C200" i="7"/>
  <c r="C201" i="7"/>
  <c r="J201" i="7" s="1"/>
  <c r="C202" i="7"/>
  <c r="C203" i="7"/>
  <c r="C204" i="7"/>
  <c r="C205" i="7"/>
  <c r="J205" i="7" s="1"/>
  <c r="C206" i="7"/>
  <c r="C207" i="7"/>
  <c r="C208" i="7"/>
  <c r="C209" i="7"/>
  <c r="J209" i="7" s="1"/>
  <c r="C210" i="7"/>
  <c r="C211" i="7"/>
  <c r="C212" i="7"/>
  <c r="C213" i="7"/>
  <c r="J213" i="7" s="1"/>
  <c r="C214" i="7"/>
  <c r="C215" i="7"/>
  <c r="C216" i="7"/>
  <c r="C217" i="7"/>
  <c r="J217" i="7" s="1"/>
  <c r="C218" i="7"/>
  <c r="C219" i="7"/>
  <c r="C220" i="7"/>
  <c r="C221" i="7"/>
  <c r="C222" i="7"/>
  <c r="C223" i="7"/>
  <c r="C224" i="7"/>
  <c r="C225" i="7"/>
  <c r="C226" i="7"/>
  <c r="C227" i="7"/>
  <c r="C228" i="7"/>
  <c r="C229" i="7"/>
  <c r="J229" i="7" s="1"/>
  <c r="C230" i="7"/>
  <c r="C231" i="7"/>
  <c r="C232" i="7"/>
  <c r="C233" i="7"/>
  <c r="C234" i="7"/>
  <c r="C235" i="7"/>
  <c r="C236" i="7"/>
  <c r="C237" i="7"/>
  <c r="C238" i="7"/>
  <c r="C239" i="7"/>
  <c r="C240" i="7"/>
  <c r="J240" i="7" s="1"/>
  <c r="C241" i="7"/>
  <c r="J241" i="7" s="1"/>
  <c r="C242" i="7"/>
  <c r="C243" i="7"/>
  <c r="C244" i="7"/>
  <c r="C245" i="7"/>
  <c r="J245" i="7" s="1"/>
  <c r="C246" i="7"/>
  <c r="C247" i="7"/>
  <c r="C248" i="7"/>
  <c r="C249" i="7"/>
  <c r="J249" i="7" s="1"/>
  <c r="C250" i="7"/>
  <c r="C251" i="7"/>
  <c r="C252" i="7"/>
  <c r="C253" i="7"/>
  <c r="J253" i="7" s="1"/>
  <c r="C254" i="7"/>
  <c r="C255" i="7"/>
  <c r="C256" i="7"/>
  <c r="J256" i="7" s="1"/>
  <c r="C257" i="7"/>
  <c r="J257" i="7" s="1"/>
  <c r="C258" i="7"/>
  <c r="C259" i="7"/>
  <c r="C260" i="7"/>
  <c r="C261" i="7"/>
  <c r="C262" i="7"/>
  <c r="C263" i="7"/>
  <c r="C264" i="7"/>
  <c r="J264" i="7" s="1"/>
  <c r="C265" i="7"/>
  <c r="J265" i="7" s="1"/>
  <c r="C266" i="7"/>
  <c r="C267" i="7"/>
  <c r="J267" i="7" s="1"/>
  <c r="C268" i="7"/>
  <c r="C269" i="7"/>
  <c r="C270" i="7"/>
  <c r="C271" i="7"/>
  <c r="C272" i="7"/>
  <c r="C273" i="7"/>
  <c r="J273" i="7" s="1"/>
  <c r="C274" i="7"/>
  <c r="C275" i="7"/>
  <c r="C276" i="7"/>
  <c r="C277" i="7"/>
  <c r="C278" i="7"/>
  <c r="C279" i="7"/>
  <c r="C280" i="7"/>
  <c r="C281" i="7"/>
  <c r="J281" i="7" s="1"/>
  <c r="C282" i="7"/>
  <c r="C283" i="7"/>
  <c r="C284" i="7"/>
  <c r="C285" i="7"/>
  <c r="J285" i="7" s="1"/>
  <c r="C286" i="7"/>
  <c r="C287" i="7"/>
  <c r="C288" i="7"/>
  <c r="C289" i="7"/>
  <c r="J289" i="7" s="1"/>
  <c r="C290" i="7"/>
  <c r="C291" i="7"/>
  <c r="C292" i="7"/>
  <c r="C293" i="7"/>
  <c r="J293" i="7" s="1"/>
  <c r="C294" i="7"/>
  <c r="C295" i="7"/>
  <c r="C296" i="7"/>
  <c r="C297" i="7"/>
  <c r="C298" i="7"/>
  <c r="C299" i="7"/>
  <c r="C300" i="7"/>
  <c r="C301" i="7"/>
  <c r="J301" i="7" s="1"/>
  <c r="C302" i="7"/>
  <c r="C303" i="7"/>
  <c r="C304" i="7"/>
  <c r="C305" i="7"/>
  <c r="J305" i="7" s="1"/>
  <c r="C306" i="7"/>
  <c r="C307" i="7"/>
  <c r="C308" i="7"/>
  <c r="C309" i="7"/>
  <c r="J309" i="7" s="1"/>
  <c r="C310" i="7"/>
  <c r="C311" i="7"/>
  <c r="C312" i="7"/>
  <c r="C313" i="7"/>
  <c r="J313" i="7" s="1"/>
  <c r="C314" i="7"/>
  <c r="C315" i="7"/>
  <c r="C316" i="7"/>
  <c r="C317" i="7"/>
  <c r="J317" i="7" s="1"/>
  <c r="C318" i="7"/>
  <c r="C319" i="7"/>
  <c r="C320" i="7"/>
  <c r="C321" i="7"/>
  <c r="J321" i="7" s="1"/>
  <c r="C322" i="7"/>
  <c r="C323" i="7"/>
  <c r="C324" i="7"/>
  <c r="C325" i="7"/>
  <c r="J325" i="7" s="1"/>
  <c r="C326" i="7"/>
  <c r="C327" i="7"/>
  <c r="C328" i="7"/>
  <c r="C329" i="7"/>
  <c r="J329" i="7" s="1"/>
  <c r="C330" i="7"/>
  <c r="C331" i="7"/>
  <c r="C332" i="7"/>
  <c r="C333" i="7"/>
  <c r="J333" i="7" s="1"/>
  <c r="C334" i="7"/>
  <c r="C335" i="7"/>
  <c r="J335" i="7" s="1"/>
  <c r="C336" i="7"/>
  <c r="C337" i="7"/>
  <c r="C338" i="7"/>
  <c r="C339" i="7"/>
  <c r="C340" i="7"/>
  <c r="C341" i="7"/>
  <c r="J341" i="7" s="1"/>
  <c r="C342" i="7"/>
  <c r="C343" i="7"/>
  <c r="C344" i="7"/>
  <c r="C345" i="7"/>
  <c r="C346" i="7"/>
  <c r="C347" i="7"/>
  <c r="C348" i="7"/>
  <c r="C349" i="7"/>
  <c r="J349" i="7" s="1"/>
  <c r="C350" i="7"/>
  <c r="C351" i="7"/>
  <c r="C352" i="7"/>
  <c r="C353" i="7"/>
  <c r="C354" i="7"/>
  <c r="C355" i="7"/>
  <c r="C356" i="7"/>
  <c r="C357" i="7"/>
  <c r="J357" i="7" s="1"/>
  <c r="C358" i="7"/>
  <c r="C359" i="7"/>
  <c r="J359" i="7" s="1"/>
  <c r="C360" i="7"/>
  <c r="C361" i="7"/>
  <c r="C362" i="7"/>
  <c r="C363" i="7"/>
  <c r="J363" i="7" s="1"/>
  <c r="C364" i="7"/>
  <c r="C365" i="7"/>
  <c r="J365" i="7" s="1"/>
  <c r="C366" i="7"/>
  <c r="C367" i="7"/>
  <c r="C368" i="7"/>
  <c r="J368" i="7" s="1"/>
  <c r="C369" i="7"/>
  <c r="J369" i="7" s="1"/>
  <c r="C370" i="7"/>
  <c r="C371" i="7"/>
  <c r="C372" i="7"/>
  <c r="C373" i="7"/>
  <c r="C374" i="7"/>
  <c r="C375" i="7"/>
  <c r="C376" i="7"/>
  <c r="C377" i="7"/>
  <c r="J377" i="7" s="1"/>
  <c r="C378" i="7"/>
  <c r="C379" i="7"/>
  <c r="C380" i="7"/>
  <c r="C381" i="7"/>
  <c r="J381" i="7" s="1"/>
  <c r="C382" i="7"/>
  <c r="C383" i="7"/>
  <c r="C384" i="7"/>
  <c r="C385" i="7"/>
  <c r="C386" i="7"/>
  <c r="C387" i="7"/>
  <c r="C388" i="7"/>
  <c r="C389" i="7"/>
  <c r="J389" i="7" s="1"/>
  <c r="C390" i="7"/>
  <c r="C391" i="7"/>
  <c r="C392" i="7"/>
  <c r="C393" i="7"/>
  <c r="J393" i="7" s="1"/>
  <c r="C394" i="7"/>
  <c r="C395" i="7"/>
  <c r="C396" i="7"/>
  <c r="C397" i="7"/>
  <c r="J397" i="7" s="1"/>
  <c r="C398" i="7"/>
  <c r="C399" i="7"/>
  <c r="C400" i="7"/>
  <c r="C401" i="7"/>
  <c r="J401" i="7" s="1"/>
  <c r="C402" i="7"/>
  <c r="C403" i="7"/>
  <c r="C31" i="7"/>
  <c r="C36" i="7"/>
  <c r="C38" i="7"/>
  <c r="C43" i="7"/>
  <c r="C50" i="7"/>
  <c r="C81" i="7"/>
  <c r="J81" i="7" s="1"/>
  <c r="C83" i="7"/>
  <c r="C90" i="7"/>
  <c r="C97" i="7"/>
  <c r="C99" i="7"/>
  <c r="J99" i="7" s="1"/>
  <c r="C106" i="7"/>
  <c r="C113" i="7"/>
  <c r="C115" i="7"/>
  <c r="C122" i="7"/>
  <c r="J122" i="7" s="1"/>
  <c r="C129" i="7"/>
  <c r="C131" i="7"/>
  <c r="C138" i="7"/>
  <c r="C145" i="7"/>
  <c r="J145" i="7" s="1"/>
  <c r="C147" i="7"/>
  <c r="C154" i="7"/>
  <c r="C161" i="7"/>
  <c r="C163" i="7"/>
  <c r="J163" i="7" s="1"/>
  <c r="C170" i="7"/>
  <c r="C177" i="7"/>
  <c r="J177" i="7" s="1"/>
  <c r="C179" i="7"/>
  <c r="C27" i="7"/>
  <c r="C34" i="7"/>
  <c r="C60" i="7"/>
  <c r="J60" i="7" s="1"/>
  <c r="C67" i="7"/>
  <c r="C72" i="7"/>
  <c r="J72" i="7" s="1"/>
  <c r="C74" i="7"/>
  <c r="C78" i="7"/>
  <c r="C28" i="7"/>
  <c r="C42" i="7"/>
  <c r="J42" i="7" s="1"/>
  <c r="C47" i="7"/>
  <c r="C52" i="7"/>
  <c r="C66" i="7"/>
  <c r="C79" i="7"/>
  <c r="J79" i="7" s="1"/>
  <c r="C85" i="7"/>
  <c r="C111" i="7"/>
  <c r="C118" i="7"/>
  <c r="C123" i="7"/>
  <c r="C125" i="7"/>
  <c r="C130" i="7"/>
  <c r="C135" i="7"/>
  <c r="C137" i="7"/>
  <c r="J137" i="7" s="1"/>
  <c r="C142" i="7"/>
  <c r="C149" i="7"/>
  <c r="J149" i="7" s="1"/>
  <c r="C175" i="7"/>
  <c r="J175" i="7" s="1"/>
  <c r="C35" i="7"/>
  <c r="J35" i="7" s="1"/>
  <c r="C40" i="7"/>
  <c r="C54" i="7"/>
  <c r="C59" i="7"/>
  <c r="C77" i="7"/>
  <c r="C86" i="7"/>
  <c r="C91" i="7"/>
  <c r="C93" i="7"/>
  <c r="C98" i="7"/>
  <c r="J98" i="7" s="1"/>
  <c r="C103" i="7"/>
  <c r="C105" i="7"/>
  <c r="C110" i="7"/>
  <c r="C117" i="7"/>
  <c r="C143" i="7"/>
  <c r="C150" i="7"/>
  <c r="C155" i="7"/>
  <c r="C157" i="7"/>
  <c r="J157" i="7" s="1"/>
  <c r="C162" i="7"/>
  <c r="C167" i="7"/>
  <c r="C169" i="7"/>
  <c r="C174" i="7"/>
  <c r="C407" i="7"/>
  <c r="C411" i="7"/>
  <c r="C415" i="7"/>
  <c r="C419" i="7"/>
  <c r="J419" i="7" s="1"/>
  <c r="C423" i="7"/>
  <c r="C427" i="7"/>
  <c r="C431" i="7"/>
  <c r="C435" i="7"/>
  <c r="C439" i="7"/>
  <c r="C443" i="7"/>
  <c r="C447" i="7"/>
  <c r="C451" i="7"/>
  <c r="J451" i="7" s="1"/>
  <c r="C455" i="7"/>
  <c r="C459" i="7"/>
  <c r="C463" i="7"/>
  <c r="C467" i="7"/>
  <c r="J467" i="7" s="1"/>
  <c r="C471" i="7"/>
  <c r="C475" i="7"/>
  <c r="C479" i="7"/>
  <c r="C483" i="7"/>
  <c r="J483" i="7" s="1"/>
  <c r="C487" i="7"/>
  <c r="C491" i="7"/>
  <c r="J491" i="7" s="1"/>
  <c r="C495" i="7"/>
  <c r="C499" i="7"/>
  <c r="J499" i="7" s="1"/>
  <c r="C503" i="7"/>
  <c r="C507" i="7"/>
  <c r="C511" i="7"/>
  <c r="C515" i="7"/>
  <c r="J515" i="7" s="1"/>
  <c r="C519" i="7"/>
  <c r="C523" i="7"/>
  <c r="C527" i="7"/>
  <c r="C531" i="7"/>
  <c r="J531" i="7" s="1"/>
  <c r="C535" i="7"/>
  <c r="C539" i="7"/>
  <c r="C543" i="7"/>
  <c r="C547" i="7"/>
  <c r="J547" i="7" s="1"/>
  <c r="C551" i="7"/>
  <c r="C555" i="7"/>
  <c r="J555" i="7" s="1"/>
  <c r="C559" i="7"/>
  <c r="C563" i="7"/>
  <c r="J563" i="7" s="1"/>
  <c r="C567" i="7"/>
  <c r="C571" i="7"/>
  <c r="C575" i="7"/>
  <c r="C579" i="7"/>
  <c r="J579" i="7" s="1"/>
  <c r="C583" i="7"/>
  <c r="C587" i="7"/>
  <c r="C591" i="7"/>
  <c r="C595" i="7"/>
  <c r="J595" i="7" s="1"/>
  <c r="C599" i="7"/>
  <c r="C603" i="7"/>
  <c r="J603" i="7" s="1"/>
  <c r="C607" i="7"/>
  <c r="C611" i="7"/>
  <c r="J611" i="7" s="1"/>
  <c r="C615" i="7"/>
  <c r="C619" i="7"/>
  <c r="C623" i="7"/>
  <c r="C627" i="7"/>
  <c r="J627" i="7" s="1"/>
  <c r="C51" i="7"/>
  <c r="C56" i="7"/>
  <c r="J56" i="7" s="1"/>
  <c r="C70" i="7"/>
  <c r="C75" i="7"/>
  <c r="J75" i="7" s="1"/>
  <c r="C82" i="7"/>
  <c r="C87" i="7"/>
  <c r="C89" i="7"/>
  <c r="C94" i="7"/>
  <c r="J94" i="7" s="1"/>
  <c r="C101" i="7"/>
  <c r="C127" i="7"/>
  <c r="C134" i="7"/>
  <c r="C139" i="7"/>
  <c r="C141" i="7"/>
  <c r="C146" i="7"/>
  <c r="C151" i="7"/>
  <c r="C153" i="7"/>
  <c r="J153" i="7" s="1"/>
  <c r="C95" i="7"/>
  <c r="C114" i="7"/>
  <c r="C133" i="7"/>
  <c r="C159" i="7"/>
  <c r="J159" i="7" s="1"/>
  <c r="C173" i="7"/>
  <c r="C178" i="7"/>
  <c r="C404" i="7"/>
  <c r="C406" i="7"/>
  <c r="C58" i="7"/>
  <c r="C107" i="7"/>
  <c r="C126" i="7"/>
  <c r="C165" i="7"/>
  <c r="J165" i="7" s="1"/>
  <c r="C102" i="7"/>
  <c r="C121" i="7"/>
  <c r="C158" i="7"/>
  <c r="C408" i="7"/>
  <c r="J408" i="7" s="1"/>
  <c r="C410" i="7"/>
  <c r="C417" i="7"/>
  <c r="C424" i="7"/>
  <c r="C426" i="7"/>
  <c r="J426" i="7" s="1"/>
  <c r="C433" i="7"/>
  <c r="C440" i="7"/>
  <c r="C442" i="7"/>
  <c r="C449" i="7"/>
  <c r="J449" i="7" s="1"/>
  <c r="C456" i="7"/>
  <c r="C458" i="7"/>
  <c r="C465" i="7"/>
  <c r="C472" i="7"/>
  <c r="J472" i="7" s="1"/>
  <c r="C474" i="7"/>
  <c r="C481" i="7"/>
  <c r="C488" i="7"/>
  <c r="J488" i="7" s="1"/>
  <c r="C490" i="7"/>
  <c r="J490" i="7" s="1"/>
  <c r="C497" i="7"/>
  <c r="C504" i="7"/>
  <c r="C506" i="7"/>
  <c r="C513" i="7"/>
  <c r="J513" i="7" s="1"/>
  <c r="C520" i="7"/>
  <c r="C522" i="7"/>
  <c r="C529" i="7"/>
  <c r="C536" i="7"/>
  <c r="J536" i="7" s="1"/>
  <c r="C538" i="7"/>
  <c r="C545" i="7"/>
  <c r="C552" i="7"/>
  <c r="J552" i="7" s="1"/>
  <c r="C554" i="7"/>
  <c r="J554" i="7" s="1"/>
  <c r="C561" i="7"/>
  <c r="C568" i="7"/>
  <c r="C570" i="7"/>
  <c r="C577" i="7"/>
  <c r="C584" i="7"/>
  <c r="C586" i="7"/>
  <c r="C593" i="7"/>
  <c r="C600" i="7"/>
  <c r="J600" i="7" s="1"/>
  <c r="C602" i="7"/>
  <c r="C63" i="7"/>
  <c r="C109" i="7"/>
  <c r="C171" i="7"/>
  <c r="C412" i="7"/>
  <c r="C414" i="7"/>
  <c r="C421" i="7"/>
  <c r="C428" i="7"/>
  <c r="J428" i="7" s="1"/>
  <c r="C430" i="7"/>
  <c r="C437" i="7"/>
  <c r="C444" i="7"/>
  <c r="C446" i="7"/>
  <c r="J446" i="7" s="1"/>
  <c r="C453" i="7"/>
  <c r="C460" i="7"/>
  <c r="C462" i="7"/>
  <c r="C469" i="7"/>
  <c r="C476" i="7"/>
  <c r="C478" i="7"/>
  <c r="C485" i="7"/>
  <c r="C492" i="7"/>
  <c r="J492" i="7" s="1"/>
  <c r="C494" i="7"/>
  <c r="C501" i="7"/>
  <c r="C508" i="7"/>
  <c r="C510" i="7"/>
  <c r="J510" i="7" s="1"/>
  <c r="C517" i="7"/>
  <c r="C524" i="7"/>
  <c r="C526" i="7"/>
  <c r="C533" i="7"/>
  <c r="J533" i="7" s="1"/>
  <c r="C540" i="7"/>
  <c r="C542" i="7"/>
  <c r="C549" i="7"/>
  <c r="C556" i="7"/>
  <c r="J556" i="7" s="1"/>
  <c r="C558" i="7"/>
  <c r="C565" i="7"/>
  <c r="C572" i="7"/>
  <c r="C574" i="7"/>
  <c r="J574" i="7" s="1"/>
  <c r="C581" i="7"/>
  <c r="C588" i="7"/>
  <c r="C590" i="7"/>
  <c r="C119" i="7"/>
  <c r="J119" i="7" s="1"/>
  <c r="C405" i="7"/>
  <c r="C413" i="7"/>
  <c r="C420" i="7"/>
  <c r="C438" i="7"/>
  <c r="C445" i="7"/>
  <c r="C452" i="7"/>
  <c r="C470" i="7"/>
  <c r="C477" i="7"/>
  <c r="J477" i="7" s="1"/>
  <c r="C484" i="7"/>
  <c r="C502" i="7"/>
  <c r="C509" i="7"/>
  <c r="C516" i="7"/>
  <c r="J516" i="7" s="1"/>
  <c r="C534" i="7"/>
  <c r="C541" i="7"/>
  <c r="C548" i="7"/>
  <c r="C566" i="7"/>
  <c r="C573" i="7"/>
  <c r="C580" i="7"/>
  <c r="C597" i="7"/>
  <c r="J597" i="7" s="1"/>
  <c r="C604" i="7"/>
  <c r="J604" i="7" s="1"/>
  <c r="C608" i="7"/>
  <c r="C610" i="7"/>
  <c r="C617" i="7"/>
  <c r="C624" i="7"/>
  <c r="J624" i="7" s="1"/>
  <c r="C626" i="7"/>
  <c r="C418" i="7"/>
  <c r="C425" i="7"/>
  <c r="C432" i="7"/>
  <c r="J432" i="7" s="1"/>
  <c r="C450" i="7"/>
  <c r="C457" i="7"/>
  <c r="C464" i="7"/>
  <c r="C482" i="7"/>
  <c r="J482" i="7" s="1"/>
  <c r="C489" i="7"/>
  <c r="C496" i="7"/>
  <c r="C514" i="7"/>
  <c r="C521" i="7"/>
  <c r="J521" i="7" s="1"/>
  <c r="C528" i="7"/>
  <c r="C546" i="7"/>
  <c r="J546" i="7" s="1"/>
  <c r="C553" i="7"/>
  <c r="C560" i="7"/>
  <c r="J560" i="7" s="1"/>
  <c r="C578" i="7"/>
  <c r="C585" i="7"/>
  <c r="J585" i="7" s="1"/>
  <c r="C592" i="7"/>
  <c r="J592" i="7" s="1"/>
  <c r="C612" i="7"/>
  <c r="J612" i="7" s="1"/>
  <c r="C614" i="7"/>
  <c r="C621" i="7"/>
  <c r="C44" i="7"/>
  <c r="C166" i="7"/>
  <c r="J166" i="7" s="1"/>
  <c r="C422" i="7"/>
  <c r="C429" i="7"/>
  <c r="C436" i="7"/>
  <c r="C454" i="7"/>
  <c r="C461" i="7"/>
  <c r="C468" i="7"/>
  <c r="C486" i="7"/>
  <c r="C493" i="7"/>
  <c r="J493" i="7" s="1"/>
  <c r="C500" i="7"/>
  <c r="C518" i="7"/>
  <c r="C525" i="7"/>
  <c r="C532" i="7"/>
  <c r="J532" i="7" s="1"/>
  <c r="C550" i="7"/>
  <c r="C557" i="7"/>
  <c r="C564" i="7"/>
  <c r="C582" i="7"/>
  <c r="C589" i="7"/>
  <c r="C598" i="7"/>
  <c r="C605" i="7"/>
  <c r="C609" i="7"/>
  <c r="C616" i="7"/>
  <c r="C618" i="7"/>
  <c r="C625" i="7"/>
  <c r="C68" i="7"/>
  <c r="J68" i="7" s="1"/>
  <c r="C409" i="7"/>
  <c r="C416" i="7"/>
  <c r="C434" i="7"/>
  <c r="C441" i="7"/>
  <c r="J441" i="7" s="1"/>
  <c r="C448" i="7"/>
  <c r="C466" i="7"/>
  <c r="J466" i="7" s="1"/>
  <c r="C473" i="7"/>
  <c r="C480" i="7"/>
  <c r="J480" i="7" s="1"/>
  <c r="C498" i="7"/>
  <c r="C505" i="7"/>
  <c r="C512" i="7"/>
  <c r="C530" i="7"/>
  <c r="J530" i="7" s="1"/>
  <c r="C537" i="7"/>
  <c r="C544" i="7"/>
  <c r="J544" i="7" s="1"/>
  <c r="C562" i="7"/>
  <c r="C569" i="7"/>
  <c r="J569" i="7" s="1"/>
  <c r="C576" i="7"/>
  <c r="C594" i="7"/>
  <c r="J594" i="7" s="1"/>
  <c r="C596" i="7"/>
  <c r="C601" i="7"/>
  <c r="J601" i="7" s="1"/>
  <c r="C606" i="7"/>
  <c r="C613" i="7"/>
  <c r="J613" i="7" s="1"/>
  <c r="C620" i="7"/>
  <c r="C622" i="7"/>
  <c r="J622" i="7" s="1"/>
  <c r="AK69" i="17"/>
  <c r="AI20" i="4"/>
  <c r="AL30" i="4"/>
  <c r="AL52" i="4"/>
  <c r="Y39" i="4"/>
  <c r="AH39" i="4"/>
  <c r="Y103" i="4"/>
  <c r="AI103" i="4" s="1"/>
  <c r="AH103" i="4"/>
  <c r="Y41" i="4"/>
  <c r="AH41" i="4"/>
  <c r="Y105" i="4"/>
  <c r="AI105" i="4" s="1"/>
  <c r="AH105" i="4"/>
  <c r="Z58" i="17"/>
  <c r="AJ58" i="17" s="1"/>
  <c r="AI58" i="17"/>
  <c r="AI70" i="4"/>
  <c r="AI102" i="4"/>
  <c r="E471" i="15"/>
  <c r="E477" i="15"/>
  <c r="E50" i="15"/>
  <c r="E465" i="15"/>
  <c r="E568" i="15"/>
  <c r="E286" i="15"/>
  <c r="E111" i="15"/>
  <c r="E195" i="15"/>
  <c r="E615" i="15"/>
  <c r="E276" i="15"/>
  <c r="E332" i="15"/>
  <c r="E70" i="15"/>
  <c r="E142" i="15"/>
  <c r="E56" i="15"/>
  <c r="E224" i="15"/>
  <c r="E358" i="15"/>
  <c r="E428" i="15"/>
  <c r="E602" i="15"/>
  <c r="E53" i="15"/>
  <c r="E206" i="15"/>
  <c r="E193" i="15"/>
  <c r="E307" i="15"/>
  <c r="E468" i="15"/>
  <c r="E525" i="15"/>
  <c r="E86" i="15"/>
  <c r="E174" i="15"/>
  <c r="E133" i="15"/>
  <c r="E275" i="15"/>
  <c r="E398" i="15"/>
  <c r="E466" i="15"/>
  <c r="E612" i="15"/>
  <c r="E594" i="15"/>
  <c r="E539" i="15"/>
  <c r="E552" i="15"/>
  <c r="E483" i="15"/>
  <c r="E514" i="15"/>
  <c r="E444" i="15"/>
  <c r="E360" i="15"/>
  <c r="E485" i="15"/>
  <c r="E399" i="15"/>
  <c r="E480" i="15"/>
  <c r="E386" i="15"/>
  <c r="E337" i="15"/>
  <c r="E326" i="15"/>
  <c r="E241" i="15"/>
  <c r="E324" i="15"/>
  <c r="E283" i="15"/>
  <c r="E212" i="15"/>
  <c r="E128" i="15"/>
  <c r="E262" i="15"/>
  <c r="E389" i="15"/>
  <c r="E177" i="15"/>
  <c r="E598" i="15"/>
  <c r="E603" i="15"/>
  <c r="E515" i="15"/>
  <c r="E521" i="15"/>
  <c r="E416" i="15"/>
  <c r="E517" i="15"/>
  <c r="E403" i="15"/>
  <c r="E446" i="15"/>
  <c r="E355" i="15"/>
  <c r="E330" i="15"/>
  <c r="E217" i="15"/>
  <c r="E299" i="15"/>
  <c r="E220" i="15"/>
  <c r="E100" i="15"/>
  <c r="E421" i="15"/>
  <c r="E181" i="15"/>
  <c r="E48" i="15"/>
  <c r="E143" i="15"/>
  <c r="E74" i="15"/>
  <c r="E166" i="15"/>
  <c r="E58" i="15"/>
  <c r="E31" i="15"/>
  <c r="E65" i="15"/>
  <c r="E623" i="15"/>
  <c r="E577" i="15"/>
  <c r="E475" i="15"/>
  <c r="E482" i="15"/>
  <c r="E384" i="15"/>
  <c r="E481" i="15"/>
  <c r="E570" i="15"/>
  <c r="E414" i="15"/>
  <c r="E333" i="15"/>
  <c r="E294" i="15"/>
  <c r="E339" i="15"/>
  <c r="E279" i="15"/>
  <c r="E180" i="15"/>
  <c r="E68" i="15"/>
  <c r="E385" i="15"/>
  <c r="E145" i="15"/>
  <c r="E203" i="15"/>
  <c r="E115" i="15"/>
  <c r="E75" i="15"/>
  <c r="E250" i="15"/>
  <c r="E158" i="15"/>
  <c r="E90" i="15"/>
  <c r="E113" i="15"/>
  <c r="E461" i="15"/>
  <c r="E252" i="15"/>
  <c r="E253" i="15"/>
  <c r="E374" i="15"/>
  <c r="E435" i="15"/>
  <c r="E456" i="15"/>
  <c r="E536" i="15"/>
  <c r="E609" i="15"/>
  <c r="E61" i="15"/>
  <c r="E110" i="15"/>
  <c r="E30" i="15"/>
  <c r="E175" i="15"/>
  <c r="E227" i="15"/>
  <c r="E144" i="15"/>
  <c r="E319" i="15"/>
  <c r="E301" i="15"/>
  <c r="E496" i="15"/>
  <c r="E348" i="15"/>
  <c r="E558" i="15"/>
  <c r="E555" i="15"/>
  <c r="E28" i="15"/>
  <c r="E325" i="15"/>
  <c r="E178" i="15"/>
  <c r="E478" i="15"/>
  <c r="E63" i="15"/>
  <c r="E234" i="15"/>
  <c r="E77" i="15"/>
  <c r="E429" i="15"/>
  <c r="E225" i="15"/>
  <c r="E411" i="15"/>
  <c r="E520" i="15"/>
  <c r="E29" i="15"/>
  <c r="E155" i="15"/>
  <c r="E116" i="15"/>
  <c r="E269" i="15"/>
  <c r="E561" i="15"/>
  <c r="E531" i="15"/>
  <c r="E44" i="15"/>
  <c r="E107" i="15"/>
  <c r="E361" i="15"/>
  <c r="E278" i="15"/>
  <c r="E469" i="15"/>
  <c r="E564" i="15"/>
  <c r="E613" i="15"/>
  <c r="E611" i="15"/>
  <c r="E587" i="15"/>
  <c r="E524" i="15"/>
  <c r="E554" i="15"/>
  <c r="E474" i="15"/>
  <c r="E400" i="15"/>
  <c r="E553" i="15"/>
  <c r="E443" i="15"/>
  <c r="E541" i="15"/>
  <c r="E430" i="15"/>
  <c r="E362" i="15"/>
  <c r="E293" i="15"/>
  <c r="E282" i="15"/>
  <c r="E365" i="15"/>
  <c r="E303" i="15"/>
  <c r="E256" i="15"/>
  <c r="E172" i="15"/>
  <c r="E84" i="15"/>
  <c r="E433" i="15"/>
  <c r="E223" i="15"/>
  <c r="E608" i="15"/>
  <c r="E591" i="15"/>
  <c r="E556" i="15"/>
  <c r="E573" i="15"/>
  <c r="E462" i="15"/>
  <c r="E364" i="15"/>
  <c r="E459" i="15"/>
  <c r="E512" i="15"/>
  <c r="E394" i="15"/>
  <c r="E309" i="15"/>
  <c r="E270" i="15"/>
  <c r="E327" i="15"/>
  <c r="E268" i="15"/>
  <c r="E160" i="15"/>
  <c r="E345" i="15"/>
  <c r="E239" i="15"/>
  <c r="E129" i="15"/>
  <c r="E187" i="15"/>
  <c r="E101" i="15"/>
  <c r="E210" i="15"/>
  <c r="E126" i="15"/>
  <c r="E242" i="15"/>
  <c r="E94" i="15"/>
  <c r="E597" i="15"/>
  <c r="E535" i="15"/>
  <c r="E537" i="15"/>
  <c r="E530" i="15"/>
  <c r="E440" i="15"/>
  <c r="E575" i="15"/>
  <c r="E427" i="15"/>
  <c r="E472" i="15"/>
  <c r="E366" i="15"/>
  <c r="E277" i="15"/>
  <c r="E237" i="15"/>
  <c r="E308" i="15"/>
  <c r="E240" i="15"/>
  <c r="E124" i="15"/>
  <c r="E445" i="15"/>
  <c r="E205" i="15"/>
  <c r="E255" i="15"/>
  <c r="E159" i="15"/>
  <c r="E85" i="15"/>
  <c r="E57" i="15"/>
  <c r="E33" i="15"/>
  <c r="E214" i="15"/>
  <c r="E171" i="15"/>
  <c r="E213" i="15"/>
  <c r="E140" i="15"/>
  <c r="E316" i="15"/>
  <c r="E289" i="15"/>
  <c r="E488" i="15"/>
  <c r="E344" i="15"/>
  <c r="E550" i="15"/>
  <c r="E551" i="15"/>
  <c r="E83" i="15"/>
  <c r="E36" i="15"/>
  <c r="E162" i="15"/>
  <c r="E95" i="15"/>
  <c r="E117" i="15"/>
  <c r="E464" i="15"/>
  <c r="E260" i="15"/>
  <c r="E257" i="15"/>
  <c r="E378" i="15"/>
  <c r="E447" i="15"/>
  <c r="E460" i="15"/>
  <c r="E540" i="15"/>
  <c r="E621" i="15"/>
  <c r="E176" i="15"/>
  <c r="E402" i="15"/>
  <c r="E565" i="15"/>
  <c r="E198" i="15"/>
  <c r="E300" i="15"/>
  <c r="E522" i="15"/>
  <c r="E238" i="15"/>
  <c r="E437" i="15"/>
  <c r="E415" i="15"/>
  <c r="E34" i="15"/>
  <c r="E331" i="15"/>
  <c r="E467" i="15"/>
  <c r="E572" i="15"/>
  <c r="E596" i="15"/>
  <c r="E494" i="15"/>
  <c r="E622" i="15"/>
  <c r="E379" i="15"/>
  <c r="E371" i="15"/>
  <c r="E302" i="15"/>
  <c r="E315" i="15"/>
  <c r="E192" i="15"/>
  <c r="E453" i="15"/>
  <c r="E157" i="15"/>
  <c r="E579" i="15"/>
  <c r="E490" i="15"/>
  <c r="E493" i="15"/>
  <c r="E418" i="15"/>
  <c r="E298" i="15"/>
  <c r="E284" i="15"/>
  <c r="E76" i="15"/>
  <c r="E149" i="15"/>
  <c r="E123" i="15"/>
  <c r="E146" i="15"/>
  <c r="E41" i="15"/>
  <c r="E567" i="15"/>
  <c r="E566" i="15"/>
  <c r="E352" i="15"/>
  <c r="E504" i="15"/>
  <c r="E305" i="15"/>
  <c r="E323" i="15"/>
  <c r="E156" i="15"/>
  <c r="E231" i="15"/>
  <c r="E179" i="15"/>
  <c r="E97" i="15"/>
  <c r="E182" i="15"/>
  <c r="E161" i="15"/>
  <c r="E287" i="15"/>
  <c r="E426" i="15"/>
  <c r="E498" i="15"/>
  <c r="E62" i="15"/>
  <c r="E134" i="15"/>
  <c r="E263" i="15"/>
  <c r="E204" i="15"/>
  <c r="E347" i="15"/>
  <c r="E408" i="15"/>
  <c r="E584" i="15"/>
  <c r="E67" i="15"/>
  <c r="E45" i="15"/>
  <c r="E46" i="15"/>
  <c r="E122" i="15"/>
  <c r="E186" i="15"/>
  <c r="E71" i="15"/>
  <c r="E119" i="15"/>
  <c r="E183" i="15"/>
  <c r="E259" i="15"/>
  <c r="E169" i="15"/>
  <c r="E235" i="15"/>
  <c r="E425" i="15"/>
  <c r="E377" i="15"/>
  <c r="E120" i="15"/>
  <c r="E184" i="15"/>
  <c r="E248" i="15"/>
  <c r="E288" i="15"/>
  <c r="E320" i="15"/>
  <c r="E557" i="15"/>
  <c r="E274" i="15"/>
  <c r="E338" i="15"/>
  <c r="E329" i="15"/>
  <c r="E367" i="15"/>
  <c r="E422" i="15"/>
  <c r="E492" i="15"/>
  <c r="E391" i="15"/>
  <c r="E455" i="15"/>
  <c r="E534" i="15"/>
  <c r="E372" i="15"/>
  <c r="E436" i="15"/>
  <c r="E486" i="15"/>
  <c r="E546" i="15"/>
  <c r="E495" i="15"/>
  <c r="E544" i="15"/>
  <c r="E600" i="15"/>
  <c r="E599" i="15"/>
  <c r="E606" i="15"/>
  <c r="E376" i="15"/>
  <c r="E624" i="15"/>
  <c r="E147" i="15"/>
  <c r="E334" i="15"/>
  <c r="E523" i="15"/>
  <c r="E150" i="15"/>
  <c r="E228" i="15"/>
  <c r="E432" i="15"/>
  <c r="E191" i="15"/>
  <c r="E321" i="15"/>
  <c r="E607" i="15"/>
  <c r="E563" i="15"/>
  <c r="E503" i="15"/>
  <c r="E533" i="15"/>
  <c r="E509" i="15"/>
  <c r="E500" i="15"/>
  <c r="E350" i="15"/>
  <c r="E265" i="15"/>
  <c r="E292" i="15"/>
  <c r="E148" i="15"/>
  <c r="E413" i="15"/>
  <c r="E605" i="15"/>
  <c r="E578" i="15"/>
  <c r="E448" i="15"/>
  <c r="E431" i="15"/>
  <c r="E370" i="15"/>
  <c r="E249" i="15"/>
  <c r="E244" i="15"/>
  <c r="E449" i="15"/>
  <c r="E109" i="15"/>
  <c r="E87" i="15"/>
  <c r="E49" i="15"/>
  <c r="E81" i="15"/>
  <c r="E595" i="15"/>
  <c r="E510" i="15"/>
  <c r="E513" i="15"/>
  <c r="E442" i="15"/>
  <c r="E318" i="15"/>
  <c r="E295" i="15"/>
  <c r="E96" i="15"/>
  <c r="E173" i="15"/>
  <c r="E139" i="15"/>
  <c r="E218" i="15"/>
  <c r="E66" i="15"/>
  <c r="E401" i="15"/>
  <c r="E349" i="15"/>
  <c r="E383" i="15"/>
  <c r="E491" i="15"/>
  <c r="E105" i="15"/>
  <c r="E194" i="15"/>
  <c r="E165" i="15"/>
  <c r="E291" i="15"/>
  <c r="E434" i="15"/>
  <c r="E506" i="15"/>
  <c r="E118" i="15"/>
  <c r="E381" i="15"/>
  <c r="E112" i="15"/>
  <c r="E73" i="15"/>
  <c r="E363" i="15"/>
  <c r="E114" i="15"/>
  <c r="E368" i="15"/>
  <c r="E571" i="15"/>
  <c r="E380" i="15"/>
  <c r="E410" i="15"/>
  <c r="E335" i="15"/>
  <c r="E64" i="15"/>
  <c r="E547" i="15"/>
  <c r="E610" i="15"/>
  <c r="E285" i="15"/>
  <c r="E132" i="15"/>
  <c r="E163" i="15"/>
  <c r="E222" i="15"/>
  <c r="E507" i="15"/>
  <c r="E395" i="15"/>
  <c r="E542" i="15"/>
  <c r="E417" i="15"/>
  <c r="E40" i="15"/>
  <c r="E211" i="15"/>
  <c r="E346" i="15"/>
  <c r="E580" i="15"/>
  <c r="E131" i="15"/>
  <c r="E314" i="15"/>
  <c r="E592" i="15"/>
  <c r="E32" i="15"/>
  <c r="E43" i="15"/>
  <c r="E99" i="15"/>
  <c r="E170" i="15"/>
  <c r="E82" i="15"/>
  <c r="E151" i="15"/>
  <c r="E52" i="15"/>
  <c r="E185" i="15"/>
  <c r="E393" i="15"/>
  <c r="E258" i="15"/>
  <c r="E136" i="15"/>
  <c r="E216" i="15"/>
  <c r="E280" i="15"/>
  <c r="E328" i="15"/>
  <c r="E245" i="15"/>
  <c r="E322" i="15"/>
  <c r="E343" i="15"/>
  <c r="E390" i="15"/>
  <c r="E476" i="15"/>
  <c r="E407" i="15"/>
  <c r="E489" i="15"/>
  <c r="E356" i="15"/>
  <c r="E452" i="15"/>
  <c r="E518" i="15"/>
  <c r="E479" i="15"/>
  <c r="E560" i="15"/>
  <c r="E543" i="15"/>
  <c r="E590" i="15"/>
  <c r="E91" i="15"/>
  <c r="E37" i="15"/>
  <c r="E458" i="15"/>
  <c r="E79" i="15"/>
  <c r="E532" i="15"/>
  <c r="E247" i="15"/>
  <c r="E616" i="15"/>
  <c r="E618" i="15"/>
  <c r="E463" i="15"/>
  <c r="E317" i="15"/>
  <c r="E271" i="15"/>
  <c r="E243" i="15"/>
  <c r="E487" i="15"/>
  <c r="E588" i="15"/>
  <c r="E341" i="15"/>
  <c r="E397" i="15"/>
  <c r="E38" i="15"/>
  <c r="E625" i="15"/>
  <c r="E604" i="15"/>
  <c r="E382" i="15"/>
  <c r="E267" i="15"/>
  <c r="E125" i="15"/>
  <c r="E51" i="15"/>
  <c r="E80" i="15"/>
  <c r="E497" i="15"/>
  <c r="E226" i="15"/>
  <c r="E405" i="15"/>
  <c r="E387" i="15"/>
  <c r="E78" i="15"/>
  <c r="E230" i="15"/>
  <c r="E106" i="15"/>
  <c r="E202" i="15"/>
  <c r="E93" i="15"/>
  <c r="E167" i="15"/>
  <c r="E121" i="15"/>
  <c r="E201" i="15"/>
  <c r="E409" i="15"/>
  <c r="E72" i="15"/>
  <c r="E152" i="15"/>
  <c r="E232" i="15"/>
  <c r="E296" i="15"/>
  <c r="E336" i="15"/>
  <c r="E261" i="15"/>
  <c r="E281" i="15"/>
  <c r="E351" i="15"/>
  <c r="E406" i="15"/>
  <c r="E508" i="15"/>
  <c r="E423" i="15"/>
  <c r="E505" i="15"/>
  <c r="E388" i="15"/>
  <c r="E581" i="15"/>
  <c r="E526" i="15"/>
  <c r="E511" i="15"/>
  <c r="E574" i="15"/>
  <c r="E559" i="15"/>
  <c r="E601" i="15"/>
  <c r="E141" i="15"/>
  <c r="E59" i="15"/>
  <c r="E545" i="15"/>
  <c r="E60" i="15"/>
  <c r="E589" i="15"/>
  <c r="E164" i="15"/>
  <c r="E593" i="15"/>
  <c r="E529" i="15"/>
  <c r="E419" i="15"/>
  <c r="E273" i="15"/>
  <c r="E236" i="15"/>
  <c r="E197" i="15"/>
  <c r="E538" i="15"/>
  <c r="E484" i="15"/>
  <c r="E311" i="15"/>
  <c r="E209" i="15"/>
  <c r="E190" i="15"/>
  <c r="E586" i="15"/>
  <c r="E412" i="15"/>
  <c r="E354" i="15"/>
  <c r="E208" i="15"/>
  <c r="E353" i="15"/>
  <c r="E130" i="15"/>
  <c r="E196" i="15"/>
  <c r="E396" i="15"/>
  <c r="E55" i="15"/>
  <c r="E92" i="15"/>
  <c r="E501" i="15"/>
  <c r="E89" i="15"/>
  <c r="E246" i="15"/>
  <c r="E138" i="15"/>
  <c r="E369" i="15"/>
  <c r="E103" i="15"/>
  <c r="E199" i="15"/>
  <c r="E137" i="15"/>
  <c r="E219" i="15"/>
  <c r="E441" i="15"/>
  <c r="E88" i="15"/>
  <c r="E168" i="15"/>
  <c r="E264" i="15"/>
  <c r="E304" i="15"/>
  <c r="E357" i="15"/>
  <c r="E290" i="15"/>
  <c r="E297" i="15"/>
  <c r="E359" i="15"/>
  <c r="E438" i="15"/>
  <c r="E549" i="15"/>
  <c r="E439" i="15"/>
  <c r="E569" i="15"/>
  <c r="E404" i="15"/>
  <c r="E470" i="15"/>
  <c r="E562" i="15"/>
  <c r="E528" i="15"/>
  <c r="E585" i="15"/>
  <c r="E619" i="15"/>
  <c r="E617" i="15"/>
  <c r="E620" i="15"/>
  <c r="E39" i="15"/>
  <c r="E189" i="15"/>
  <c r="E233" i="15"/>
  <c r="E35" i="15"/>
  <c r="E516" i="15"/>
  <c r="E519" i="15"/>
  <c r="E424" i="15"/>
  <c r="E450" i="15"/>
  <c r="E221" i="15"/>
  <c r="E108" i="15"/>
  <c r="E627" i="15"/>
  <c r="E392" i="15"/>
  <c r="E342" i="15"/>
  <c r="E188" i="15"/>
  <c r="E207" i="15"/>
  <c r="E47" i="15"/>
  <c r="E548" i="15"/>
  <c r="E451" i="15"/>
  <c r="E266" i="15"/>
  <c r="E254" i="15"/>
  <c r="E98" i="15"/>
  <c r="E127" i="15"/>
  <c r="E310" i="15"/>
  <c r="E582" i="15"/>
  <c r="E69" i="15"/>
  <c r="E373" i="15"/>
  <c r="E499" i="15"/>
  <c r="E102" i="15"/>
  <c r="E54" i="15"/>
  <c r="E154" i="15"/>
  <c r="E42" i="15"/>
  <c r="E135" i="15"/>
  <c r="E215" i="15"/>
  <c r="E153" i="15"/>
  <c r="E251" i="15"/>
  <c r="E457" i="15"/>
  <c r="E104" i="15"/>
  <c r="E200" i="15"/>
  <c r="E272" i="15"/>
  <c r="E312" i="15"/>
  <c r="E229" i="15"/>
  <c r="E306" i="15"/>
  <c r="E313" i="15"/>
  <c r="E375" i="15"/>
  <c r="E454" i="15"/>
  <c r="E614" i="15"/>
  <c r="E473" i="15"/>
  <c r="E340" i="15"/>
  <c r="E420" i="15"/>
  <c r="E502" i="15"/>
  <c r="E626" i="15"/>
  <c r="E583" i="15"/>
  <c r="E527" i="15"/>
  <c r="E576" i="15"/>
  <c r="AL38" i="17"/>
  <c r="AK77" i="4"/>
  <c r="AK109" i="4"/>
  <c r="AI101" i="17"/>
  <c r="AK63" i="4"/>
  <c r="AK95" i="4"/>
  <c r="AK78" i="4"/>
  <c r="AK110" i="4"/>
  <c r="AH28" i="4"/>
  <c r="AJ84" i="17"/>
  <c r="C622" i="15"/>
  <c r="C627" i="15"/>
  <c r="C611" i="15"/>
  <c r="C595" i="15"/>
  <c r="C621" i="15"/>
  <c r="C605" i="15"/>
  <c r="C589" i="15"/>
  <c r="C570" i="15"/>
  <c r="C583" i="15"/>
  <c r="C569" i="15"/>
  <c r="C553" i="15"/>
  <c r="C537" i="15"/>
  <c r="C521" i="15"/>
  <c r="C596" i="15"/>
  <c r="C566" i="15"/>
  <c r="C550" i="15"/>
  <c r="C567" i="15"/>
  <c r="C551" i="15"/>
  <c r="C535" i="15"/>
  <c r="C600" i="15"/>
  <c r="C531" i="15"/>
  <c r="C517" i="15"/>
  <c r="C501" i="15"/>
  <c r="C485" i="15"/>
  <c r="C469" i="15"/>
  <c r="C532" i="15"/>
  <c r="C516" i="15"/>
  <c r="C500" i="15"/>
  <c r="C484" i="15"/>
  <c r="C468" i="15"/>
  <c r="C511" i="15"/>
  <c r="C495" i="15"/>
  <c r="C479" i="15"/>
  <c r="C465" i="15"/>
  <c r="C446" i="15"/>
  <c r="C430" i="15"/>
  <c r="C414" i="15"/>
  <c r="C398" i="15"/>
  <c r="C382" i="15"/>
  <c r="C366" i="15"/>
  <c r="C350" i="15"/>
  <c r="C560" i="15"/>
  <c r="C530" i="15"/>
  <c r="C514" i="15"/>
  <c r="C498" i="15"/>
  <c r="C482" i="15"/>
  <c r="C466" i="15"/>
  <c r="C453" i="15"/>
  <c r="C437" i="15"/>
  <c r="C421" i="15"/>
  <c r="C405" i="15"/>
  <c r="C389" i="15"/>
  <c r="C459" i="15"/>
  <c r="C443" i="15"/>
  <c r="C427" i="15"/>
  <c r="C411" i="15"/>
  <c r="C395" i="15"/>
  <c r="C379" i="15"/>
  <c r="C365" i="15"/>
  <c r="C349" i="15"/>
  <c r="C335" i="15"/>
  <c r="C319" i="15"/>
  <c r="C303" i="15"/>
  <c r="C287" i="15"/>
  <c r="C271" i="15"/>
  <c r="C536" i="15"/>
  <c r="C329" i="15"/>
  <c r="C313" i="15"/>
  <c r="C297" i="15"/>
  <c r="C281" i="15"/>
  <c r="C263" i="15"/>
  <c r="C247" i="15"/>
  <c r="C231" i="15"/>
  <c r="C576" i="15"/>
  <c r="C363" i="15"/>
  <c r="C347" i="15"/>
  <c r="C330" i="15"/>
  <c r="C314" i="15"/>
  <c r="C298" i="15"/>
  <c r="C282" i="15"/>
  <c r="C266" i="15"/>
  <c r="C250" i="15"/>
  <c r="C234" i="15"/>
  <c r="C218" i="15"/>
  <c r="C202" i="15"/>
  <c r="C186" i="15"/>
  <c r="C170" i="15"/>
  <c r="C154" i="15"/>
  <c r="C138" i="15"/>
  <c r="C122" i="15"/>
  <c r="C106" i="15"/>
  <c r="C90" i="15"/>
  <c r="C74" i="15"/>
  <c r="C460" i="15"/>
  <c r="C444" i="15"/>
  <c r="C428" i="15"/>
  <c r="C412" i="15"/>
  <c r="C396" i="15"/>
  <c r="C380" i="15"/>
  <c r="C351" i="15"/>
  <c r="C328" i="15"/>
  <c r="C312" i="15"/>
  <c r="C296" i="15"/>
  <c r="C280" i="15"/>
  <c r="C265" i="15"/>
  <c r="C556" i="15"/>
  <c r="C359" i="15"/>
  <c r="C244" i="15"/>
  <c r="C228" i="15"/>
  <c r="C212" i="15"/>
  <c r="C196" i="15"/>
  <c r="C180" i="15"/>
  <c r="C164" i="15"/>
  <c r="C148" i="15"/>
  <c r="C132" i="15"/>
  <c r="C116" i="15"/>
  <c r="C249" i="15"/>
  <c r="C233" i="15"/>
  <c r="C217" i="15"/>
  <c r="C203" i="15"/>
  <c r="C187" i="15"/>
  <c r="C171" i="15"/>
  <c r="C155" i="15"/>
  <c r="C139" i="15"/>
  <c r="C123" i="15"/>
  <c r="C107" i="15"/>
  <c r="C91" i="15"/>
  <c r="C75" i="15"/>
  <c r="C62" i="15"/>
  <c r="C46" i="15"/>
  <c r="C80" i="15"/>
  <c r="C55" i="15"/>
  <c r="C40" i="15"/>
  <c r="C101" i="15"/>
  <c r="C60" i="15"/>
  <c r="C153" i="15"/>
  <c r="C92" i="15"/>
  <c r="C49" i="15"/>
  <c r="C81" i="15"/>
  <c r="C41" i="15"/>
  <c r="C69" i="15"/>
  <c r="C39" i="15"/>
  <c r="C252" i="15"/>
  <c r="C201" i="15"/>
  <c r="C185" i="15"/>
  <c r="C169" i="15"/>
  <c r="C145" i="15"/>
  <c r="C121" i="15"/>
  <c r="C61" i="15"/>
  <c r="C38" i="15"/>
  <c r="C614" i="15"/>
  <c r="C619" i="15"/>
  <c r="C603" i="15"/>
  <c r="C587" i="15"/>
  <c r="C613" i="15"/>
  <c r="C597" i="15"/>
  <c r="C578" i="15"/>
  <c r="C594" i="15"/>
  <c r="C575" i="15"/>
  <c r="C561" i="15"/>
  <c r="C545" i="15"/>
  <c r="C529" i="15"/>
  <c r="C608" i="15"/>
  <c r="C581" i="15"/>
  <c r="C558" i="15"/>
  <c r="C580" i="15"/>
  <c r="C559" i="15"/>
  <c r="C543" i="15"/>
  <c r="C616" i="15"/>
  <c r="C577" i="15"/>
  <c r="C523" i="15"/>
  <c r="C509" i="15"/>
  <c r="C493" i="15"/>
  <c r="C477" i="15"/>
  <c r="C542" i="15"/>
  <c r="C524" i="15"/>
  <c r="C508" i="15"/>
  <c r="C492" i="15"/>
  <c r="C476" i="15"/>
  <c r="C620" i="15"/>
  <c r="C503" i="15"/>
  <c r="C487" i="15"/>
  <c r="C471" i="15"/>
  <c r="C454" i="15"/>
  <c r="C438" i="15"/>
  <c r="C422" i="15"/>
  <c r="C406" i="15"/>
  <c r="C390" i="15"/>
  <c r="C374" i="15"/>
  <c r="C358" i="15"/>
  <c r="C342" i="15"/>
  <c r="C544" i="15"/>
  <c r="C522" i="15"/>
  <c r="C506" i="15"/>
  <c r="C490" i="15"/>
  <c r="C474" i="15"/>
  <c r="C461" i="15"/>
  <c r="C445" i="15"/>
  <c r="C429" i="15"/>
  <c r="C413" i="15"/>
  <c r="C397" i="15"/>
  <c r="C381" i="15"/>
  <c r="C451" i="15"/>
  <c r="C435" i="15"/>
  <c r="C419" i="15"/>
  <c r="C403" i="15"/>
  <c r="C387" i="15"/>
  <c r="C373" i="15"/>
  <c r="C357" i="15"/>
  <c r="C341" i="15"/>
  <c r="C327" i="15"/>
  <c r="C311" i="15"/>
  <c r="C295" i="15"/>
  <c r="C279" i="15"/>
  <c r="C598" i="15"/>
  <c r="C337" i="15"/>
  <c r="C321" i="15"/>
  <c r="C305" i="15"/>
  <c r="C289" i="15"/>
  <c r="C273" i="15"/>
  <c r="C255" i="15"/>
  <c r="C239" i="15"/>
  <c r="C223" i="15"/>
  <c r="C371" i="15"/>
  <c r="C355" i="15"/>
  <c r="C338" i="15"/>
  <c r="C322" i="15"/>
  <c r="C306" i="15"/>
  <c r="C290" i="15"/>
  <c r="C274" i="15"/>
  <c r="C258" i="15"/>
  <c r="C242" i="15"/>
  <c r="C226" i="15"/>
  <c r="C210" i="15"/>
  <c r="C194" i="15"/>
  <c r="C178" i="15"/>
  <c r="C162" i="15"/>
  <c r="C146" i="15"/>
  <c r="C130" i="15"/>
  <c r="C114" i="15"/>
  <c r="C98" i="15"/>
  <c r="C82" i="15"/>
  <c r="C66" i="15"/>
  <c r="C452" i="15"/>
  <c r="C436" i="15"/>
  <c r="C420" i="15"/>
  <c r="C404" i="15"/>
  <c r="C388" i="15"/>
  <c r="C367" i="15"/>
  <c r="C336" i="15"/>
  <c r="C320" i="15"/>
  <c r="C304" i="15"/>
  <c r="C288" i="15"/>
  <c r="C272" i="15"/>
  <c r="C257" i="15"/>
  <c r="C375" i="15"/>
  <c r="C343" i="15"/>
  <c r="C236" i="15"/>
  <c r="C220" i="15"/>
  <c r="C204" i="15"/>
  <c r="C188" i="15"/>
  <c r="C172" i="15"/>
  <c r="C156" i="15"/>
  <c r="C140" i="15"/>
  <c r="C124" i="15"/>
  <c r="C108" i="15"/>
  <c r="C241" i="15"/>
  <c r="C225" i="15"/>
  <c r="C211" i="15"/>
  <c r="C195" i="15"/>
  <c r="C179" i="15"/>
  <c r="C163" i="15"/>
  <c r="C147" i="15"/>
  <c r="C131" i="15"/>
  <c r="C115" i="15"/>
  <c r="C99" i="15"/>
  <c r="C83" i="15"/>
  <c r="C67" i="15"/>
  <c r="C54" i="15"/>
  <c r="C96" i="15"/>
  <c r="C64" i="15"/>
  <c r="C47" i="15"/>
  <c r="C32" i="15"/>
  <c r="C85" i="15"/>
  <c r="C35" i="15"/>
  <c r="C137" i="15"/>
  <c r="C76" i="15"/>
  <c r="C97" i="15"/>
  <c r="C65" i="15"/>
  <c r="C33" i="15"/>
  <c r="C52" i="15"/>
  <c r="C260" i="15"/>
  <c r="C209" i="15"/>
  <c r="C193" i="15"/>
  <c r="C177" i="15"/>
  <c r="C157" i="15"/>
  <c r="C129" i="15"/>
  <c r="C113" i="15"/>
  <c r="C53" i="15"/>
  <c r="C30" i="15"/>
  <c r="C623" i="15"/>
  <c r="C591" i="15"/>
  <c r="C601" i="15"/>
  <c r="C602" i="15"/>
  <c r="C565" i="15"/>
  <c r="C533" i="15"/>
  <c r="C588" i="15"/>
  <c r="C546" i="15"/>
  <c r="C547" i="15"/>
  <c r="C590" i="15"/>
  <c r="C513" i="15"/>
  <c r="C481" i="15"/>
  <c r="C528" i="15"/>
  <c r="C496" i="15"/>
  <c r="C464" i="15"/>
  <c r="C491" i="15"/>
  <c r="C458" i="15"/>
  <c r="C426" i="15"/>
  <c r="C394" i="15"/>
  <c r="C362" i="15"/>
  <c r="C552" i="15"/>
  <c r="C510" i="15"/>
  <c r="C478" i="15"/>
  <c r="C449" i="15"/>
  <c r="C417" i="15"/>
  <c r="C385" i="15"/>
  <c r="C439" i="15"/>
  <c r="C407" i="15"/>
  <c r="C377" i="15"/>
  <c r="C345" i="15"/>
  <c r="C315" i="15"/>
  <c r="C283" i="15"/>
  <c r="C463" i="15"/>
  <c r="C309" i="15"/>
  <c r="C277" i="15"/>
  <c r="C243" i="15"/>
  <c r="C376" i="15"/>
  <c r="C344" i="15"/>
  <c r="C310" i="15"/>
  <c r="C278" i="15"/>
  <c r="C246" i="15"/>
  <c r="C214" i="15"/>
  <c r="C182" i="15"/>
  <c r="C150" i="15"/>
  <c r="C118" i="15"/>
  <c r="C86" i="15"/>
  <c r="C456" i="15"/>
  <c r="C424" i="15"/>
  <c r="C392" i="15"/>
  <c r="C340" i="15"/>
  <c r="C308" i="15"/>
  <c r="C276" i="15"/>
  <c r="C548" i="15"/>
  <c r="C240" i="15"/>
  <c r="C208" i="15"/>
  <c r="C176" i="15"/>
  <c r="C144" i="15"/>
  <c r="C112" i="15"/>
  <c r="C229" i="15"/>
  <c r="C199" i="15"/>
  <c r="C167" i="15"/>
  <c r="C135" i="15"/>
  <c r="C103" i="15"/>
  <c r="C71" i="15"/>
  <c r="C104" i="15"/>
  <c r="C51" i="15"/>
  <c r="C93" i="15"/>
  <c r="C141" i="15"/>
  <c r="C105" i="15"/>
  <c r="C37" i="15"/>
  <c r="C31" i="15"/>
  <c r="C197" i="15"/>
  <c r="C161" i="15"/>
  <c r="C117" i="15"/>
  <c r="C34" i="15"/>
  <c r="C626" i="15"/>
  <c r="C615" i="15"/>
  <c r="C625" i="15"/>
  <c r="C593" i="15"/>
  <c r="C586" i="15"/>
  <c r="C557" i="15"/>
  <c r="C525" i="15"/>
  <c r="C573" i="15"/>
  <c r="C572" i="15"/>
  <c r="C539" i="15"/>
  <c r="C540" i="15"/>
  <c r="C505" i="15"/>
  <c r="C473" i="15"/>
  <c r="C520" i="15"/>
  <c r="C488" i="15"/>
  <c r="C515" i="15"/>
  <c r="C483" i="15"/>
  <c r="C450" i="15"/>
  <c r="C418" i="15"/>
  <c r="C386" i="15"/>
  <c r="C354" i="15"/>
  <c r="C538" i="15"/>
  <c r="C502" i="15"/>
  <c r="C470" i="15"/>
  <c r="C441" i="15"/>
  <c r="C409" i="15"/>
  <c r="C585" i="15"/>
  <c r="C431" i="15"/>
  <c r="C399" i="15"/>
  <c r="C369" i="15"/>
  <c r="C339" i="15"/>
  <c r="C307" i="15"/>
  <c r="C275" i="15"/>
  <c r="C333" i="15"/>
  <c r="C301" i="15"/>
  <c r="C269" i="15"/>
  <c r="C235" i="15"/>
  <c r="C368" i="15"/>
  <c r="C334" i="15"/>
  <c r="C302" i="15"/>
  <c r="C270" i="15"/>
  <c r="C238" i="15"/>
  <c r="C206" i="15"/>
  <c r="C174" i="15"/>
  <c r="C142" i="15"/>
  <c r="C110" i="15"/>
  <c r="C78" i="15"/>
  <c r="C448" i="15"/>
  <c r="C416" i="15"/>
  <c r="C384" i="15"/>
  <c r="C332" i="15"/>
  <c r="C300" i="15"/>
  <c r="C268" i="15"/>
  <c r="C364" i="15"/>
  <c r="C232" i="15"/>
  <c r="C200" i="15"/>
  <c r="C168" i="15"/>
  <c r="C136" i="15"/>
  <c r="C264" i="15"/>
  <c r="C221" i="15"/>
  <c r="C191" i="15"/>
  <c r="C159" i="15"/>
  <c r="C127" i="15"/>
  <c r="C95" i="15"/>
  <c r="C63" i="15"/>
  <c r="C88" i="15"/>
  <c r="C44" i="15"/>
  <c r="C77" i="15"/>
  <c r="C109" i="15"/>
  <c r="C89" i="15"/>
  <c r="C29" i="15"/>
  <c r="C256" i="15"/>
  <c r="C189" i="15"/>
  <c r="C149" i="15"/>
  <c r="C100" i="15"/>
  <c r="C599" i="15"/>
  <c r="C574" i="15"/>
  <c r="C541" i="15"/>
  <c r="C554" i="15"/>
  <c r="C606" i="15"/>
  <c r="C489" i="15"/>
  <c r="C504" i="15"/>
  <c r="C499" i="15"/>
  <c r="C434" i="15"/>
  <c r="C370" i="15"/>
  <c r="C518" i="15"/>
  <c r="C457" i="15"/>
  <c r="C393" i="15"/>
  <c r="C415" i="15"/>
  <c r="C353" i="15"/>
  <c r="C291" i="15"/>
  <c r="C317" i="15"/>
  <c r="C251" i="15"/>
  <c r="C352" i="15"/>
  <c r="C286" i="15"/>
  <c r="C222" i="15"/>
  <c r="C158" i="15"/>
  <c r="C94" i="15"/>
  <c r="C432" i="15"/>
  <c r="C356" i="15"/>
  <c r="C284" i="15"/>
  <c r="C248" i="15"/>
  <c r="C184" i="15"/>
  <c r="C120" i="15"/>
  <c r="C207" i="15"/>
  <c r="C143" i="15"/>
  <c r="C79" i="15"/>
  <c r="C59" i="15"/>
  <c r="C165" i="15"/>
  <c r="C45" i="15"/>
  <c r="C205" i="15"/>
  <c r="C125" i="15"/>
  <c r="C618" i="15"/>
  <c r="C617" i="15"/>
  <c r="C579" i="15"/>
  <c r="C612" i="15"/>
  <c r="C563" i="15"/>
  <c r="C527" i="15"/>
  <c r="C584" i="15"/>
  <c r="C480" i="15"/>
  <c r="C475" i="15"/>
  <c r="C410" i="15"/>
  <c r="C346" i="15"/>
  <c r="C494" i="15"/>
  <c r="C433" i="15"/>
  <c r="C455" i="15"/>
  <c r="C391" i="15"/>
  <c r="C331" i="15"/>
  <c r="C267" i="15"/>
  <c r="C293" i="15"/>
  <c r="C227" i="15"/>
  <c r="C326" i="15"/>
  <c r="C262" i="15"/>
  <c r="C198" i="15"/>
  <c r="C134" i="15"/>
  <c r="C70" i="15"/>
  <c r="C408" i="15"/>
  <c r="C324" i="15"/>
  <c r="C261" i="15"/>
  <c r="C224" i="15"/>
  <c r="C160" i="15"/>
  <c r="C245" i="15"/>
  <c r="C183" i="15"/>
  <c r="C119" i="15"/>
  <c r="C58" i="15"/>
  <c r="C36" i="15"/>
  <c r="C84" i="15"/>
  <c r="C56" i="15"/>
  <c r="C181" i="15"/>
  <c r="C57" i="15"/>
  <c r="C610" i="15"/>
  <c r="C609" i="15"/>
  <c r="C571" i="15"/>
  <c r="C604" i="15"/>
  <c r="C555" i="15"/>
  <c r="C519" i="15"/>
  <c r="C534" i="15"/>
  <c r="C472" i="15"/>
  <c r="C467" i="15"/>
  <c r="C402" i="15"/>
  <c r="C568" i="15"/>
  <c r="C486" i="15"/>
  <c r="C425" i="15"/>
  <c r="C447" i="15"/>
  <c r="C383" i="15"/>
  <c r="C323" i="15"/>
  <c r="C592" i="15"/>
  <c r="C285" i="15"/>
  <c r="C219" i="15"/>
  <c r="C318" i="15"/>
  <c r="C254" i="15"/>
  <c r="C190" i="15"/>
  <c r="C126" i="15"/>
  <c r="C564" i="15"/>
  <c r="C400" i="15"/>
  <c r="C316" i="15"/>
  <c r="C253" i="15"/>
  <c r="C216" i="15"/>
  <c r="C152" i="15"/>
  <c r="C237" i="15"/>
  <c r="C175" i="15"/>
  <c r="C111" i="15"/>
  <c r="C50" i="15"/>
  <c r="C28" i="15"/>
  <c r="C68" i="15"/>
  <c r="C43" i="15"/>
  <c r="C173" i="15"/>
  <c r="C42" i="15"/>
  <c r="C27" i="15"/>
  <c r="C607" i="15"/>
  <c r="C582" i="15"/>
  <c r="C549" i="15"/>
  <c r="C562" i="15"/>
  <c r="C624" i="15"/>
  <c r="C497" i="15"/>
  <c r="C512" i="15"/>
  <c r="C507" i="15"/>
  <c r="C442" i="15"/>
  <c r="C378" i="15"/>
  <c r="C526" i="15"/>
  <c r="C462" i="15"/>
  <c r="C401" i="15"/>
  <c r="C423" i="15"/>
  <c r="C361" i="15"/>
  <c r="C299" i="15"/>
  <c r="C325" i="15"/>
  <c r="C259" i="15"/>
  <c r="C360" i="15"/>
  <c r="C294" i="15"/>
  <c r="C230" i="15"/>
  <c r="C166" i="15"/>
  <c r="C102" i="15"/>
  <c r="C440" i="15"/>
  <c r="C372" i="15"/>
  <c r="C292" i="15"/>
  <c r="C348" i="15"/>
  <c r="C192" i="15"/>
  <c r="C128" i="15"/>
  <c r="C215" i="15"/>
  <c r="C151" i="15"/>
  <c r="C87" i="15"/>
  <c r="C72" i="15"/>
  <c r="C48" i="15"/>
  <c r="C73" i="15"/>
  <c r="C213" i="15"/>
  <c r="C133" i="15"/>
  <c r="AI56" i="4"/>
  <c r="AH81" i="17"/>
  <c r="D386" i="7"/>
  <c r="D285" i="7"/>
  <c r="D172" i="7"/>
  <c r="D320" i="7"/>
  <c r="D212" i="7"/>
  <c r="D356" i="7"/>
  <c r="D233" i="7"/>
  <c r="D393" i="7"/>
  <c r="D325" i="7"/>
  <c r="D230" i="7"/>
  <c r="D388" i="7"/>
  <c r="D332" i="7"/>
  <c r="D294" i="7"/>
  <c r="D237" i="7"/>
  <c r="D90" i="7"/>
  <c r="D368" i="7"/>
  <c r="D316" i="7"/>
  <c r="D278" i="7"/>
  <c r="D220" i="7"/>
  <c r="D140" i="7"/>
  <c r="D336" i="7"/>
  <c r="D322" i="7"/>
  <c r="D277" i="7"/>
  <c r="D260" i="7"/>
  <c r="D222" i="7"/>
  <c r="D179" i="7"/>
  <c r="D135" i="7"/>
  <c r="D390" i="7"/>
  <c r="D350" i="7"/>
  <c r="D333" i="7"/>
  <c r="D288" i="7"/>
  <c r="D274" i="7"/>
  <c r="D229" i="7"/>
  <c r="D196" i="7"/>
  <c r="D123" i="7"/>
  <c r="D115" i="7"/>
  <c r="D98" i="7"/>
  <c r="D78" i="7"/>
  <c r="D385" i="7"/>
  <c r="D362" i="7"/>
  <c r="D344" i="7"/>
  <c r="D321" i="7"/>
  <c r="D298" i="7"/>
  <c r="D280" i="7"/>
  <c r="D257" i="7"/>
  <c r="D234" i="7"/>
  <c r="D216" i="7"/>
  <c r="D193" i="7"/>
  <c r="D176" i="7"/>
  <c r="D131" i="7"/>
  <c r="D114" i="7"/>
  <c r="D217" i="7"/>
  <c r="D194" i="7"/>
  <c r="D163" i="7"/>
  <c r="D146" i="7"/>
  <c r="D106" i="7"/>
  <c r="D87" i="7"/>
  <c r="D627" i="7"/>
  <c r="D623" i="7"/>
  <c r="D619" i="7"/>
  <c r="D615" i="7"/>
  <c r="D611" i="7"/>
  <c r="D607" i="7"/>
  <c r="D603" i="7"/>
  <c r="D599" i="7"/>
  <c r="D595" i="7"/>
  <c r="D591" i="7"/>
  <c r="D587" i="7"/>
  <c r="D583" i="7"/>
  <c r="D579" i="7"/>
  <c r="D575" i="7"/>
  <c r="D571" i="7"/>
  <c r="D567" i="7"/>
  <c r="D563" i="7"/>
  <c r="D559" i="7"/>
  <c r="D555" i="7"/>
  <c r="D551" i="7"/>
  <c r="D547" i="7"/>
  <c r="D543" i="7"/>
  <c r="D539" i="7"/>
  <c r="D535" i="7"/>
  <c r="D531" i="7"/>
  <c r="D527" i="7"/>
  <c r="D523" i="7"/>
  <c r="D519" i="7"/>
  <c r="D515" i="7"/>
  <c r="D511" i="7"/>
  <c r="D507" i="7"/>
  <c r="D503" i="7"/>
  <c r="D499" i="7"/>
  <c r="D495" i="7"/>
  <c r="D491" i="7"/>
  <c r="D487" i="7"/>
  <c r="D483" i="7"/>
  <c r="D479" i="7"/>
  <c r="D475" i="7"/>
  <c r="D471" i="7"/>
  <c r="D467" i="7"/>
  <c r="D463" i="7"/>
  <c r="D459" i="7"/>
  <c r="D455" i="7"/>
  <c r="D451" i="7"/>
  <c r="D447" i="7"/>
  <c r="D443" i="7"/>
  <c r="D439" i="7"/>
  <c r="D435" i="7"/>
  <c r="D431" i="7"/>
  <c r="D427" i="7"/>
  <c r="D423" i="7"/>
  <c r="D419" i="7"/>
  <c r="D415" i="7"/>
  <c r="D411" i="7"/>
  <c r="D407" i="7"/>
  <c r="D403" i="7"/>
  <c r="D387" i="7"/>
  <c r="D371" i="7"/>
  <c r="D355" i="7"/>
  <c r="D339" i="7"/>
  <c r="D323" i="7"/>
  <c r="D307" i="7"/>
  <c r="D291" i="7"/>
  <c r="D275" i="7"/>
  <c r="D259" i="7"/>
  <c r="D243" i="7"/>
  <c r="D227" i="7"/>
  <c r="D211" i="7"/>
  <c r="D195" i="7"/>
  <c r="D175" i="7"/>
  <c r="D152" i="7"/>
  <c r="D134" i="7"/>
  <c r="D111" i="7"/>
  <c r="D88" i="7"/>
  <c r="D173" i="7"/>
  <c r="D157" i="7"/>
  <c r="D141" i="7"/>
  <c r="D125" i="7"/>
  <c r="D109" i="7"/>
  <c r="D93" i="7"/>
  <c r="D77" i="7"/>
  <c r="D71" i="7"/>
  <c r="D67" i="7"/>
  <c r="D63" i="7"/>
  <c r="D59" i="7"/>
  <c r="D55" i="7"/>
  <c r="D51" i="7"/>
  <c r="D47" i="7"/>
  <c r="D43" i="7"/>
  <c r="D39" i="7"/>
  <c r="D35" i="7"/>
  <c r="D31" i="7"/>
  <c r="D27" i="7"/>
  <c r="AI22" i="4"/>
  <c r="AL40" i="4"/>
  <c r="AL25" i="4"/>
  <c r="AL19" i="4"/>
  <c r="AA80" i="17"/>
  <c r="AK80" i="17" s="1"/>
  <c r="AJ52" i="17"/>
  <c r="AA52" i="17"/>
  <c r="AA106" i="17"/>
  <c r="AK106" i="17" s="1"/>
  <c r="AJ98" i="17"/>
  <c r="AA98" i="17"/>
  <c r="AK98" i="17" s="1"/>
  <c r="Y47" i="4"/>
  <c r="AI47" i="4" s="1"/>
  <c r="Y111" i="4"/>
  <c r="AI111" i="4" s="1"/>
  <c r="Y49" i="4"/>
  <c r="AI49" i="4" s="1"/>
  <c r="Y113" i="4"/>
  <c r="AI113" i="4" s="1"/>
  <c r="Y94" i="4"/>
  <c r="AI94" i="4" s="1"/>
  <c r="AI59" i="17"/>
  <c r="Z59" i="17"/>
  <c r="AJ59" i="17" s="1"/>
  <c r="Z110" i="17"/>
  <c r="AJ110" i="17" s="1"/>
  <c r="AL104" i="17"/>
  <c r="AC54" i="17"/>
  <c r="AL54" i="17"/>
  <c r="AI41" i="4"/>
  <c r="AI68" i="4"/>
  <c r="AL100" i="17"/>
  <c r="AL41" i="4"/>
  <c r="AL27" i="4"/>
  <c r="AA107" i="17"/>
  <c r="AK107" i="17" s="1"/>
  <c r="Y55" i="4"/>
  <c r="AI55" i="4" s="1"/>
  <c r="Y36" i="4"/>
  <c r="AH36" i="4" s="1"/>
  <c r="Y57" i="4"/>
  <c r="AI57" i="4" s="1"/>
  <c r="AH38" i="4"/>
  <c r="AH88" i="4"/>
  <c r="AI48" i="17"/>
  <c r="Z70" i="17"/>
  <c r="AJ70" i="17" s="1"/>
  <c r="Z62" i="17"/>
  <c r="AJ62" i="17" s="1"/>
  <c r="AI62" i="17"/>
  <c r="AH28" i="17"/>
  <c r="AG53" i="4"/>
  <c r="AG85" i="4"/>
  <c r="AI59" i="4"/>
  <c r="AI91" i="4"/>
  <c r="AK104" i="17"/>
  <c r="AH100" i="17"/>
  <c r="AI46" i="17"/>
  <c r="AH22" i="4"/>
  <c r="H220" i="15"/>
  <c r="H411" i="15"/>
  <c r="H430" i="15"/>
  <c r="H99" i="15"/>
  <c r="H301" i="15"/>
  <c r="H589" i="15"/>
  <c r="H417" i="15"/>
  <c r="H250" i="15"/>
  <c r="H324" i="15"/>
  <c r="H75" i="15"/>
  <c r="H488" i="15"/>
  <c r="H490" i="15"/>
  <c r="H113" i="15"/>
  <c r="H195" i="15"/>
  <c r="H163" i="15"/>
  <c r="H65" i="15"/>
  <c r="H342" i="15"/>
  <c r="H477" i="15"/>
  <c r="H609" i="15"/>
  <c r="H611" i="15"/>
  <c r="H583" i="15"/>
  <c r="H536" i="15"/>
  <c r="H550" i="15"/>
  <c r="H527" i="15"/>
  <c r="H604" i="15"/>
  <c r="H479" i="15"/>
  <c r="H501" i="15"/>
  <c r="H441" i="15"/>
  <c r="H377" i="15"/>
  <c r="H444" i="15"/>
  <c r="H380" i="15"/>
  <c r="H286" i="15"/>
  <c r="H451" i="15"/>
  <c r="H387" i="15"/>
  <c r="H340" i="15"/>
  <c r="H277" i="15"/>
  <c r="H454" i="15"/>
  <c r="H390" i="15"/>
  <c r="H217" i="15"/>
  <c r="H153" i="15"/>
  <c r="H89" i="15"/>
  <c r="H319" i="15"/>
  <c r="H494" i="15"/>
  <c r="H366" i="15"/>
  <c r="H284" i="15"/>
  <c r="H184" i="15"/>
  <c r="H590" i="15"/>
  <c r="H352" i="15"/>
  <c r="H560" i="15"/>
  <c r="H236" i="15"/>
  <c r="H612" i="15"/>
  <c r="H464" i="15"/>
  <c r="H504" i="15"/>
  <c r="H542" i="15"/>
  <c r="H129" i="15"/>
  <c r="H203" i="15"/>
  <c r="H573" i="15"/>
  <c r="H401" i="15"/>
  <c r="H234" i="15"/>
  <c r="H308" i="15"/>
  <c r="H67" i="15"/>
  <c r="H353" i="15"/>
  <c r="H107" i="15"/>
  <c r="H317" i="15"/>
  <c r="H606" i="15"/>
  <c r="H598" i="15"/>
  <c r="H581" i="15"/>
  <c r="H568" i="15"/>
  <c r="H566" i="15"/>
  <c r="H551" i="15"/>
  <c r="H496" i="15"/>
  <c r="H511" i="15"/>
  <c r="H534" i="15"/>
  <c r="H469" i="15"/>
  <c r="H409" i="15"/>
  <c r="H345" i="15"/>
  <c r="H412" i="15"/>
  <c r="H318" i="15"/>
  <c r="H506" i="15"/>
  <c r="H419" i="15"/>
  <c r="H362" i="15"/>
  <c r="H309" i="15"/>
  <c r="H242" i="15"/>
  <c r="H422" i="15"/>
  <c r="H249" i="15"/>
  <c r="H185" i="15"/>
  <c r="H121" i="15"/>
  <c r="H518" i="15"/>
  <c r="H287" i="15"/>
  <c r="H259" i="15"/>
  <c r="H316" i="15"/>
  <c r="H252" i="15"/>
  <c r="H152" i="15"/>
  <c r="H247" i="15"/>
  <c r="H208" i="15"/>
  <c r="H533" i="15"/>
  <c r="H239" i="15"/>
  <c r="H576" i="15"/>
  <c r="H257" i="15"/>
  <c r="H35" i="15"/>
  <c r="H356" i="15"/>
  <c r="H131" i="15"/>
  <c r="H427" i="15"/>
  <c r="H100" i="15"/>
  <c r="H559" i="15"/>
  <c r="H597" i="15"/>
  <c r="H520" i="15"/>
  <c r="H512" i="15"/>
  <c r="H463" i="15"/>
  <c r="H425" i="15"/>
  <c r="H428" i="15"/>
  <c r="H270" i="15"/>
  <c r="H372" i="15"/>
  <c r="H258" i="15"/>
  <c r="H265" i="15"/>
  <c r="H137" i="15"/>
  <c r="H303" i="15"/>
  <c r="H332" i="15"/>
  <c r="H168" i="15"/>
  <c r="H231" i="15"/>
  <c r="H191" i="15"/>
  <c r="H159" i="15"/>
  <c r="H127" i="15"/>
  <c r="H95" i="15"/>
  <c r="H63" i="15"/>
  <c r="H59" i="15"/>
  <c r="H80" i="15"/>
  <c r="H40" i="15"/>
  <c r="H626" i="15"/>
  <c r="H607" i="15"/>
  <c r="H582" i="15"/>
  <c r="H532" i="15"/>
  <c r="H549" i="15"/>
  <c r="H523" i="15"/>
  <c r="H603" i="15"/>
  <c r="H475" i="15"/>
  <c r="H497" i="15"/>
  <c r="H437" i="15"/>
  <c r="H373" i="15"/>
  <c r="H440" i="15"/>
  <c r="H530" i="15"/>
  <c r="H282" i="15"/>
  <c r="H447" i="15"/>
  <c r="H383" i="15"/>
  <c r="H337" i="15"/>
  <c r="H273" i="15"/>
  <c r="H450" i="15"/>
  <c r="H386" i="15"/>
  <c r="H213" i="15"/>
  <c r="H149" i="15"/>
  <c r="H85" i="15"/>
  <c r="H315" i="15"/>
  <c r="H478" i="15"/>
  <c r="H355" i="15"/>
  <c r="H280" i="15"/>
  <c r="H180" i="15"/>
  <c r="H116" i="15"/>
  <c r="H214" i="15"/>
  <c r="H182" i="15"/>
  <c r="H150" i="15"/>
  <c r="H118" i="15"/>
  <c r="H86" i="15"/>
  <c r="H49" i="15"/>
  <c r="H50" i="15"/>
  <c r="H38" i="15"/>
  <c r="H52" i="15"/>
  <c r="H586" i="15"/>
  <c r="H624" i="15"/>
  <c r="H556" i="15"/>
  <c r="H561" i="15"/>
  <c r="H539" i="15"/>
  <c r="H484" i="15"/>
  <c r="H499" i="15"/>
  <c r="H521" i="15"/>
  <c r="H461" i="15"/>
  <c r="H397" i="15"/>
  <c r="H462" i="15"/>
  <c r="H400" i="15"/>
  <c r="H306" i="15"/>
  <c r="H482" i="15"/>
  <c r="H407" i="15"/>
  <c r="H354" i="15"/>
  <c r="H297" i="15"/>
  <c r="H230" i="15"/>
  <c r="H410" i="15"/>
  <c r="H237" i="15"/>
  <c r="H173" i="15"/>
  <c r="H109" i="15"/>
  <c r="H339" i="15"/>
  <c r="H275" i="15"/>
  <c r="H526" i="15"/>
  <c r="H304" i="15"/>
  <c r="H204" i="15"/>
  <c r="H140" i="15"/>
  <c r="H235" i="15"/>
  <c r="H194" i="15"/>
  <c r="H162" i="15"/>
  <c r="H130" i="15"/>
  <c r="H98" i="15"/>
  <c r="H66" i="15"/>
  <c r="H216" i="15"/>
  <c r="H88" i="15"/>
  <c r="H44" i="15"/>
  <c r="H47" i="15"/>
  <c r="H147" i="15"/>
  <c r="H176" i="15"/>
  <c r="H311" i="15"/>
  <c r="H382" i="15"/>
  <c r="H379" i="15"/>
  <c r="H436" i="15"/>
  <c r="H471" i="15"/>
  <c r="H528" i="15"/>
  <c r="H61" i="15"/>
  <c r="H187" i="15"/>
  <c r="H292" i="15"/>
  <c r="H97" i="15"/>
  <c r="H218" i="15"/>
  <c r="H459" i="15"/>
  <c r="H385" i="15"/>
  <c r="H472" i="15"/>
  <c r="H600" i="15"/>
  <c r="H414" i="15"/>
  <c r="H177" i="15"/>
  <c r="H599" i="15"/>
  <c r="H295" i="15"/>
  <c r="H562" i="15"/>
  <c r="H241" i="15"/>
  <c r="H96" i="15"/>
  <c r="H571" i="15"/>
  <c r="H344" i="15"/>
  <c r="H625" i="15"/>
  <c r="H620" i="15"/>
  <c r="H558" i="15"/>
  <c r="H480" i="15"/>
  <c r="H517" i="15"/>
  <c r="H393" i="15"/>
  <c r="H396" i="15"/>
  <c r="H474" i="15"/>
  <c r="H351" i="15"/>
  <c r="H226" i="15"/>
  <c r="H233" i="15"/>
  <c r="H105" i="15"/>
  <c r="H271" i="15"/>
  <c r="H300" i="15"/>
  <c r="H136" i="15"/>
  <c r="H215" i="15"/>
  <c r="H183" i="15"/>
  <c r="H151" i="15"/>
  <c r="H119" i="15"/>
  <c r="H87" i="15"/>
  <c r="H53" i="15"/>
  <c r="H51" i="15"/>
  <c r="H42" i="15"/>
  <c r="H60" i="15"/>
  <c r="H610" i="15"/>
  <c r="H593" i="15"/>
  <c r="H574" i="15"/>
  <c r="H584" i="15"/>
  <c r="H563" i="15"/>
  <c r="H508" i="15"/>
  <c r="H541" i="15"/>
  <c r="H608" i="15"/>
  <c r="H481" i="15"/>
  <c r="H421" i="15"/>
  <c r="H357" i="15"/>
  <c r="H424" i="15"/>
  <c r="H330" i="15"/>
  <c r="H266" i="15"/>
  <c r="H431" i="15"/>
  <c r="H370" i="15"/>
  <c r="H321" i="15"/>
  <c r="H254" i="15"/>
  <c r="H434" i="15"/>
  <c r="H261" i="15"/>
  <c r="H197" i="15"/>
  <c r="H133" i="15"/>
  <c r="H69" i="15"/>
  <c r="H299" i="15"/>
  <c r="H347" i="15"/>
  <c r="H328" i="15"/>
  <c r="H264" i="15"/>
  <c r="H164" i="15"/>
  <c r="H360" i="15"/>
  <c r="H206" i="15"/>
  <c r="H174" i="15"/>
  <c r="H142" i="15"/>
  <c r="H110" i="15"/>
  <c r="H78" i="15"/>
  <c r="H240" i="15"/>
  <c r="H39" i="15"/>
  <c r="H29" i="15"/>
  <c r="H613" i="15"/>
  <c r="H615" i="15"/>
  <c r="H592" i="15"/>
  <c r="H540" i="15"/>
  <c r="H553" i="15"/>
  <c r="H531" i="15"/>
  <c r="H468" i="15"/>
  <c r="H483" i="15"/>
  <c r="H505" i="15"/>
  <c r="H445" i="15"/>
  <c r="H381" i="15"/>
  <c r="H448" i="15"/>
  <c r="H384" i="15"/>
  <c r="H290" i="15"/>
  <c r="H455" i="15"/>
  <c r="H391" i="15"/>
  <c r="H343" i="15"/>
  <c r="H281" i="15"/>
  <c r="H458" i="15"/>
  <c r="H394" i="15"/>
  <c r="H221" i="15"/>
  <c r="H157" i="15"/>
  <c r="H93" i="15"/>
  <c r="H323" i="15"/>
  <c r="H510" i="15"/>
  <c r="H371" i="15"/>
  <c r="H288" i="15"/>
  <c r="H188" i="15"/>
  <c r="H124" i="15"/>
  <c r="H219" i="15"/>
  <c r="H186" i="15"/>
  <c r="H154" i="15"/>
  <c r="H122" i="15"/>
  <c r="H90" i="15"/>
  <c r="H57" i="15"/>
  <c r="H54" i="15"/>
  <c r="H56" i="15"/>
  <c r="H28" i="15"/>
  <c r="H45" i="15"/>
  <c r="H179" i="15"/>
  <c r="H276" i="15"/>
  <c r="H81" i="15"/>
  <c r="H446" i="15"/>
  <c r="H443" i="15"/>
  <c r="H369" i="15"/>
  <c r="H588" i="15"/>
  <c r="H579" i="15"/>
  <c r="H543" i="15"/>
  <c r="H139" i="15"/>
  <c r="H144" i="15"/>
  <c r="H171" i="15"/>
  <c r="H627" i="15"/>
  <c r="H535" i="15"/>
  <c r="H457" i="15"/>
  <c r="H302" i="15"/>
  <c r="H293" i="15"/>
  <c r="H169" i="15"/>
  <c r="H502" i="15"/>
  <c r="H376" i="15"/>
  <c r="H167" i="15"/>
  <c r="H103" i="15"/>
  <c r="H228" i="15"/>
  <c r="H84" i="15"/>
  <c r="H623" i="15"/>
  <c r="H548" i="15"/>
  <c r="H591" i="15"/>
  <c r="H491" i="15"/>
  <c r="H453" i="15"/>
  <c r="H456" i="15"/>
  <c r="H298" i="15"/>
  <c r="H399" i="15"/>
  <c r="H289" i="15"/>
  <c r="H402" i="15"/>
  <c r="H165" i="15"/>
  <c r="H331" i="15"/>
  <c r="H486" i="15"/>
  <c r="H196" i="15"/>
  <c r="H227" i="15"/>
  <c r="H158" i="15"/>
  <c r="H94" i="15"/>
  <c r="H58" i="15"/>
  <c r="H36" i="15"/>
  <c r="H585" i="15"/>
  <c r="H569" i="15"/>
  <c r="H500" i="15"/>
  <c r="H537" i="15"/>
  <c r="H413" i="15"/>
  <c r="H416" i="15"/>
  <c r="H514" i="15"/>
  <c r="H364" i="15"/>
  <c r="H246" i="15"/>
  <c r="H253" i="15"/>
  <c r="H125" i="15"/>
  <c r="H291" i="15"/>
  <c r="H320" i="15"/>
  <c r="H156" i="15"/>
  <c r="H202" i="15"/>
  <c r="H138" i="15"/>
  <c r="H74" i="15"/>
  <c r="H31" i="15"/>
  <c r="H115" i="15"/>
  <c r="H374" i="15"/>
  <c r="H333" i="15"/>
  <c r="H493" i="15"/>
  <c r="H622" i="15"/>
  <c r="H91" i="15"/>
  <c r="H128" i="15"/>
  <c r="H327" i="15"/>
  <c r="H285" i="15"/>
  <c r="H388" i="15"/>
  <c r="H487" i="15"/>
  <c r="H619" i="15"/>
  <c r="H420" i="15"/>
  <c r="H525" i="15"/>
  <c r="H503" i="15"/>
  <c r="H193" i="15"/>
  <c r="H575" i="15"/>
  <c r="H580" i="15"/>
  <c r="H361" i="15"/>
  <c r="H435" i="15"/>
  <c r="H438" i="15"/>
  <c r="H73" i="15"/>
  <c r="H268" i="15"/>
  <c r="H207" i="15"/>
  <c r="H143" i="15"/>
  <c r="H79" i="15"/>
  <c r="H43" i="15"/>
  <c r="H41" i="15"/>
  <c r="H577" i="15"/>
  <c r="H565" i="15"/>
  <c r="H492" i="15"/>
  <c r="H529" i="15"/>
  <c r="H405" i="15"/>
  <c r="H408" i="15"/>
  <c r="H498" i="15"/>
  <c r="H359" i="15"/>
  <c r="H238" i="15"/>
  <c r="H245" i="15"/>
  <c r="H117" i="15"/>
  <c r="H283" i="15"/>
  <c r="H312" i="15"/>
  <c r="H148" i="15"/>
  <c r="H198" i="15"/>
  <c r="H134" i="15"/>
  <c r="H70" i="15"/>
  <c r="H104" i="15"/>
  <c r="H618" i="15"/>
  <c r="H578" i="15"/>
  <c r="H545" i="15"/>
  <c r="H587" i="15"/>
  <c r="H489" i="15"/>
  <c r="H365" i="15"/>
  <c r="H338" i="15"/>
  <c r="H439" i="15"/>
  <c r="H329" i="15"/>
  <c r="H442" i="15"/>
  <c r="H205" i="15"/>
  <c r="H77" i="15"/>
  <c r="H363" i="15"/>
  <c r="H272" i="15"/>
  <c r="H108" i="15"/>
  <c r="H178" i="15"/>
  <c r="H114" i="15"/>
  <c r="H248" i="15"/>
  <c r="H37" i="15"/>
  <c r="H48" i="15"/>
  <c r="H211" i="15"/>
  <c r="H145" i="15"/>
  <c r="H278" i="15"/>
  <c r="H519" i="15"/>
  <c r="H32" i="15"/>
  <c r="H123" i="15"/>
  <c r="H192" i="15"/>
  <c r="H161" i="15"/>
  <c r="H346" i="15"/>
  <c r="H452" i="15"/>
  <c r="H538" i="15"/>
  <c r="H617" i="15"/>
  <c r="H260" i="15"/>
  <c r="H68" i="15"/>
  <c r="H367" i="15"/>
  <c r="H404" i="15"/>
  <c r="H326" i="15"/>
  <c r="H552" i="15"/>
  <c r="H495" i="15"/>
  <c r="H460" i="15"/>
  <c r="H403" i="15"/>
  <c r="H406" i="15"/>
  <c r="H335" i="15"/>
  <c r="H200" i="15"/>
  <c r="H199" i="15"/>
  <c r="H135" i="15"/>
  <c r="H71" i="15"/>
  <c r="H27" i="15"/>
  <c r="H621" i="15"/>
  <c r="H616" i="15"/>
  <c r="H557" i="15"/>
  <c r="H476" i="15"/>
  <c r="H513" i="15"/>
  <c r="H389" i="15"/>
  <c r="H392" i="15"/>
  <c r="H466" i="15"/>
  <c r="H348" i="15"/>
  <c r="H222" i="15"/>
  <c r="H229" i="15"/>
  <c r="H101" i="15"/>
  <c r="H267" i="15"/>
  <c r="H296" i="15"/>
  <c r="H132" i="15"/>
  <c r="H190" i="15"/>
  <c r="H126" i="15"/>
  <c r="H62" i="15"/>
  <c r="H72" i="15"/>
  <c r="H602" i="15"/>
  <c r="H570" i="15"/>
  <c r="H555" i="15"/>
  <c r="H515" i="15"/>
  <c r="H473" i="15"/>
  <c r="H349" i="15"/>
  <c r="H322" i="15"/>
  <c r="H423" i="15"/>
  <c r="H313" i="15"/>
  <c r="H426" i="15"/>
  <c r="H189" i="15"/>
  <c r="H572" i="15"/>
  <c r="H263" i="15"/>
  <c r="H256" i="15"/>
  <c r="H251" i="15"/>
  <c r="H170" i="15"/>
  <c r="H106" i="15"/>
  <c r="H232" i="15"/>
  <c r="H92" i="15"/>
  <c r="H30" i="15"/>
  <c r="H112" i="15"/>
  <c r="H209" i="15"/>
  <c r="H522" i="15"/>
  <c r="H546" i="15"/>
  <c r="H64" i="15"/>
  <c r="H155" i="15"/>
  <c r="H470" i="15"/>
  <c r="H225" i="15"/>
  <c r="H395" i="15"/>
  <c r="H449" i="15"/>
  <c r="H554" i="15"/>
  <c r="H595" i="15"/>
  <c r="H310" i="15"/>
  <c r="H160" i="15"/>
  <c r="H279" i="15"/>
  <c r="H614" i="15"/>
  <c r="H567" i="15"/>
  <c r="H485" i="15"/>
  <c r="H334" i="15"/>
  <c r="H325" i="15"/>
  <c r="H201" i="15"/>
  <c r="H358" i="15"/>
  <c r="H120" i="15"/>
  <c r="H175" i="15"/>
  <c r="H111" i="15"/>
  <c r="H244" i="15"/>
  <c r="H33" i="15"/>
  <c r="H594" i="15"/>
  <c r="H564" i="15"/>
  <c r="H547" i="15"/>
  <c r="H507" i="15"/>
  <c r="H465" i="15"/>
  <c r="H341" i="15"/>
  <c r="H314" i="15"/>
  <c r="H415" i="15"/>
  <c r="H305" i="15"/>
  <c r="H418" i="15"/>
  <c r="H181" i="15"/>
  <c r="H368" i="15"/>
  <c r="H255" i="15"/>
  <c r="H212" i="15"/>
  <c r="H243" i="15"/>
  <c r="H166" i="15"/>
  <c r="H102" i="15"/>
  <c r="H224" i="15"/>
  <c r="H76" i="15"/>
  <c r="H601" i="15"/>
  <c r="H524" i="15"/>
  <c r="H516" i="15"/>
  <c r="H467" i="15"/>
  <c r="H429" i="15"/>
  <c r="H432" i="15"/>
  <c r="H274" i="15"/>
  <c r="H375" i="15"/>
  <c r="H262" i="15"/>
  <c r="H378" i="15"/>
  <c r="H141" i="15"/>
  <c r="H307" i="15"/>
  <c r="H336" i="15"/>
  <c r="H172" i="15"/>
  <c r="H210" i="15"/>
  <c r="H146" i="15"/>
  <c r="H82" i="15"/>
  <c r="H46" i="15"/>
  <c r="H34" i="15"/>
  <c r="H83" i="15"/>
  <c r="H350" i="15"/>
  <c r="H269" i="15"/>
  <c r="H433" i="15"/>
  <c r="H605" i="15"/>
  <c r="H55" i="15"/>
  <c r="H223" i="15"/>
  <c r="H596" i="15"/>
  <c r="H398" i="15"/>
  <c r="H294" i="15"/>
  <c r="H509" i="15"/>
  <c r="H544" i="15"/>
  <c r="AJ99" i="17"/>
  <c r="AH61" i="4"/>
  <c r="AH93" i="4"/>
  <c r="AH74" i="4"/>
  <c r="AI63" i="17"/>
  <c r="AJ102" i="17"/>
  <c r="AI66" i="17"/>
  <c r="AL97" i="17"/>
  <c r="AH20" i="17"/>
  <c r="AG34" i="4"/>
  <c r="AG80" i="4"/>
  <c r="AL55" i="17"/>
  <c r="AJ56" i="4"/>
  <c r="AJ88" i="4"/>
  <c r="AH45" i="17"/>
  <c r="AG67" i="17"/>
  <c r="AJ29" i="4"/>
  <c r="AH91" i="17"/>
  <c r="AH33" i="17"/>
  <c r="AI86" i="17"/>
  <c r="F623" i="15"/>
  <c r="F607" i="15"/>
  <c r="F612" i="15"/>
  <c r="F596" i="15"/>
  <c r="F599" i="15"/>
  <c r="F583" i="15"/>
  <c r="F626" i="15"/>
  <c r="F610" i="15"/>
  <c r="F581" i="15"/>
  <c r="F562" i="15"/>
  <c r="F546" i="15"/>
  <c r="F530" i="15"/>
  <c r="F625" i="15"/>
  <c r="F580" i="15"/>
  <c r="F564" i="15"/>
  <c r="F548" i="15"/>
  <c r="F602" i="15"/>
  <c r="F565" i="15"/>
  <c r="F549" i="15"/>
  <c r="F533" i="15"/>
  <c r="F529" i="15"/>
  <c r="F510" i="15"/>
  <c r="F494" i="15"/>
  <c r="F478" i="15"/>
  <c r="F598" i="15"/>
  <c r="F513" i="15"/>
  <c r="F497" i="15"/>
  <c r="F481" i="15"/>
  <c r="F465" i="15"/>
  <c r="F520" i="15"/>
  <c r="F451" i="15"/>
  <c r="F435" i="15"/>
  <c r="F419" i="15"/>
  <c r="F403" i="15"/>
  <c r="F387" i="15"/>
  <c r="F371" i="15"/>
  <c r="F355" i="15"/>
  <c r="F605" i="15"/>
  <c r="F555" i="15"/>
  <c r="F458" i="15"/>
  <c r="F442" i="15"/>
  <c r="F426" i="15"/>
  <c r="F410" i="15"/>
  <c r="F394" i="15"/>
  <c r="F378" i="15"/>
  <c r="F324" i="15"/>
  <c r="F308" i="15"/>
  <c r="F292" i="15"/>
  <c r="F276" i="15"/>
  <c r="F576" i="15"/>
  <c r="F519" i="15"/>
  <c r="F487" i="15"/>
  <c r="F365" i="15"/>
  <c r="F339" i="15"/>
  <c r="F323" i="15"/>
  <c r="F307" i="15"/>
  <c r="F291" i="15"/>
  <c r="F275" i="15"/>
  <c r="F260" i="15"/>
  <c r="F244" i="15"/>
  <c r="F228" i="15"/>
  <c r="F540" i="15"/>
  <c r="F488" i="15"/>
  <c r="F460" i="15"/>
  <c r="F452" i="15"/>
  <c r="F444" i="15"/>
  <c r="F436" i="15"/>
  <c r="F428" i="15"/>
  <c r="F420" i="15"/>
  <c r="F412" i="15"/>
  <c r="F404" i="15"/>
  <c r="F396" i="15"/>
  <c r="F388" i="15"/>
  <c r="F380" i="15"/>
  <c r="F362" i="15"/>
  <c r="F346" i="15"/>
  <c r="F255" i="15"/>
  <c r="F239" i="15"/>
  <c r="F223" i="15"/>
  <c r="F207" i="15"/>
  <c r="F191" i="15"/>
  <c r="F175" i="15"/>
  <c r="F159" i="15"/>
  <c r="F143" i="15"/>
  <c r="F127" i="15"/>
  <c r="F111" i="15"/>
  <c r="F95" i="15"/>
  <c r="F79" i="15"/>
  <c r="F63" i="15"/>
  <c r="F334" i="15"/>
  <c r="F318" i="15"/>
  <c r="F302" i="15"/>
  <c r="F286" i="15"/>
  <c r="F270" i="15"/>
  <c r="F257" i="15"/>
  <c r="F499" i="15"/>
  <c r="F467" i="15"/>
  <c r="F353" i="15"/>
  <c r="F516" i="15"/>
  <c r="F484" i="15"/>
  <c r="F376" i="15"/>
  <c r="F344" i="15"/>
  <c r="F325" i="15"/>
  <c r="F309" i="15"/>
  <c r="F293" i="15"/>
  <c r="F277" i="15"/>
  <c r="F214" i="15"/>
  <c r="F198" i="15"/>
  <c r="F182" i="15"/>
  <c r="F166" i="15"/>
  <c r="F150" i="15"/>
  <c r="F134" i="15"/>
  <c r="F118" i="15"/>
  <c r="F374" i="15"/>
  <c r="F254" i="15"/>
  <c r="F201" i="15"/>
  <c r="F185" i="15"/>
  <c r="F169" i="15"/>
  <c r="F153" i="15"/>
  <c r="F137" i="15"/>
  <c r="F121" i="15"/>
  <c r="F105" i="15"/>
  <c r="F89" i="15"/>
  <c r="F73" i="15"/>
  <c r="F55" i="15"/>
  <c r="F61" i="15"/>
  <c r="F45" i="15"/>
  <c r="F29" i="15"/>
  <c r="F208" i="15"/>
  <c r="F192" i="15"/>
  <c r="F176" i="15"/>
  <c r="F160" i="15"/>
  <c r="F144" i="15"/>
  <c r="F128" i="15"/>
  <c r="F112" i="15"/>
  <c r="F94" i="15"/>
  <c r="F78" i="15"/>
  <c r="F40" i="15"/>
  <c r="F39" i="15"/>
  <c r="F98" i="15"/>
  <c r="F82" i="15"/>
  <c r="F66" i="15"/>
  <c r="F52" i="15"/>
  <c r="F34" i="15"/>
  <c r="F62" i="15"/>
  <c r="F36" i="15"/>
  <c r="F245" i="15"/>
  <c r="F237" i="15"/>
  <c r="F229" i="15"/>
  <c r="F221" i="15"/>
  <c r="F615" i="15"/>
  <c r="F620" i="15"/>
  <c r="F604" i="15"/>
  <c r="F588" i="15"/>
  <c r="F591" i="15"/>
  <c r="F575" i="15"/>
  <c r="F618" i="15"/>
  <c r="F593" i="15"/>
  <c r="F573" i="15"/>
  <c r="F554" i="15"/>
  <c r="F538" i="15"/>
  <c r="F522" i="15"/>
  <c r="F617" i="15"/>
  <c r="F572" i="15"/>
  <c r="F556" i="15"/>
  <c r="F613" i="15"/>
  <c r="F586" i="15"/>
  <c r="F557" i="15"/>
  <c r="F541" i="15"/>
  <c r="F584" i="15"/>
  <c r="F521" i="15"/>
  <c r="F502" i="15"/>
  <c r="F486" i="15"/>
  <c r="F470" i="15"/>
  <c r="F536" i="15"/>
  <c r="F505" i="15"/>
  <c r="F489" i="15"/>
  <c r="F473" i="15"/>
  <c r="F528" i="15"/>
  <c r="F459" i="15"/>
  <c r="F443" i="15"/>
  <c r="F427" i="15"/>
  <c r="F411" i="15"/>
  <c r="F395" i="15"/>
  <c r="F379" i="15"/>
  <c r="F363" i="15"/>
  <c r="F347" i="15"/>
  <c r="F578" i="15"/>
  <c r="F535" i="15"/>
  <c r="F450" i="15"/>
  <c r="F434" i="15"/>
  <c r="F418" i="15"/>
  <c r="F402" i="15"/>
  <c r="F386" i="15"/>
  <c r="F332" i="15"/>
  <c r="F316" i="15"/>
  <c r="F300" i="15"/>
  <c r="F284" i="15"/>
  <c r="F268" i="15"/>
  <c r="F527" i="15"/>
  <c r="F503" i="15"/>
  <c r="F471" i="15"/>
  <c r="F349" i="15"/>
  <c r="F331" i="15"/>
  <c r="F315" i="15"/>
  <c r="F299" i="15"/>
  <c r="F283" i="15"/>
  <c r="F267" i="15"/>
  <c r="F252" i="15"/>
  <c r="F236" i="15"/>
  <c r="F220" i="15"/>
  <c r="F504" i="15"/>
  <c r="F472" i="15"/>
  <c r="F456" i="15"/>
  <c r="F448" i="15"/>
  <c r="F440" i="15"/>
  <c r="F432" i="15"/>
  <c r="F424" i="15"/>
  <c r="F416" i="15"/>
  <c r="F408" i="15"/>
  <c r="F400" i="15"/>
  <c r="F392" i="15"/>
  <c r="F384" i="15"/>
  <c r="F370" i="15"/>
  <c r="F354" i="15"/>
  <c r="F263" i="15"/>
  <c r="F247" i="15"/>
  <c r="F231" i="15"/>
  <c r="F215" i="15"/>
  <c r="F199" i="15"/>
  <c r="F183" i="15"/>
  <c r="F167" i="15"/>
  <c r="F151" i="15"/>
  <c r="F135" i="15"/>
  <c r="F119" i="15"/>
  <c r="F103" i="15"/>
  <c r="F87" i="15"/>
  <c r="F71" i="15"/>
  <c r="F350" i="15"/>
  <c r="F326" i="15"/>
  <c r="F310" i="15"/>
  <c r="F294" i="15"/>
  <c r="F278" i="15"/>
  <c r="F265" i="15"/>
  <c r="F515" i="15"/>
  <c r="F483" i="15"/>
  <c r="F369" i="15"/>
  <c r="F567" i="15"/>
  <c r="F500" i="15"/>
  <c r="F468" i="15"/>
  <c r="F360" i="15"/>
  <c r="F333" i="15"/>
  <c r="F317" i="15"/>
  <c r="F301" i="15"/>
  <c r="F285" i="15"/>
  <c r="F269" i="15"/>
  <c r="F206" i="15"/>
  <c r="F190" i="15"/>
  <c r="F174" i="15"/>
  <c r="F158" i="15"/>
  <c r="F142" i="15"/>
  <c r="F126" i="15"/>
  <c r="F110" i="15"/>
  <c r="F342" i="15"/>
  <c r="F209" i="15"/>
  <c r="F193" i="15"/>
  <c r="F177" i="15"/>
  <c r="F161" i="15"/>
  <c r="F145" i="15"/>
  <c r="F129" i="15"/>
  <c r="F113" i="15"/>
  <c r="F97" i="15"/>
  <c r="F81" i="15"/>
  <c r="F65" i="15"/>
  <c r="F47" i="15"/>
  <c r="F53" i="15"/>
  <c r="F37" i="15"/>
  <c r="F551" i="15"/>
  <c r="F200" i="15"/>
  <c r="F184" i="15"/>
  <c r="F168" i="15"/>
  <c r="F152" i="15"/>
  <c r="F136" i="15"/>
  <c r="F120" i="15"/>
  <c r="F102" i="15"/>
  <c r="F86" i="15"/>
  <c r="F58" i="15"/>
  <c r="F28" i="15"/>
  <c r="F31" i="15"/>
  <c r="F90" i="15"/>
  <c r="F74" i="15"/>
  <c r="F60" i="15"/>
  <c r="F42" i="15"/>
  <c r="F70" i="15"/>
  <c r="F50" i="15"/>
  <c r="F249" i="15"/>
  <c r="F241" i="15"/>
  <c r="F233" i="15"/>
  <c r="F225" i="15"/>
  <c r="F217" i="15"/>
  <c r="F624" i="15"/>
  <c r="F592" i="15"/>
  <c r="F579" i="15"/>
  <c r="F601" i="15"/>
  <c r="F558" i="15"/>
  <c r="F526" i="15"/>
  <c r="F574" i="15"/>
  <c r="F544" i="15"/>
  <c r="F561" i="15"/>
  <c r="F597" i="15"/>
  <c r="F506" i="15"/>
  <c r="F474" i="15"/>
  <c r="F509" i="15"/>
  <c r="F477" i="15"/>
  <c r="F463" i="15"/>
  <c r="F431" i="15"/>
  <c r="F399" i="15"/>
  <c r="F367" i="15"/>
  <c r="F590" i="15"/>
  <c r="F454" i="15"/>
  <c r="F422" i="15"/>
  <c r="F390" i="15"/>
  <c r="F320" i="15"/>
  <c r="F288" i="15"/>
  <c r="F531" i="15"/>
  <c r="F479" i="15"/>
  <c r="F335" i="15"/>
  <c r="F303" i="15"/>
  <c r="F271" i="15"/>
  <c r="F240" i="15"/>
  <c r="F512" i="15"/>
  <c r="F457" i="15"/>
  <c r="F441" i="15"/>
  <c r="F425" i="15"/>
  <c r="F409" i="15"/>
  <c r="F393" i="15"/>
  <c r="F372" i="15"/>
  <c r="F340" i="15"/>
  <c r="F235" i="15"/>
  <c r="F203" i="15"/>
  <c r="F171" i="15"/>
  <c r="F139" i="15"/>
  <c r="F107" i="15"/>
  <c r="F75" i="15"/>
  <c r="F330" i="15"/>
  <c r="F298" i="15"/>
  <c r="F266" i="15"/>
  <c r="F492" i="15"/>
  <c r="F352" i="15"/>
  <c r="F475" i="15"/>
  <c r="F337" i="15"/>
  <c r="F305" i="15"/>
  <c r="F273" i="15"/>
  <c r="F194" i="15"/>
  <c r="F162" i="15"/>
  <c r="F130" i="15"/>
  <c r="F358" i="15"/>
  <c r="F197" i="15"/>
  <c r="F165" i="15"/>
  <c r="F133" i="15"/>
  <c r="F101" i="15"/>
  <c r="F69" i="15"/>
  <c r="F57" i="15"/>
  <c r="F606" i="15"/>
  <c r="F188" i="15"/>
  <c r="F156" i="15"/>
  <c r="F124" i="15"/>
  <c r="F92" i="15"/>
  <c r="F32" i="15"/>
  <c r="F96" i="15"/>
  <c r="F64" i="15"/>
  <c r="F30" i="15"/>
  <c r="F250" i="15"/>
  <c r="F234" i="15"/>
  <c r="F218" i="15"/>
  <c r="F27" i="15"/>
  <c r="F627" i="15"/>
  <c r="F616" i="15"/>
  <c r="F603" i="15"/>
  <c r="F571" i="15"/>
  <c r="F585" i="15"/>
  <c r="F550" i="15"/>
  <c r="F518" i="15"/>
  <c r="F568" i="15"/>
  <c r="F609" i="15"/>
  <c r="F553" i="15"/>
  <c r="F539" i="15"/>
  <c r="F498" i="15"/>
  <c r="F466" i="15"/>
  <c r="F501" i="15"/>
  <c r="F469" i="15"/>
  <c r="F455" i="15"/>
  <c r="F423" i="15"/>
  <c r="F391" i="15"/>
  <c r="F359" i="15"/>
  <c r="F563" i="15"/>
  <c r="F446" i="15"/>
  <c r="F414" i="15"/>
  <c r="F382" i="15"/>
  <c r="F312" i="15"/>
  <c r="F280" i="15"/>
  <c r="F523" i="15"/>
  <c r="F373" i="15"/>
  <c r="F327" i="15"/>
  <c r="F295" i="15"/>
  <c r="F264" i="15"/>
  <c r="F232" i="15"/>
  <c r="F496" i="15"/>
  <c r="F453" i="15"/>
  <c r="F437" i="15"/>
  <c r="F421" i="15"/>
  <c r="F405" i="15"/>
  <c r="F389" i="15"/>
  <c r="F364" i="15"/>
  <c r="F259" i="15"/>
  <c r="F227" i="15"/>
  <c r="F195" i="15"/>
  <c r="F163" i="15"/>
  <c r="F131" i="15"/>
  <c r="F99" i="15"/>
  <c r="F67" i="15"/>
  <c r="F322" i="15"/>
  <c r="F290" i="15"/>
  <c r="F261" i="15"/>
  <c r="F476" i="15"/>
  <c r="F559" i="15"/>
  <c r="F377" i="15"/>
  <c r="F329" i="15"/>
  <c r="F297" i="15"/>
  <c r="F262" i="15"/>
  <c r="F186" i="15"/>
  <c r="F154" i="15"/>
  <c r="F122" i="15"/>
  <c r="F258" i="15"/>
  <c r="F189" i="15"/>
  <c r="F157" i="15"/>
  <c r="F125" i="15"/>
  <c r="F93" i="15"/>
  <c r="F59" i="15"/>
  <c r="F49" i="15"/>
  <c r="F212" i="15"/>
  <c r="F180" i="15"/>
  <c r="F148" i="15"/>
  <c r="F116" i="15"/>
  <c r="F84" i="15"/>
  <c r="F43" i="15"/>
  <c r="F88" i="15"/>
  <c r="F56" i="15"/>
  <c r="F68" i="15"/>
  <c r="F246" i="15"/>
  <c r="F230" i="15"/>
  <c r="F611" i="15"/>
  <c r="F587" i="15"/>
  <c r="F566" i="15"/>
  <c r="F582" i="15"/>
  <c r="F569" i="15"/>
  <c r="F514" i="15"/>
  <c r="F517" i="15"/>
  <c r="F524" i="15"/>
  <c r="F407" i="15"/>
  <c r="F343" i="15"/>
  <c r="F430" i="15"/>
  <c r="F328" i="15"/>
  <c r="F589" i="15"/>
  <c r="F341" i="15"/>
  <c r="F279" i="15"/>
  <c r="F216" i="15"/>
  <c r="F445" i="15"/>
  <c r="F413" i="15"/>
  <c r="F381" i="15"/>
  <c r="F243" i="15"/>
  <c r="F179" i="15"/>
  <c r="F115" i="15"/>
  <c r="F338" i="15"/>
  <c r="F274" i="15"/>
  <c r="F368" i="15"/>
  <c r="F345" i="15"/>
  <c r="F281" i="15"/>
  <c r="F170" i="15"/>
  <c r="F106" i="15"/>
  <c r="F173" i="15"/>
  <c r="F109" i="15"/>
  <c r="F543" i="15"/>
  <c r="F196" i="15"/>
  <c r="F132" i="15"/>
  <c r="F44" i="15"/>
  <c r="F72" i="15"/>
  <c r="F46" i="15"/>
  <c r="F222" i="15"/>
  <c r="F608" i="15"/>
  <c r="F622" i="15"/>
  <c r="F542" i="15"/>
  <c r="F560" i="15"/>
  <c r="F545" i="15"/>
  <c r="F490" i="15"/>
  <c r="F493" i="15"/>
  <c r="F447" i="15"/>
  <c r="F383" i="15"/>
  <c r="F547" i="15"/>
  <c r="F406" i="15"/>
  <c r="F304" i="15"/>
  <c r="F511" i="15"/>
  <c r="F319" i="15"/>
  <c r="F256" i="15"/>
  <c r="F480" i="15"/>
  <c r="F433" i="15"/>
  <c r="F401" i="15"/>
  <c r="F356" i="15"/>
  <c r="F219" i="15"/>
  <c r="F155" i="15"/>
  <c r="F91" i="15"/>
  <c r="F314" i="15"/>
  <c r="F253" i="15"/>
  <c r="F507" i="15"/>
  <c r="F321" i="15"/>
  <c r="F210" i="15"/>
  <c r="F146" i="15"/>
  <c r="F213" i="15"/>
  <c r="F149" i="15"/>
  <c r="F85" i="15"/>
  <c r="F41" i="15"/>
  <c r="F172" i="15"/>
  <c r="F108" i="15"/>
  <c r="F35" i="15"/>
  <c r="F48" i="15"/>
  <c r="F242" i="15"/>
  <c r="F600" i="15"/>
  <c r="F614" i="15"/>
  <c r="F534" i="15"/>
  <c r="F552" i="15"/>
  <c r="F537" i="15"/>
  <c r="F482" i="15"/>
  <c r="F485" i="15"/>
  <c r="F439" i="15"/>
  <c r="F375" i="15"/>
  <c r="F464" i="15"/>
  <c r="F398" i="15"/>
  <c r="F296" i="15"/>
  <c r="F495" i="15"/>
  <c r="F311" i="15"/>
  <c r="F248" i="15"/>
  <c r="F461" i="15"/>
  <c r="F429" i="15"/>
  <c r="F397" i="15"/>
  <c r="F348" i="15"/>
  <c r="F211" i="15"/>
  <c r="F147" i="15"/>
  <c r="F83" i="15"/>
  <c r="F306" i="15"/>
  <c r="F508" i="15"/>
  <c r="F491" i="15"/>
  <c r="F313" i="15"/>
  <c r="F202" i="15"/>
  <c r="F138" i="15"/>
  <c r="F205" i="15"/>
  <c r="F141" i="15"/>
  <c r="F77" i="15"/>
  <c r="F33" i="15"/>
  <c r="F164" i="15"/>
  <c r="F100" i="15"/>
  <c r="F104" i="15"/>
  <c r="F38" i="15"/>
  <c r="F238" i="15"/>
  <c r="F619" i="15"/>
  <c r="F595" i="15"/>
  <c r="F577" i="15"/>
  <c r="F621" i="15"/>
  <c r="F594" i="15"/>
  <c r="F525" i="15"/>
  <c r="F570" i="15"/>
  <c r="F532" i="15"/>
  <c r="F415" i="15"/>
  <c r="F351" i="15"/>
  <c r="F438" i="15"/>
  <c r="F336" i="15"/>
  <c r="F272" i="15"/>
  <c r="F357" i="15"/>
  <c r="F287" i="15"/>
  <c r="F224" i="15"/>
  <c r="F449" i="15"/>
  <c r="F417" i="15"/>
  <c r="F385" i="15"/>
  <c r="F251" i="15"/>
  <c r="F187" i="15"/>
  <c r="F123" i="15"/>
  <c r="F366" i="15"/>
  <c r="F282" i="15"/>
  <c r="F462" i="15"/>
  <c r="F361" i="15"/>
  <c r="F289" i="15"/>
  <c r="F178" i="15"/>
  <c r="F114" i="15"/>
  <c r="F181" i="15"/>
  <c r="F117" i="15"/>
  <c r="F51" i="15"/>
  <c r="F204" i="15"/>
  <c r="F140" i="15"/>
  <c r="F76" i="15"/>
  <c r="F80" i="15"/>
  <c r="F54" i="15"/>
  <c r="F226" i="15"/>
  <c r="AH30" i="4"/>
  <c r="I74" i="15"/>
  <c r="I128" i="15"/>
  <c r="I154" i="15"/>
  <c r="I44" i="15"/>
  <c r="I484" i="15"/>
  <c r="I211" i="15"/>
  <c r="I608" i="15"/>
  <c r="I31" i="15"/>
  <c r="I139" i="15"/>
  <c r="I425" i="15"/>
  <c r="I167" i="15"/>
  <c r="I186" i="15"/>
  <c r="I505" i="15"/>
  <c r="I531" i="15"/>
  <c r="I468" i="15"/>
  <c r="I366" i="15"/>
  <c r="I304" i="15"/>
  <c r="I78" i="15"/>
  <c r="I203" i="15"/>
  <c r="I87" i="15"/>
  <c r="I478" i="15"/>
  <c r="I313" i="15"/>
  <c r="I64" i="15"/>
  <c r="I138" i="15"/>
  <c r="I40" i="15"/>
  <c r="I50" i="15"/>
  <c r="I265" i="15"/>
  <c r="I27" i="15"/>
  <c r="I38" i="15"/>
  <c r="I302" i="15"/>
  <c r="I575" i="15"/>
  <c r="I542" i="15"/>
  <c r="I123" i="15"/>
  <c r="I217" i="15"/>
  <c r="I165" i="15"/>
  <c r="I95" i="15"/>
  <c r="I300" i="15"/>
  <c r="I256" i="15"/>
  <c r="I541" i="15"/>
  <c r="I624" i="15"/>
  <c r="I528" i="15"/>
  <c r="I361" i="15"/>
  <c r="I112" i="15"/>
  <c r="I149" i="15"/>
  <c r="I69" i="15"/>
  <c r="I119" i="15"/>
  <c r="I588" i="15"/>
  <c r="I415" i="15"/>
  <c r="I318" i="15"/>
  <c r="I213" i="15"/>
  <c r="I65" i="15"/>
  <c r="I187" i="15"/>
  <c r="I99" i="15"/>
  <c r="I619" i="15"/>
  <c r="I183" i="15"/>
  <c r="I205" i="15"/>
  <c r="I399" i="15"/>
  <c r="I85" i="15"/>
  <c r="I351" i="15"/>
  <c r="I507" i="15"/>
  <c r="I240" i="15"/>
  <c r="I258" i="15"/>
  <c r="I627" i="15"/>
  <c r="I390" i="15"/>
  <c r="I106" i="15"/>
  <c r="I227" i="15"/>
  <c r="I133" i="15"/>
  <c r="I98" i="15"/>
  <c r="I131" i="15"/>
  <c r="I215" i="15"/>
  <c r="I77" i="15"/>
  <c r="I89" i="15"/>
  <c r="I157" i="15"/>
  <c r="I226" i="15"/>
  <c r="I144" i="15"/>
  <c r="I233" i="15"/>
  <c r="I393" i="15"/>
  <c r="I500" i="15"/>
  <c r="I549" i="15"/>
  <c r="I563" i="15"/>
  <c r="I616" i="15"/>
  <c r="I576" i="15"/>
  <c r="I555" i="15"/>
  <c r="I591" i="15"/>
  <c r="I550" i="15"/>
  <c r="I467" i="15"/>
  <c r="I545" i="15"/>
  <c r="I486" i="15"/>
  <c r="I432" i="15"/>
  <c r="I368" i="15"/>
  <c r="I492" i="15"/>
  <c r="I423" i="15"/>
  <c r="I513" i="15"/>
  <c r="I449" i="15"/>
  <c r="I385" i="15"/>
  <c r="I321" i="15"/>
  <c r="I521" i="15"/>
  <c r="I398" i="15"/>
  <c r="I225" i="15"/>
  <c r="I326" i="15"/>
  <c r="I264" i="15"/>
  <c r="I200" i="15"/>
  <c r="I136" i="15"/>
  <c r="I72" i="15"/>
  <c r="I518" i="15"/>
  <c r="I287" i="15"/>
  <c r="I218" i="15"/>
  <c r="I464" i="15"/>
  <c r="I185" i="15"/>
  <c r="I153" i="15"/>
  <c r="I121" i="15"/>
  <c r="I83" i="15"/>
  <c r="I284" i="15"/>
  <c r="I66" i="15"/>
  <c r="I223" i="15"/>
  <c r="I159" i="15"/>
  <c r="I55" i="15"/>
  <c r="I71" i="15"/>
  <c r="I572" i="15"/>
  <c r="I590" i="15"/>
  <c r="I594" i="15"/>
  <c r="I514" i="15"/>
  <c r="I412" i="15"/>
  <c r="I504" i="15"/>
  <c r="I387" i="15"/>
  <c r="I445" i="15"/>
  <c r="I333" i="15"/>
  <c r="I442" i="15"/>
  <c r="I221" i="15"/>
  <c r="I290" i="15"/>
  <c r="I196" i="15"/>
  <c r="I116" i="15"/>
  <c r="I367" i="15"/>
  <c r="I230" i="15"/>
  <c r="I206" i="15"/>
  <c r="I166" i="15"/>
  <c r="I118" i="15"/>
  <c r="I42" i="15"/>
  <c r="I585" i="15"/>
  <c r="I599" i="15"/>
  <c r="I479" i="15"/>
  <c r="I460" i="15"/>
  <c r="I488" i="15"/>
  <c r="I477" i="15"/>
  <c r="I301" i="15"/>
  <c r="I237" i="15"/>
  <c r="I212" i="15"/>
  <c r="I359" i="15"/>
  <c r="I312" i="15"/>
  <c r="I126" i="15"/>
  <c r="I37" i="15"/>
  <c r="I593" i="15"/>
  <c r="I595" i="15"/>
  <c r="I606" i="15"/>
  <c r="I579" i="15"/>
  <c r="I487" i="15"/>
  <c r="I556" i="15"/>
  <c r="I506" i="15"/>
  <c r="I452" i="15"/>
  <c r="I388" i="15"/>
  <c r="I512" i="15"/>
  <c r="I443" i="15"/>
  <c r="I379" i="15"/>
  <c r="I469" i="15"/>
  <c r="I405" i="15"/>
  <c r="I341" i="15"/>
  <c r="I277" i="15"/>
  <c r="I418" i="15"/>
  <c r="I245" i="15"/>
  <c r="I347" i="15"/>
  <c r="I282" i="15"/>
  <c r="I220" i="15"/>
  <c r="I156" i="15"/>
  <c r="I92" i="15"/>
  <c r="I463" i="15"/>
  <c r="I307" i="15"/>
  <c r="I238" i="15"/>
  <c r="I262" i="15"/>
  <c r="I194" i="15"/>
  <c r="I43" i="15"/>
  <c r="I155" i="15"/>
  <c r="I243" i="15"/>
  <c r="I254" i="15"/>
  <c r="I114" i="15"/>
  <c r="I178" i="15"/>
  <c r="I311" i="15"/>
  <c r="I224" i="15"/>
  <c r="I422" i="15"/>
  <c r="I473" i="15"/>
  <c r="I392" i="15"/>
  <c r="I491" i="15"/>
  <c r="I597" i="15"/>
  <c r="I336" i="15"/>
  <c r="I176" i="15"/>
  <c r="I58" i="15"/>
  <c r="I454" i="15"/>
  <c r="I408" i="15"/>
  <c r="I327" i="15"/>
  <c r="I247" i="15"/>
  <c r="I592" i="15"/>
  <c r="I192" i="15"/>
  <c r="I101" i="15"/>
  <c r="I370" i="15"/>
  <c r="I263" i="15"/>
  <c r="I39" i="15"/>
  <c r="I151" i="15"/>
  <c r="I235" i="15"/>
  <c r="I103" i="15"/>
  <c r="I109" i="15"/>
  <c r="I173" i="15"/>
  <c r="I295" i="15"/>
  <c r="I208" i="15"/>
  <c r="I406" i="15"/>
  <c r="I457" i="15"/>
  <c r="I376" i="15"/>
  <c r="I475" i="15"/>
  <c r="I584" i="15"/>
  <c r="I621" i="15"/>
  <c r="I623" i="15"/>
  <c r="I539" i="15"/>
  <c r="I581" i="15"/>
  <c r="I515" i="15"/>
  <c r="I569" i="15"/>
  <c r="I534" i="15"/>
  <c r="I470" i="15"/>
  <c r="I416" i="15"/>
  <c r="I352" i="15"/>
  <c r="I476" i="15"/>
  <c r="I49" i="15"/>
  <c r="I122" i="15"/>
  <c r="I438" i="15"/>
  <c r="I46" i="15"/>
  <c r="I170" i="15"/>
  <c r="I462" i="15"/>
  <c r="I53" i="15"/>
  <c r="I195" i="15"/>
  <c r="I67" i="15"/>
  <c r="I52" i="15"/>
  <c r="I334" i="15"/>
  <c r="I431" i="15"/>
  <c r="I598" i="15"/>
  <c r="I587" i="15"/>
  <c r="I566" i="15"/>
  <c r="I553" i="15"/>
  <c r="I448" i="15"/>
  <c r="I508" i="15"/>
  <c r="I391" i="15"/>
  <c r="I465" i="15"/>
  <c r="I369" i="15"/>
  <c r="I289" i="15"/>
  <c r="I414" i="15"/>
  <c r="I374" i="15"/>
  <c r="I294" i="15"/>
  <c r="I216" i="15"/>
  <c r="I120" i="15"/>
  <c r="I255" i="15"/>
  <c r="I303" i="15"/>
  <c r="I320" i="15"/>
  <c r="I201" i="15"/>
  <c r="I161" i="15"/>
  <c r="I113" i="15"/>
  <c r="I62" i="15"/>
  <c r="I79" i="15"/>
  <c r="I207" i="15"/>
  <c r="I127" i="15"/>
  <c r="I29" i="15"/>
  <c r="I614" i="15"/>
  <c r="I546" i="15"/>
  <c r="I532" i="15"/>
  <c r="I380" i="15"/>
  <c r="I435" i="15"/>
  <c r="I461" i="15"/>
  <c r="I317" i="15"/>
  <c r="I394" i="15"/>
  <c r="I322" i="15"/>
  <c r="I180" i="15"/>
  <c r="I346" i="15"/>
  <c r="I267" i="15"/>
  <c r="I198" i="15"/>
  <c r="I142" i="15"/>
  <c r="I81" i="15"/>
  <c r="I622" i="15"/>
  <c r="I562" i="15"/>
  <c r="I498" i="15"/>
  <c r="I451" i="15"/>
  <c r="I397" i="15"/>
  <c r="I378" i="15"/>
  <c r="I148" i="15"/>
  <c r="I283" i="15"/>
  <c r="I158" i="15"/>
  <c r="I620" i="15"/>
  <c r="I626" i="15"/>
  <c r="I527" i="15"/>
  <c r="I554" i="15"/>
  <c r="I574" i="15"/>
  <c r="I524" i="15"/>
  <c r="I436" i="15"/>
  <c r="I356" i="15"/>
  <c r="I459" i="15"/>
  <c r="I517" i="15"/>
  <c r="I437" i="15"/>
  <c r="I357" i="15"/>
  <c r="I529" i="15"/>
  <c r="I386" i="15"/>
  <c r="I363" i="15"/>
  <c r="I266" i="15"/>
  <c r="I188" i="15"/>
  <c r="I108" i="15"/>
  <c r="I536" i="15"/>
  <c r="I275" i="15"/>
  <c r="I296" i="15"/>
  <c r="I33" i="15"/>
  <c r="I179" i="15"/>
  <c r="I61" i="15"/>
  <c r="I97" i="15"/>
  <c r="I197" i="15"/>
  <c r="I96" i="15"/>
  <c r="I249" i="15"/>
  <c r="I383" i="15"/>
  <c r="I510" i="15"/>
  <c r="I603" i="15"/>
  <c r="I86" i="15"/>
  <c r="I565" i="15"/>
  <c r="I424" i="15"/>
  <c r="I181" i="15"/>
  <c r="I360" i="15"/>
  <c r="I231" i="15"/>
  <c r="I59" i="15"/>
  <c r="I51" i="15"/>
  <c r="I308" i="15"/>
  <c r="I125" i="15"/>
  <c r="I343" i="15"/>
  <c r="I538" i="15"/>
  <c r="I440" i="15"/>
  <c r="I605" i="15"/>
  <c r="I523" i="15"/>
  <c r="I499" i="15"/>
  <c r="I520" i="15"/>
  <c r="I400" i="15"/>
  <c r="I455" i="15"/>
  <c r="I602" i="15"/>
  <c r="I433" i="15"/>
  <c r="I353" i="15"/>
  <c r="I273" i="15"/>
  <c r="I382" i="15"/>
  <c r="I358" i="15"/>
  <c r="I278" i="15"/>
  <c r="I184" i="15"/>
  <c r="I104" i="15"/>
  <c r="I375" i="15"/>
  <c r="I271" i="15"/>
  <c r="I288" i="15"/>
  <c r="I193" i="15"/>
  <c r="I145" i="15"/>
  <c r="I105" i="15"/>
  <c r="I30" i="15"/>
  <c r="I32" i="15"/>
  <c r="I191" i="15"/>
  <c r="I111" i="15"/>
  <c r="I45" i="15"/>
  <c r="I551" i="15"/>
  <c r="I495" i="15"/>
  <c r="I482" i="15"/>
  <c r="I364" i="15"/>
  <c r="I419" i="15"/>
  <c r="I413" i="15"/>
  <c r="I285" i="15"/>
  <c r="I253" i="15"/>
  <c r="I274" i="15"/>
  <c r="I164" i="15"/>
  <c r="I251" i="15"/>
  <c r="I526" i="15"/>
  <c r="I182" i="15"/>
  <c r="I134" i="15"/>
  <c r="I268" i="15"/>
  <c r="I567" i="15"/>
  <c r="I511" i="15"/>
  <c r="I428" i="15"/>
  <c r="I403" i="15"/>
  <c r="I349" i="15"/>
  <c r="I355" i="15"/>
  <c r="I100" i="15"/>
  <c r="I246" i="15"/>
  <c r="I102" i="15"/>
  <c r="I625" i="15"/>
  <c r="I618" i="15"/>
  <c r="I596" i="15"/>
  <c r="I533" i="15"/>
  <c r="I564" i="15"/>
  <c r="I490" i="15"/>
  <c r="I420" i="15"/>
  <c r="I340" i="15"/>
  <c r="I427" i="15"/>
  <c r="I501" i="15"/>
  <c r="I421" i="15"/>
  <c r="I325" i="15"/>
  <c r="I450" i="15"/>
  <c r="I261" i="15"/>
  <c r="I330" i="15"/>
  <c r="I252" i="15"/>
  <c r="I172" i="15"/>
  <c r="I76" i="15"/>
  <c r="I339" i="15"/>
  <c r="I354" i="15"/>
  <c r="I48" i="15"/>
  <c r="I54" i="15"/>
  <c r="I199" i="15"/>
  <c r="I82" i="15"/>
  <c r="I130" i="15"/>
  <c r="I272" i="15"/>
  <c r="I160" i="15"/>
  <c r="I281" i="15"/>
  <c r="I447" i="15"/>
  <c r="I557" i="15"/>
  <c r="I547" i="15"/>
  <c r="I613" i="15"/>
  <c r="I117" i="15"/>
  <c r="I441" i="15"/>
  <c r="I147" i="15"/>
  <c r="I28" i="15"/>
  <c r="I107" i="15"/>
  <c r="I57" i="15"/>
  <c r="I141" i="15"/>
  <c r="I80" i="15"/>
  <c r="I329" i="15"/>
  <c r="I494" i="15"/>
  <c r="I589" i="15"/>
  <c r="I604" i="15"/>
  <c r="I483" i="15"/>
  <c r="I502" i="15"/>
  <c r="I384" i="15"/>
  <c r="I439" i="15"/>
  <c r="I497" i="15"/>
  <c r="I417" i="15"/>
  <c r="I337" i="15"/>
  <c r="I446" i="15"/>
  <c r="I257" i="15"/>
  <c r="I342" i="15"/>
  <c r="I248" i="15"/>
  <c r="I168" i="15"/>
  <c r="I88" i="15"/>
  <c r="I335" i="15"/>
  <c r="I250" i="15"/>
  <c r="I60" i="15"/>
  <c r="I177" i="15"/>
  <c r="I137" i="15"/>
  <c r="I94" i="15"/>
  <c r="I41" i="15"/>
  <c r="I292" i="15"/>
  <c r="I175" i="15"/>
  <c r="I47" i="15"/>
  <c r="I612" i="15"/>
  <c r="I519" i="15"/>
  <c r="I568" i="15"/>
  <c r="I466" i="15"/>
  <c r="I582" i="15"/>
  <c r="I509" i="15"/>
  <c r="I381" i="15"/>
  <c r="I458" i="15"/>
  <c r="I371" i="15"/>
  <c r="I244" i="15"/>
  <c r="I132" i="15"/>
  <c r="I315" i="15"/>
  <c r="I280" i="15"/>
  <c r="I174" i="15"/>
  <c r="I110" i="15"/>
  <c r="I90" i="15"/>
  <c r="I535" i="15"/>
  <c r="I560" i="15"/>
  <c r="I396" i="15"/>
  <c r="I537" i="15"/>
  <c r="I269" i="15"/>
  <c r="I306" i="15"/>
  <c r="I68" i="15"/>
  <c r="I214" i="15"/>
  <c r="I70" i="15"/>
  <c r="I609" i="15"/>
  <c r="I559" i="15"/>
  <c r="I583" i="15"/>
  <c r="I503" i="15"/>
  <c r="I548" i="15"/>
  <c r="I474" i="15"/>
  <c r="I404" i="15"/>
  <c r="I496" i="15"/>
  <c r="I411" i="15"/>
  <c r="I485" i="15"/>
  <c r="I389" i="15"/>
  <c r="I309" i="15"/>
  <c r="I434" i="15"/>
  <c r="I229" i="15"/>
  <c r="I314" i="15"/>
  <c r="I236" i="15"/>
  <c r="I140" i="15"/>
  <c r="I530" i="15"/>
  <c r="I323" i="15"/>
  <c r="I222" i="15"/>
  <c r="I210" i="15"/>
  <c r="I36" i="15"/>
  <c r="I115" i="15"/>
  <c r="I219" i="15"/>
  <c r="I34" i="15"/>
  <c r="I146" i="15"/>
  <c r="I242" i="15"/>
  <c r="I286" i="15"/>
  <c r="I345" i="15"/>
  <c r="I516" i="15"/>
  <c r="I607" i="15"/>
  <c r="I276" i="15"/>
  <c r="I489" i="15"/>
  <c r="I163" i="15"/>
  <c r="I279" i="15"/>
  <c r="I344" i="15"/>
  <c r="I297" i="15"/>
  <c r="I171" i="15"/>
  <c r="I316" i="15"/>
  <c r="I189" i="15"/>
  <c r="I270" i="15"/>
  <c r="I525" i="15"/>
  <c r="I558" i="15"/>
  <c r="I615" i="15"/>
  <c r="I570" i="15"/>
  <c r="I561" i="15"/>
  <c r="I571" i="15"/>
  <c r="I586" i="15"/>
  <c r="I407" i="15"/>
  <c r="I481" i="15"/>
  <c r="I401" i="15"/>
  <c r="I305" i="15"/>
  <c r="I430" i="15"/>
  <c r="I241" i="15"/>
  <c r="I310" i="15"/>
  <c r="I232" i="15"/>
  <c r="I152" i="15"/>
  <c r="I362" i="15"/>
  <c r="I319" i="15"/>
  <c r="I234" i="15"/>
  <c r="I209" i="15"/>
  <c r="I169" i="15"/>
  <c r="I129" i="15"/>
  <c r="I73" i="15"/>
  <c r="I93" i="15"/>
  <c r="I239" i="15"/>
  <c r="I143" i="15"/>
  <c r="I35" i="15"/>
  <c r="I601" i="15"/>
  <c r="I611" i="15"/>
  <c r="I552" i="15"/>
  <c r="I444" i="15"/>
  <c r="I472" i="15"/>
  <c r="I493" i="15"/>
  <c r="I365" i="15"/>
  <c r="I410" i="15"/>
  <c r="I338" i="15"/>
  <c r="I228" i="15"/>
  <c r="I84" i="15"/>
  <c r="I299" i="15"/>
  <c r="I56" i="15"/>
  <c r="I150" i="15"/>
  <c r="I91" i="15"/>
  <c r="I617" i="15"/>
  <c r="I578" i="15"/>
  <c r="I544" i="15"/>
  <c r="I348" i="15"/>
  <c r="I429" i="15"/>
  <c r="I426" i="15"/>
  <c r="I260" i="15"/>
  <c r="I331" i="15"/>
  <c r="I190" i="15"/>
  <c r="I332" i="15"/>
  <c r="I580" i="15"/>
  <c r="I543" i="15"/>
  <c r="I573" i="15"/>
  <c r="I471" i="15"/>
  <c r="I540" i="15"/>
  <c r="I577" i="15"/>
  <c r="I372" i="15"/>
  <c r="I480" i="15"/>
  <c r="I395" i="15"/>
  <c r="I453" i="15"/>
  <c r="I373" i="15"/>
  <c r="I293" i="15"/>
  <c r="I402" i="15"/>
  <c r="I600" i="15"/>
  <c r="I298" i="15"/>
  <c r="I204" i="15"/>
  <c r="I124" i="15"/>
  <c r="I259" i="15"/>
  <c r="I291" i="15"/>
  <c r="I328" i="15"/>
  <c r="I202" i="15"/>
  <c r="I63" i="15"/>
  <c r="I135" i="15"/>
  <c r="I324" i="15"/>
  <c r="I75" i="15"/>
  <c r="I162" i="15"/>
  <c r="I522" i="15"/>
  <c r="I350" i="15"/>
  <c r="I409" i="15"/>
  <c r="I456" i="15"/>
  <c r="I610" i="15"/>
  <c r="AG58" i="17"/>
  <c r="AJ34" i="4"/>
  <c r="AJ104" i="17"/>
  <c r="G622" i="15"/>
  <c r="G627" i="15"/>
  <c r="G611" i="15"/>
  <c r="G595" i="15"/>
  <c r="G600" i="15"/>
  <c r="G582" i="15"/>
  <c r="G625" i="15"/>
  <c r="G617" i="15"/>
  <c r="G609" i="15"/>
  <c r="G590" i="15"/>
  <c r="G557" i="15"/>
  <c r="G541" i="15"/>
  <c r="G525" i="15"/>
  <c r="G594" i="15"/>
  <c r="G579" i="15"/>
  <c r="G597" i="15"/>
  <c r="G566" i="15"/>
  <c r="G550" i="15"/>
  <c r="G534" i="15"/>
  <c r="G530" i="15"/>
  <c r="G517" i="15"/>
  <c r="G501" i="15"/>
  <c r="G485" i="15"/>
  <c r="G469" i="15"/>
  <c r="G559" i="15"/>
  <c r="G543" i="15"/>
  <c r="G523" i="15"/>
  <c r="G508" i="15"/>
  <c r="G492" i="15"/>
  <c r="G476" i="15"/>
  <c r="G568" i="15"/>
  <c r="G458" i="15"/>
  <c r="G442" i="15"/>
  <c r="G426" i="15"/>
  <c r="G410" i="15"/>
  <c r="G394" i="15"/>
  <c r="G378" i="15"/>
  <c r="G362" i="15"/>
  <c r="G346" i="15"/>
  <c r="G465" i="15"/>
  <c r="G449" i="15"/>
  <c r="G433" i="15"/>
  <c r="G417" i="15"/>
  <c r="G401" i="15"/>
  <c r="G385" i="15"/>
  <c r="G528" i="15"/>
  <c r="G368" i="15"/>
  <c r="G352" i="15"/>
  <c r="G339" i="15"/>
  <c r="G323" i="15"/>
  <c r="G307" i="15"/>
  <c r="G291" i="15"/>
  <c r="G275" i="15"/>
  <c r="G456" i="15"/>
  <c r="G440" i="15"/>
  <c r="G424" i="15"/>
  <c r="G408" i="15"/>
  <c r="G392" i="15"/>
  <c r="G336" i="15"/>
  <c r="G320" i="15"/>
  <c r="G304" i="15"/>
  <c r="G288" i="15"/>
  <c r="G272" i="15"/>
  <c r="G255" i="15"/>
  <c r="G239" i="15"/>
  <c r="G223" i="15"/>
  <c r="G507" i="15"/>
  <c r="G491" i="15"/>
  <c r="G475" i="15"/>
  <c r="G459" i="15"/>
  <c r="G443" i="15"/>
  <c r="G427" i="15"/>
  <c r="G411" i="15"/>
  <c r="G395" i="15"/>
  <c r="G379" i="15"/>
  <c r="G367" i="15"/>
  <c r="G351" i="15"/>
  <c r="G333" i="15"/>
  <c r="G317" i="15"/>
  <c r="G301" i="15"/>
  <c r="G285" i="15"/>
  <c r="G269" i="15"/>
  <c r="G250" i="15"/>
  <c r="G234" i="15"/>
  <c r="G218" i="15"/>
  <c r="G202" i="15"/>
  <c r="G186" i="15"/>
  <c r="G170" i="15"/>
  <c r="G154" i="15"/>
  <c r="G138" i="15"/>
  <c r="G122" i="15"/>
  <c r="G106" i="15"/>
  <c r="G90" i="15"/>
  <c r="G74" i="15"/>
  <c r="G502" i="15"/>
  <c r="G371" i="15"/>
  <c r="G256" i="15"/>
  <c r="G487" i="15"/>
  <c r="G341" i="15"/>
  <c r="G495" i="15"/>
  <c r="G338" i="15"/>
  <c r="G322" i="15"/>
  <c r="G306" i="15"/>
  <c r="G290" i="15"/>
  <c r="G274" i="15"/>
  <c r="G215" i="15"/>
  <c r="G199" i="15"/>
  <c r="G183" i="15"/>
  <c r="G167" i="15"/>
  <c r="G151" i="15"/>
  <c r="G135" i="15"/>
  <c r="G119" i="15"/>
  <c r="G581" i="15"/>
  <c r="G347" i="15"/>
  <c r="G46" i="15"/>
  <c r="G253" i="15"/>
  <c r="G200" i="15"/>
  <c r="G184" i="15"/>
  <c r="G168" i="15"/>
  <c r="G152" i="15"/>
  <c r="G136" i="15"/>
  <c r="G120" i="15"/>
  <c r="G100" i="15"/>
  <c r="G68" i="15"/>
  <c r="G32" i="15"/>
  <c r="G249" i="15"/>
  <c r="G241" i="15"/>
  <c r="G233" i="15"/>
  <c r="G225" i="15"/>
  <c r="G217" i="15"/>
  <c r="G205" i="15"/>
  <c r="G189" i="15"/>
  <c r="G173" i="15"/>
  <c r="G157" i="15"/>
  <c r="G141" i="15"/>
  <c r="G125" i="15"/>
  <c r="G109" i="15"/>
  <c r="G91" i="15"/>
  <c r="G75" i="15"/>
  <c r="G51" i="15"/>
  <c r="G96" i="15"/>
  <c r="G60" i="15"/>
  <c r="G34" i="15"/>
  <c r="G101" i="15"/>
  <c r="G85" i="15"/>
  <c r="G69" i="15"/>
  <c r="G53" i="15"/>
  <c r="G37" i="15"/>
  <c r="G59" i="15"/>
  <c r="G80" i="15"/>
  <c r="G27" i="15"/>
  <c r="G614" i="15"/>
  <c r="G615" i="15"/>
  <c r="G591" i="15"/>
  <c r="G592" i="15"/>
  <c r="G570" i="15"/>
  <c r="G616" i="15"/>
  <c r="G606" i="15"/>
  <c r="G561" i="15"/>
  <c r="G537" i="15"/>
  <c r="G602" i="15"/>
  <c r="G585" i="15"/>
  <c r="G589" i="15"/>
  <c r="G558" i="15"/>
  <c r="G538" i="15"/>
  <c r="G526" i="15"/>
  <c r="G509" i="15"/>
  <c r="G489" i="15"/>
  <c r="G575" i="15"/>
  <c r="G551" i="15"/>
  <c r="G527" i="15"/>
  <c r="G504" i="15"/>
  <c r="G484" i="15"/>
  <c r="G464" i="15"/>
  <c r="G454" i="15"/>
  <c r="G434" i="15"/>
  <c r="G414" i="15"/>
  <c r="G390" i="15"/>
  <c r="G370" i="15"/>
  <c r="G350" i="15"/>
  <c r="G461" i="15"/>
  <c r="G441" i="15"/>
  <c r="G421" i="15"/>
  <c r="G397" i="15"/>
  <c r="G580" i="15"/>
  <c r="G372" i="15"/>
  <c r="G348" i="15"/>
  <c r="G331" i="15"/>
  <c r="G311" i="15"/>
  <c r="G287" i="15"/>
  <c r="G267" i="15"/>
  <c r="G444" i="15"/>
  <c r="G420" i="15"/>
  <c r="G400" i="15"/>
  <c r="G380" i="15"/>
  <c r="G316" i="15"/>
  <c r="G296" i="15"/>
  <c r="G276" i="15"/>
  <c r="G251" i="15"/>
  <c r="G231" i="15"/>
  <c r="G514" i="15"/>
  <c r="G490" i="15"/>
  <c r="G467" i="15"/>
  <c r="G447" i="15"/>
  <c r="G423" i="15"/>
  <c r="G403" i="15"/>
  <c r="G383" i="15"/>
  <c r="G361" i="15"/>
  <c r="G343" i="15"/>
  <c r="G321" i="15"/>
  <c r="G297" i="15"/>
  <c r="G277" i="15"/>
  <c r="G254" i="15"/>
  <c r="G230" i="15"/>
  <c r="G210" i="15"/>
  <c r="G190" i="15"/>
  <c r="G166" i="15"/>
  <c r="G146" i="15"/>
  <c r="G126" i="15"/>
  <c r="G102" i="15"/>
  <c r="G82" i="15"/>
  <c r="G62" i="15"/>
  <c r="G355" i="15"/>
  <c r="G532" i="15"/>
  <c r="G357" i="15"/>
  <c r="G479" i="15"/>
  <c r="G330" i="15"/>
  <c r="G310" i="15"/>
  <c r="G286" i="15"/>
  <c r="G266" i="15"/>
  <c r="G203" i="15"/>
  <c r="G179" i="15"/>
  <c r="G159" i="15"/>
  <c r="G139" i="15"/>
  <c r="G115" i="15"/>
  <c r="G463" i="15"/>
  <c r="G50" i="15"/>
  <c r="G212" i="15"/>
  <c r="G192" i="15"/>
  <c r="G172" i="15"/>
  <c r="G148" i="15"/>
  <c r="G128" i="15"/>
  <c r="G108" i="15"/>
  <c r="G44" i="15"/>
  <c r="G548" i="15"/>
  <c r="G244" i="15"/>
  <c r="G232" i="15"/>
  <c r="G221" i="15"/>
  <c r="G209" i="15"/>
  <c r="G185" i="15"/>
  <c r="G165" i="15"/>
  <c r="G145" i="15"/>
  <c r="G121" i="15"/>
  <c r="G99" i="15"/>
  <c r="G81" i="15"/>
  <c r="G43" i="15"/>
  <c r="G72" i="15"/>
  <c r="G38" i="15"/>
  <c r="G95" i="15"/>
  <c r="G77" i="15"/>
  <c r="G57" i="15"/>
  <c r="G33" i="15"/>
  <c r="G35" i="15"/>
  <c r="G610" i="15"/>
  <c r="G607" i="15"/>
  <c r="G587" i="15"/>
  <c r="G588" i="15"/>
  <c r="G624" i="15"/>
  <c r="G613" i="15"/>
  <c r="G598" i="15"/>
  <c r="G553" i="15"/>
  <c r="G533" i="15"/>
  <c r="G601" i="15"/>
  <c r="G577" i="15"/>
  <c r="G584" i="15"/>
  <c r="G554" i="15"/>
  <c r="G573" i="15"/>
  <c r="G522" i="15"/>
  <c r="G505" i="15"/>
  <c r="G481" i="15"/>
  <c r="G567" i="15"/>
  <c r="G547" i="15"/>
  <c r="G519" i="15"/>
  <c r="G500" i="15"/>
  <c r="G480" i="15"/>
  <c r="G560" i="15"/>
  <c r="G450" i="15"/>
  <c r="G430" i="15"/>
  <c r="G406" i="15"/>
  <c r="G386" i="15"/>
  <c r="G366" i="15"/>
  <c r="G342" i="15"/>
  <c r="G457" i="15"/>
  <c r="G437" i="15"/>
  <c r="G413" i="15"/>
  <c r="G393" i="15"/>
  <c r="G556" i="15"/>
  <c r="G364" i="15"/>
  <c r="G344" i="15"/>
  <c r="G327" i="15"/>
  <c r="G303" i="15"/>
  <c r="G283" i="15"/>
  <c r="G460" i="15"/>
  <c r="G436" i="15"/>
  <c r="G416" i="15"/>
  <c r="G396" i="15"/>
  <c r="G332" i="15"/>
  <c r="G312" i="15"/>
  <c r="G292" i="15"/>
  <c r="G268" i="15"/>
  <c r="G247" i="15"/>
  <c r="G227" i="15"/>
  <c r="G506" i="15"/>
  <c r="G483" i="15"/>
  <c r="G466" i="15"/>
  <c r="G439" i="15"/>
  <c r="G419" i="15"/>
  <c r="G399" i="15"/>
  <c r="G377" i="15"/>
  <c r="G359" i="15"/>
  <c r="G337" i="15"/>
  <c r="G313" i="15"/>
  <c r="G293" i="15"/>
  <c r="G273" i="15"/>
  <c r="G246" i="15"/>
  <c r="G226" i="15"/>
  <c r="G206" i="15"/>
  <c r="G182" i="15"/>
  <c r="G162" i="15"/>
  <c r="G142" i="15"/>
  <c r="G118" i="15"/>
  <c r="G98" i="15"/>
  <c r="G78" i="15"/>
  <c r="G486" i="15"/>
  <c r="G264" i="15"/>
  <c r="G503" i="15"/>
  <c r="G583" i="15"/>
  <c r="G365" i="15"/>
  <c r="G326" i="15"/>
  <c r="G302" i="15"/>
  <c r="G282" i="15"/>
  <c r="G265" i="15"/>
  <c r="G195" i="15"/>
  <c r="G175" i="15"/>
  <c r="G155" i="15"/>
  <c r="G131" i="15"/>
  <c r="G111" i="15"/>
  <c r="G363" i="15"/>
  <c r="G524" i="15"/>
  <c r="G208" i="15"/>
  <c r="G188" i="15"/>
  <c r="G164" i="15"/>
  <c r="G144" i="15"/>
  <c r="G124" i="15"/>
  <c r="G92" i="15"/>
  <c r="G40" i="15"/>
  <c r="G478" i="15"/>
  <c r="G240" i="15"/>
  <c r="G229" i="15"/>
  <c r="G220" i="15"/>
  <c r="G201" i="15"/>
  <c r="G181" i="15"/>
  <c r="G161" i="15"/>
  <c r="G137" i="15"/>
  <c r="G117" i="15"/>
  <c r="G97" i="15"/>
  <c r="G73" i="15"/>
  <c r="G39" i="15"/>
  <c r="G64" i="15"/>
  <c r="G30" i="15"/>
  <c r="G93" i="15"/>
  <c r="G71" i="15"/>
  <c r="G49" i="15"/>
  <c r="G29" i="15"/>
  <c r="G104" i="15"/>
  <c r="G626" i="15"/>
  <c r="G623" i="15"/>
  <c r="G603" i="15"/>
  <c r="G604" i="15"/>
  <c r="G578" i="15"/>
  <c r="G621" i="15"/>
  <c r="G612" i="15"/>
  <c r="G569" i="15"/>
  <c r="G549" i="15"/>
  <c r="G529" i="15"/>
  <c r="G593" i="15"/>
  <c r="G571" i="15"/>
  <c r="G576" i="15"/>
  <c r="G546" i="15"/>
  <c r="G572" i="15"/>
  <c r="G518" i="15"/>
  <c r="G497" i="15"/>
  <c r="G477" i="15"/>
  <c r="G563" i="15"/>
  <c r="G535" i="15"/>
  <c r="G516" i="15"/>
  <c r="G496" i="15"/>
  <c r="G472" i="15"/>
  <c r="G552" i="15"/>
  <c r="G446" i="15"/>
  <c r="G422" i="15"/>
  <c r="G402" i="15"/>
  <c r="G382" i="15"/>
  <c r="G358" i="15"/>
  <c r="G540" i="15"/>
  <c r="G453" i="15"/>
  <c r="G429" i="15"/>
  <c r="G409" i="15"/>
  <c r="G389" i="15"/>
  <c r="G520" i="15"/>
  <c r="G360" i="15"/>
  <c r="G340" i="15"/>
  <c r="G319" i="15"/>
  <c r="G299" i="15"/>
  <c r="G279" i="15"/>
  <c r="G452" i="15"/>
  <c r="G432" i="15"/>
  <c r="G412" i="15"/>
  <c r="G388" i="15"/>
  <c r="G328" i="15"/>
  <c r="G308" i="15"/>
  <c r="G284" i="15"/>
  <c r="G263" i="15"/>
  <c r="G243" i="15"/>
  <c r="G219" i="15"/>
  <c r="G499" i="15"/>
  <c r="G482" i="15"/>
  <c r="G455" i="15"/>
  <c r="G435" i="15"/>
  <c r="G415" i="15"/>
  <c r="G391" i="15"/>
  <c r="G375" i="15"/>
  <c r="G353" i="15"/>
  <c r="G329" i="15"/>
  <c r="G309" i="15"/>
  <c r="G289" i="15"/>
  <c r="G262" i="15"/>
  <c r="G242" i="15"/>
  <c r="G222" i="15"/>
  <c r="G198" i="15"/>
  <c r="G178" i="15"/>
  <c r="G158" i="15"/>
  <c r="G134" i="15"/>
  <c r="G114" i="15"/>
  <c r="G94" i="15"/>
  <c r="G70" i="15"/>
  <c r="G470" i="15"/>
  <c r="G260" i="15"/>
  <c r="G471" i="15"/>
  <c r="G564" i="15"/>
  <c r="G349" i="15"/>
  <c r="G318" i="15"/>
  <c r="G298" i="15"/>
  <c r="G278" i="15"/>
  <c r="G211" i="15"/>
  <c r="G191" i="15"/>
  <c r="G171" i="15"/>
  <c r="G147" i="15"/>
  <c r="G127" i="15"/>
  <c r="G107" i="15"/>
  <c r="G58" i="15"/>
  <c r="G261" i="15"/>
  <c r="G204" i="15"/>
  <c r="G180" i="15"/>
  <c r="G160" i="15"/>
  <c r="G140" i="15"/>
  <c r="G116" i="15"/>
  <c r="G84" i="15"/>
  <c r="G36" i="15"/>
  <c r="G248" i="15"/>
  <c r="G237" i="15"/>
  <c r="G228" i="15"/>
  <c r="G216" i="15"/>
  <c r="G197" i="15"/>
  <c r="G177" i="15"/>
  <c r="G153" i="15"/>
  <c r="G133" i="15"/>
  <c r="G113" i="15"/>
  <c r="G89" i="15"/>
  <c r="G67" i="15"/>
  <c r="G31" i="15"/>
  <c r="G56" i="15"/>
  <c r="G510" i="15"/>
  <c r="G87" i="15"/>
  <c r="G63" i="15"/>
  <c r="G45" i="15"/>
  <c r="G65" i="15"/>
  <c r="G48" i="15"/>
  <c r="G618" i="15"/>
  <c r="G619" i="15"/>
  <c r="G599" i="15"/>
  <c r="G596" i="15"/>
  <c r="G574" i="15"/>
  <c r="G620" i="15"/>
  <c r="G608" i="15"/>
  <c r="G565" i="15"/>
  <c r="G545" i="15"/>
  <c r="G521" i="15"/>
  <c r="G586" i="15"/>
  <c r="G605" i="15"/>
  <c r="G562" i="15"/>
  <c r="G542" i="15"/>
  <c r="G536" i="15"/>
  <c r="G513" i="15"/>
  <c r="G493" i="15"/>
  <c r="G473" i="15"/>
  <c r="G555" i="15"/>
  <c r="G531" i="15"/>
  <c r="G512" i="15"/>
  <c r="G488" i="15"/>
  <c r="G468" i="15"/>
  <c r="G544" i="15"/>
  <c r="G438" i="15"/>
  <c r="G418" i="15"/>
  <c r="G398" i="15"/>
  <c r="G374" i="15"/>
  <c r="G354" i="15"/>
  <c r="G539" i="15"/>
  <c r="G445" i="15"/>
  <c r="G425" i="15"/>
  <c r="G405" i="15"/>
  <c r="G381" i="15"/>
  <c r="G376" i="15"/>
  <c r="G356" i="15"/>
  <c r="G335" i="15"/>
  <c r="G315" i="15"/>
  <c r="G295" i="15"/>
  <c r="G271" i="15"/>
  <c r="G448" i="15"/>
  <c r="G428" i="15"/>
  <c r="G404" i="15"/>
  <c r="G384" i="15"/>
  <c r="G324" i="15"/>
  <c r="G300" i="15"/>
  <c r="G280" i="15"/>
  <c r="G259" i="15"/>
  <c r="G235" i="15"/>
  <c r="G515" i="15"/>
  <c r="G498" i="15"/>
  <c r="G474" i="15"/>
  <c r="G451" i="15"/>
  <c r="G431" i="15"/>
  <c r="G407" i="15"/>
  <c r="G387" i="15"/>
  <c r="G369" i="15"/>
  <c r="G345" i="15"/>
  <c r="G325" i="15"/>
  <c r="G305" i="15"/>
  <c r="G281" i="15"/>
  <c r="G258" i="15"/>
  <c r="G238" i="15"/>
  <c r="G214" i="15"/>
  <c r="G194" i="15"/>
  <c r="G174" i="15"/>
  <c r="G150" i="15"/>
  <c r="G130" i="15"/>
  <c r="G110" i="15"/>
  <c r="G86" i="15"/>
  <c r="G66" i="15"/>
  <c r="G462" i="15"/>
  <c r="G252" i="15"/>
  <c r="G373" i="15"/>
  <c r="G511" i="15"/>
  <c r="G334" i="15"/>
  <c r="G314" i="15"/>
  <c r="G294" i="15"/>
  <c r="G270" i="15"/>
  <c r="G207" i="15"/>
  <c r="G187" i="15"/>
  <c r="G163" i="15"/>
  <c r="G143" i="15"/>
  <c r="G123" i="15"/>
  <c r="G494" i="15"/>
  <c r="G54" i="15"/>
  <c r="G257" i="15"/>
  <c r="G196" i="15"/>
  <c r="G176" i="15"/>
  <c r="G156" i="15"/>
  <c r="G132" i="15"/>
  <c r="G112" i="15"/>
  <c r="G76" i="15"/>
  <c r="G28" i="15"/>
  <c r="G245" i="15"/>
  <c r="G236" i="15"/>
  <c r="G224" i="15"/>
  <c r="G213" i="15"/>
  <c r="G193" i="15"/>
  <c r="G169" i="15"/>
  <c r="G149" i="15"/>
  <c r="G129" i="15"/>
  <c r="G105" i="15"/>
  <c r="G83" i="15"/>
  <c r="G55" i="15"/>
  <c r="G88" i="15"/>
  <c r="G52" i="15"/>
  <c r="G103" i="15"/>
  <c r="G79" i="15"/>
  <c r="G61" i="15"/>
  <c r="G41" i="15"/>
  <c r="G47" i="15"/>
  <c r="G42" i="15"/>
  <c r="I610" i="7"/>
  <c r="I354" i="7"/>
  <c r="I241" i="7"/>
  <c r="I322" i="7"/>
  <c r="I447" i="7"/>
  <c r="I566" i="7"/>
  <c r="I328" i="7"/>
  <c r="I625" i="7"/>
  <c r="I590" i="7"/>
  <c r="I427" i="7"/>
  <c r="I262" i="7"/>
  <c r="I186" i="7"/>
  <c r="I34" i="7"/>
  <c r="I567" i="7"/>
  <c r="I480" i="7"/>
  <c r="I398" i="7"/>
  <c r="I311" i="7"/>
  <c r="I214" i="7"/>
  <c r="I99" i="7"/>
  <c r="I588" i="7"/>
  <c r="I508" i="7"/>
  <c r="I426" i="7"/>
  <c r="I339" i="7"/>
  <c r="I237" i="7"/>
  <c r="I111" i="7"/>
  <c r="I545" i="7"/>
  <c r="I481" i="7"/>
  <c r="I417" i="7"/>
  <c r="I353" i="7"/>
  <c r="I289" i="7"/>
  <c r="I204" i="7"/>
  <c r="I102" i="7"/>
  <c r="I263" i="7"/>
  <c r="I199" i="7"/>
  <c r="I133" i="7"/>
  <c r="I46" i="7"/>
  <c r="I92" i="7"/>
  <c r="I28" i="7"/>
  <c r="I274" i="7"/>
  <c r="I479" i="7"/>
  <c r="I570" i="7"/>
  <c r="I184" i="7"/>
  <c r="I326" i="7"/>
  <c r="I463" i="7"/>
  <c r="I258" i="7"/>
  <c r="I559" i="7"/>
  <c r="I548" i="7"/>
  <c r="I370" i="7"/>
  <c r="I139" i="7"/>
  <c r="I141" i="7"/>
  <c r="I611" i="7"/>
  <c r="I542" i="7"/>
  <c r="I455" i="7"/>
  <c r="I368" i="7"/>
  <c r="I286" i="7"/>
  <c r="I164" i="7"/>
  <c r="I58" i="7"/>
  <c r="I568" i="7"/>
  <c r="I483" i="7"/>
  <c r="I396" i="7"/>
  <c r="I314" i="7"/>
  <c r="I192" i="7"/>
  <c r="I70" i="7"/>
  <c r="I525" i="7"/>
  <c r="I461" i="7"/>
  <c r="I397" i="7"/>
  <c r="I333" i="7"/>
  <c r="I261" i="7"/>
  <c r="I174" i="7"/>
  <c r="I57" i="7"/>
  <c r="I243" i="7"/>
  <c r="I179" i="7"/>
  <c r="I103" i="7"/>
  <c r="I136" i="7"/>
  <c r="I72" i="7"/>
  <c r="I581" i="7"/>
  <c r="I468" i="7"/>
  <c r="I287" i="7"/>
  <c r="I379" i="7"/>
  <c r="I504" i="7"/>
  <c r="I609" i="7"/>
  <c r="I360" i="7"/>
  <c r="I41" i="7"/>
  <c r="I606" i="7"/>
  <c r="I452" i="7"/>
  <c r="I281" i="7"/>
  <c r="I198" i="7"/>
  <c r="I59" i="7"/>
  <c r="I575" i="7"/>
  <c r="I494" i="7"/>
  <c r="I407" i="7"/>
  <c r="I320" i="7"/>
  <c r="I221" i="7"/>
  <c r="I118" i="7"/>
  <c r="I596" i="7"/>
  <c r="I522" i="7"/>
  <c r="I435" i="7"/>
  <c r="I348" i="7"/>
  <c r="I244" i="7"/>
  <c r="I130" i="7"/>
  <c r="I553" i="7"/>
  <c r="I489" i="7"/>
  <c r="I425" i="7"/>
  <c r="I361" i="7"/>
  <c r="I297" i="7"/>
  <c r="I213" i="7"/>
  <c r="I109" i="7"/>
  <c r="I271" i="7"/>
  <c r="I207" i="7"/>
  <c r="I143" i="7"/>
  <c r="I55" i="7"/>
  <c r="I100" i="7"/>
  <c r="I36" i="7"/>
  <c r="I475" i="7"/>
  <c r="I536" i="7"/>
  <c r="I602" i="7"/>
  <c r="I269" i="7"/>
  <c r="I383" i="7"/>
  <c r="I495" i="7"/>
  <c r="I296" i="7"/>
  <c r="I577" i="7"/>
  <c r="I562" i="7"/>
  <c r="I395" i="7"/>
  <c r="I196" i="7"/>
  <c r="I148" i="7"/>
  <c r="I619" i="7"/>
  <c r="I551" i="7"/>
  <c r="I464" i="7"/>
  <c r="I382" i="7"/>
  <c r="I295" i="7"/>
  <c r="I176" i="7"/>
  <c r="I74" i="7"/>
  <c r="I576" i="7"/>
  <c r="I492" i="7"/>
  <c r="I410" i="7"/>
  <c r="I323" i="7"/>
  <c r="I225" i="7"/>
  <c r="I86" i="7"/>
  <c r="I533" i="7"/>
  <c r="I469" i="7"/>
  <c r="I405" i="7"/>
  <c r="I341" i="7"/>
  <c r="I270" i="7"/>
  <c r="I188" i="7"/>
  <c r="I90" i="7"/>
  <c r="I251" i="7"/>
  <c r="I187" i="7"/>
  <c r="I117" i="7"/>
  <c r="I30" i="7"/>
  <c r="AI87" i="4"/>
  <c r="AK102" i="17"/>
  <c r="D373" i="7"/>
  <c r="D238" i="7"/>
  <c r="D396" i="7"/>
  <c r="D301" i="7"/>
  <c r="D198" i="7"/>
  <c r="D309" i="7"/>
  <c r="D181" i="7"/>
  <c r="D380" i="7"/>
  <c r="D306" i="7"/>
  <c r="D205" i="7"/>
  <c r="D382" i="7"/>
  <c r="D318" i="7"/>
  <c r="D261" i="7"/>
  <c r="D180" i="7"/>
  <c r="D400" i="7"/>
  <c r="D365" i="7"/>
  <c r="D302" i="7"/>
  <c r="D245" i="7"/>
  <c r="D213" i="7"/>
  <c r="D83" i="7"/>
  <c r="D334" i="7"/>
  <c r="D317" i="7"/>
  <c r="D272" i="7"/>
  <c r="D258" i="7"/>
  <c r="D204" i="7"/>
  <c r="D174" i="7"/>
  <c r="D116" i="7"/>
  <c r="D364" i="7"/>
  <c r="D345" i="7"/>
  <c r="D326" i="7"/>
  <c r="D286" i="7"/>
  <c r="D269" i="7"/>
  <c r="D224" i="7"/>
  <c r="D189" i="7"/>
  <c r="D155" i="7"/>
  <c r="D110" i="7"/>
  <c r="D96" i="7"/>
  <c r="D401" i="7"/>
  <c r="D378" i="7"/>
  <c r="D360" i="7"/>
  <c r="D337" i="7"/>
  <c r="D314" i="7"/>
  <c r="D296" i="7"/>
  <c r="D273" i="7"/>
  <c r="D250" i="7"/>
  <c r="D232" i="7"/>
  <c r="D209" i="7"/>
  <c r="D186" i="7"/>
  <c r="D171" i="7"/>
  <c r="D126" i="7"/>
  <c r="D112" i="7"/>
  <c r="D210" i="7"/>
  <c r="D192" i="7"/>
  <c r="D158" i="7"/>
  <c r="D144" i="7"/>
  <c r="D99" i="7"/>
  <c r="D82" i="7"/>
  <c r="D626" i="7"/>
  <c r="D622" i="7"/>
  <c r="D618" i="7"/>
  <c r="D614" i="7"/>
  <c r="D610" i="7"/>
  <c r="D606" i="7"/>
  <c r="D602" i="7"/>
  <c r="D598" i="7"/>
  <c r="D594" i="7"/>
  <c r="D590" i="7"/>
  <c r="D586" i="7"/>
  <c r="D582" i="7"/>
  <c r="D578" i="7"/>
  <c r="D574" i="7"/>
  <c r="D570" i="7"/>
  <c r="D566" i="7"/>
  <c r="D562" i="7"/>
  <c r="D558" i="7"/>
  <c r="D554" i="7"/>
  <c r="D550" i="7"/>
  <c r="D546" i="7"/>
  <c r="D542" i="7"/>
  <c r="D538" i="7"/>
  <c r="D534" i="7"/>
  <c r="D530" i="7"/>
  <c r="D526" i="7"/>
  <c r="D522" i="7"/>
  <c r="D518" i="7"/>
  <c r="D514" i="7"/>
  <c r="D510" i="7"/>
  <c r="D506" i="7"/>
  <c r="D502" i="7"/>
  <c r="D498" i="7"/>
  <c r="D494" i="7"/>
  <c r="D490" i="7"/>
  <c r="D486" i="7"/>
  <c r="D482" i="7"/>
  <c r="D478" i="7"/>
  <c r="D474" i="7"/>
  <c r="D470" i="7"/>
  <c r="D466" i="7"/>
  <c r="D462" i="7"/>
  <c r="D458" i="7"/>
  <c r="D454" i="7"/>
  <c r="D450" i="7"/>
  <c r="D446" i="7"/>
  <c r="D442" i="7"/>
  <c r="D438" i="7"/>
  <c r="D434" i="7"/>
  <c r="D430" i="7"/>
  <c r="D426" i="7"/>
  <c r="D422" i="7"/>
  <c r="D418" i="7"/>
  <c r="D414" i="7"/>
  <c r="D410" i="7"/>
  <c r="D406" i="7"/>
  <c r="D399" i="7"/>
  <c r="D383" i="7"/>
  <c r="D367" i="7"/>
  <c r="D351" i="7"/>
  <c r="D335" i="7"/>
  <c r="D319" i="7"/>
  <c r="D303" i="7"/>
  <c r="D287" i="7"/>
  <c r="D271" i="7"/>
  <c r="D255" i="7"/>
  <c r="D239" i="7"/>
  <c r="D223" i="7"/>
  <c r="D207" i="7"/>
  <c r="D191" i="7"/>
  <c r="D168" i="7"/>
  <c r="D150" i="7"/>
  <c r="D127" i="7"/>
  <c r="D104" i="7"/>
  <c r="D86" i="7"/>
  <c r="D169" i="7"/>
  <c r="D153" i="7"/>
  <c r="D137" i="7"/>
  <c r="D121" i="7"/>
  <c r="D105" i="7"/>
  <c r="D89" i="7"/>
  <c r="D74" i="7"/>
  <c r="D70" i="7"/>
  <c r="D66" i="7"/>
  <c r="D62" i="7"/>
  <c r="D58" i="7"/>
  <c r="D54" i="7"/>
  <c r="D50" i="7"/>
  <c r="D46" i="7"/>
  <c r="D42" i="7"/>
  <c r="D38" i="7"/>
  <c r="D34" i="7"/>
  <c r="AG52" i="17"/>
  <c r="AG72" i="17"/>
  <c r="AG113" i="17"/>
  <c r="AG106" i="17"/>
  <c r="AG36" i="17"/>
  <c r="AI15" i="4"/>
  <c r="AL24" i="4"/>
  <c r="AL51" i="4"/>
  <c r="AA78" i="17"/>
  <c r="AK78" i="17" s="1"/>
  <c r="AJ78" i="17"/>
  <c r="Y63" i="4"/>
  <c r="AI63" i="4" s="1"/>
  <c r="AH63" i="4"/>
  <c r="Y48" i="4"/>
  <c r="AI48" i="4" s="1"/>
  <c r="AH48" i="4"/>
  <c r="Y65" i="4"/>
  <c r="AI65" i="4" s="1"/>
  <c r="AH65" i="4"/>
  <c r="Y46" i="4"/>
  <c r="AI46" i="4" s="1"/>
  <c r="AH46" i="4"/>
  <c r="Y110" i="4"/>
  <c r="AI110" i="4" s="1"/>
  <c r="AH110" i="4"/>
  <c r="AJ55" i="17"/>
  <c r="Z87" i="17"/>
  <c r="AJ87" i="17" s="1"/>
  <c r="Z95" i="17"/>
  <c r="AJ95" i="17" s="1"/>
  <c r="AL59" i="17"/>
  <c r="AC59" i="17"/>
  <c r="AL73" i="17"/>
  <c r="AL87" i="17"/>
  <c r="J440" i="15" l="1"/>
  <c r="J166" i="15"/>
  <c r="J423" i="15"/>
  <c r="J378" i="15"/>
  <c r="J173" i="15"/>
  <c r="J126" i="15"/>
  <c r="J592" i="15"/>
  <c r="J425" i="15"/>
  <c r="J568" i="15"/>
  <c r="J467" i="15"/>
  <c r="J610" i="15"/>
  <c r="J84" i="15"/>
  <c r="J134" i="15"/>
  <c r="J267" i="15"/>
  <c r="J391" i="15"/>
  <c r="J286" i="15"/>
  <c r="J554" i="15"/>
  <c r="J100" i="15"/>
  <c r="J44" i="15"/>
  <c r="J78" i="15"/>
  <c r="J206" i="15"/>
  <c r="J334" i="15"/>
  <c r="J540" i="15"/>
  <c r="J37" i="15"/>
  <c r="J135" i="15"/>
  <c r="J340" i="15"/>
  <c r="J344" i="15"/>
  <c r="J309" i="15"/>
  <c r="J385" i="15"/>
  <c r="J510" i="15"/>
  <c r="J496" i="15"/>
  <c r="J533" i="15"/>
  <c r="J137" i="15"/>
  <c r="J195" i="15"/>
  <c r="J236" i="15"/>
  <c r="J272" i="15"/>
  <c r="J420" i="15"/>
  <c r="J82" i="15"/>
  <c r="J305" i="15"/>
  <c r="J279" i="15"/>
  <c r="J358" i="15"/>
  <c r="J422" i="15"/>
  <c r="J492" i="15"/>
  <c r="J477" i="15"/>
  <c r="J529" i="15"/>
  <c r="J169" i="15"/>
  <c r="J46" i="15"/>
  <c r="J171" i="15"/>
  <c r="J122" i="15"/>
  <c r="J250" i="15"/>
  <c r="J314" i="15"/>
  <c r="J576" i="15"/>
  <c r="J443" i="15"/>
  <c r="J482" i="15"/>
  <c r="J398" i="15"/>
  <c r="J465" i="15"/>
  <c r="J468" i="15"/>
  <c r="J517" i="15"/>
  <c r="J569" i="15"/>
  <c r="J605" i="15"/>
  <c r="J469" i="7"/>
  <c r="J117" i="7"/>
  <c r="J361" i="7"/>
  <c r="J237" i="7"/>
  <c r="J505" i="7"/>
  <c r="J457" i="7"/>
  <c r="J418" i="7"/>
  <c r="J501" i="7"/>
  <c r="J568" i="7"/>
  <c r="J440" i="7"/>
  <c r="J127" i="7"/>
  <c r="J523" i="7"/>
  <c r="J507" i="7"/>
  <c r="J427" i="7"/>
  <c r="J167" i="7"/>
  <c r="J91" i="7"/>
  <c r="J399" i="7"/>
  <c r="J375" i="7"/>
  <c r="J331" i="7"/>
  <c r="J307" i="7"/>
  <c r="J235" i="7"/>
  <c r="J231" i="7"/>
  <c r="J219" i="7"/>
  <c r="J203" i="7"/>
  <c r="J53" i="7"/>
  <c r="J48" i="15"/>
  <c r="J292" i="15"/>
  <c r="J259" i="15"/>
  <c r="J582" i="15"/>
  <c r="J50" i="15"/>
  <c r="J400" i="15"/>
  <c r="J183" i="15"/>
  <c r="J584" i="15"/>
  <c r="J205" i="15"/>
  <c r="J184" i="15"/>
  <c r="J499" i="15"/>
  <c r="J264" i="15"/>
  <c r="J332" i="15"/>
  <c r="J301" i="15"/>
  <c r="J585" i="15"/>
  <c r="J418" i="15"/>
  <c r="J625" i="15"/>
  <c r="J240" i="15"/>
  <c r="J86" i="15"/>
  <c r="J426" i="15"/>
  <c r="J113" i="15"/>
  <c r="J33" i="15"/>
  <c r="J47" i="15"/>
  <c r="J131" i="15"/>
  <c r="J108" i="15"/>
  <c r="J336" i="15"/>
  <c r="J210" i="15"/>
  <c r="J338" i="15"/>
  <c r="J341" i="15"/>
  <c r="J381" i="15"/>
  <c r="J506" i="15"/>
  <c r="J577" i="15"/>
  <c r="J587" i="15"/>
  <c r="J49" i="15"/>
  <c r="J148" i="15"/>
  <c r="J556" i="15"/>
  <c r="J396" i="15"/>
  <c r="J536" i="15"/>
  <c r="J379" i="15"/>
  <c r="J421" i="15"/>
  <c r="J560" i="15"/>
  <c r="J532" i="15"/>
  <c r="J551" i="15"/>
  <c r="J627" i="15"/>
  <c r="J609" i="7"/>
  <c r="J454" i="7"/>
  <c r="J438" i="7"/>
  <c r="J171" i="7"/>
  <c r="J577" i="7"/>
  <c r="J406" i="7"/>
  <c r="J435" i="7"/>
  <c r="J174" i="7"/>
  <c r="J123" i="7"/>
  <c r="J27" i="7"/>
  <c r="J36" i="7"/>
  <c r="J373" i="7"/>
  <c r="J277" i="7"/>
  <c r="J269" i="7"/>
  <c r="J261" i="7"/>
  <c r="J221" i="7"/>
  <c r="J30" i="7"/>
  <c r="AI87" i="17"/>
  <c r="AI70" i="17"/>
  <c r="AH57" i="4"/>
  <c r="AH55" i="4"/>
  <c r="AI110" i="17"/>
  <c r="AH94" i="4"/>
  <c r="AH49" i="4"/>
  <c r="AH47" i="4"/>
  <c r="AJ106" i="17"/>
  <c r="AJ80" i="17"/>
  <c r="J133" i="15"/>
  <c r="J72" i="15"/>
  <c r="J128" i="15"/>
  <c r="J372" i="15"/>
  <c r="J230" i="15"/>
  <c r="J325" i="15"/>
  <c r="J401" i="15"/>
  <c r="J442" i="15"/>
  <c r="J624" i="15"/>
  <c r="J607" i="15"/>
  <c r="J43" i="15"/>
  <c r="J111" i="15"/>
  <c r="J216" i="15"/>
  <c r="J564" i="15"/>
  <c r="J318" i="15"/>
  <c r="J323" i="15"/>
  <c r="J486" i="15"/>
  <c r="J472" i="15"/>
  <c r="J604" i="15"/>
  <c r="J57" i="15"/>
  <c r="J36" i="15"/>
  <c r="J245" i="15"/>
  <c r="J324" i="15"/>
  <c r="J198" i="15"/>
  <c r="J293" i="15"/>
  <c r="J455" i="15"/>
  <c r="J410" i="15"/>
  <c r="J527" i="15"/>
  <c r="J617" i="15"/>
  <c r="J45" i="15"/>
  <c r="J143" i="15"/>
  <c r="J248" i="15"/>
  <c r="J94" i="15"/>
  <c r="J352" i="15"/>
  <c r="J353" i="15"/>
  <c r="J518" i="15"/>
  <c r="J504" i="15"/>
  <c r="J541" i="15"/>
  <c r="J149" i="15"/>
  <c r="J89" i="15"/>
  <c r="J88" i="15"/>
  <c r="J159" i="15"/>
  <c r="J136" i="15"/>
  <c r="J364" i="15"/>
  <c r="J384" i="15"/>
  <c r="J110" i="15"/>
  <c r="J238" i="15"/>
  <c r="J368" i="15"/>
  <c r="J333" i="15"/>
  <c r="J369" i="15"/>
  <c r="J409" i="15"/>
  <c r="J538" i="15"/>
  <c r="J450" i="15"/>
  <c r="J520" i="15"/>
  <c r="J539" i="15"/>
  <c r="J557" i="15"/>
  <c r="J615" i="15"/>
  <c r="J161" i="15"/>
  <c r="J105" i="15"/>
  <c r="J104" i="15"/>
  <c r="J167" i="15"/>
  <c r="J144" i="15"/>
  <c r="J548" i="15"/>
  <c r="J392" i="15"/>
  <c r="J118" i="15"/>
  <c r="J246" i="15"/>
  <c r="J376" i="15"/>
  <c r="J463" i="15"/>
  <c r="J377" i="15"/>
  <c r="J417" i="15"/>
  <c r="J552" i="15"/>
  <c r="J458" i="15"/>
  <c r="J528" i="15"/>
  <c r="J547" i="15"/>
  <c r="J565" i="15"/>
  <c r="J623" i="15"/>
  <c r="J129" i="15"/>
  <c r="J209" i="15"/>
  <c r="J65" i="15"/>
  <c r="J35" i="15"/>
  <c r="J64" i="15"/>
  <c r="J83" i="15"/>
  <c r="J147" i="15"/>
  <c r="J211" i="15"/>
  <c r="J124" i="15"/>
  <c r="J188" i="15"/>
  <c r="J343" i="15"/>
  <c r="J288" i="15"/>
  <c r="J367" i="15"/>
  <c r="J436" i="15"/>
  <c r="J98" i="15"/>
  <c r="J162" i="15"/>
  <c r="J226" i="15"/>
  <c r="J290" i="15"/>
  <c r="J355" i="15"/>
  <c r="J255" i="15"/>
  <c r="J321" i="15"/>
  <c r="J295" i="15"/>
  <c r="J357" i="15"/>
  <c r="J419" i="15"/>
  <c r="J397" i="15"/>
  <c r="J461" i="15"/>
  <c r="J522" i="15"/>
  <c r="J374" i="15"/>
  <c r="J438" i="15"/>
  <c r="J503" i="15"/>
  <c r="J508" i="15"/>
  <c r="J493" i="15"/>
  <c r="J616" i="15"/>
  <c r="J558" i="15"/>
  <c r="J545" i="15"/>
  <c r="J578" i="15"/>
  <c r="J603" i="15"/>
  <c r="J61" i="15"/>
  <c r="J185" i="15"/>
  <c r="J69" i="15"/>
  <c r="J92" i="15"/>
  <c r="J40" i="15"/>
  <c r="J62" i="15"/>
  <c r="J123" i="15"/>
  <c r="J187" i="15"/>
  <c r="J249" i="15"/>
  <c r="J164" i="15"/>
  <c r="J228" i="15"/>
  <c r="J265" i="15"/>
  <c r="J328" i="15"/>
  <c r="J412" i="15"/>
  <c r="J74" i="15"/>
  <c r="J138" i="15"/>
  <c r="J202" i="15"/>
  <c r="J266" i="15"/>
  <c r="J330" i="15"/>
  <c r="J231" i="15"/>
  <c r="J297" i="15"/>
  <c r="J271" i="15"/>
  <c r="J335" i="15"/>
  <c r="J395" i="15"/>
  <c r="J459" i="15"/>
  <c r="J437" i="15"/>
  <c r="J498" i="15"/>
  <c r="J350" i="15"/>
  <c r="J414" i="15"/>
  <c r="J479" i="15"/>
  <c r="J484" i="15"/>
  <c r="J469" i="15"/>
  <c r="J531" i="15"/>
  <c r="J567" i="15"/>
  <c r="J521" i="15"/>
  <c r="J583" i="15"/>
  <c r="J621" i="15"/>
  <c r="J622" i="15"/>
  <c r="J620" i="7"/>
  <c r="J596" i="7"/>
  <c r="J562" i="7"/>
  <c r="J512" i="7"/>
  <c r="J473" i="7"/>
  <c r="J434" i="7"/>
  <c r="J625" i="7"/>
  <c r="J605" i="7"/>
  <c r="J564" i="7"/>
  <c r="J525" i="7"/>
  <c r="J486" i="7"/>
  <c r="J436" i="7"/>
  <c r="J44" i="7"/>
  <c r="J553" i="7"/>
  <c r="J514" i="7"/>
  <c r="J464" i="7"/>
  <c r="J425" i="7"/>
  <c r="J617" i="7"/>
  <c r="J548" i="7"/>
  <c r="J509" i="7"/>
  <c r="J470" i="7"/>
  <c r="J420" i="7"/>
  <c r="J590" i="7"/>
  <c r="J572" i="7"/>
  <c r="J549" i="7"/>
  <c r="J526" i="7"/>
  <c r="J508" i="7"/>
  <c r="J485" i="7"/>
  <c r="J462" i="7"/>
  <c r="J444" i="7"/>
  <c r="J421" i="7"/>
  <c r="J109" i="7"/>
  <c r="J593" i="7"/>
  <c r="J570" i="7"/>
  <c r="J529" i="7"/>
  <c r="J506" i="7"/>
  <c r="J465" i="7"/>
  <c r="J442" i="7"/>
  <c r="J424" i="7"/>
  <c r="J158" i="7"/>
  <c r="J126" i="7"/>
  <c r="J404" i="7"/>
  <c r="J133" i="7"/>
  <c r="J151" i="7"/>
  <c r="J134" i="7"/>
  <c r="J89" i="7"/>
  <c r="J70" i="7"/>
  <c r="J623" i="7"/>
  <c r="J607" i="7"/>
  <c r="J591" i="7"/>
  <c r="J575" i="7"/>
  <c r="J559" i="7"/>
  <c r="J543" i="7"/>
  <c r="J527" i="7"/>
  <c r="J511" i="7"/>
  <c r="J495" i="7"/>
  <c r="J479" i="7"/>
  <c r="J463" i="7"/>
  <c r="J447" i="7"/>
  <c r="J431" i="7"/>
  <c r="J415" i="7"/>
  <c r="J169" i="7"/>
  <c r="J155" i="7"/>
  <c r="J110" i="7"/>
  <c r="J93" i="7"/>
  <c r="J59" i="7"/>
  <c r="J135" i="7"/>
  <c r="J118" i="7"/>
  <c r="J66" i="7"/>
  <c r="J28" i="7"/>
  <c r="J67" i="7"/>
  <c r="J179" i="7"/>
  <c r="J161" i="7"/>
  <c r="J138" i="7"/>
  <c r="J115" i="7"/>
  <c r="J97" i="7"/>
  <c r="J50" i="7"/>
  <c r="J31" i="7"/>
  <c r="J400" i="7"/>
  <c r="J396" i="7"/>
  <c r="J392" i="7"/>
  <c r="J388" i="7"/>
  <c r="J384" i="7"/>
  <c r="J380" i="7"/>
  <c r="J376" i="7"/>
  <c r="J372" i="7"/>
  <c r="J364" i="7"/>
  <c r="J360" i="7"/>
  <c r="J356" i="7"/>
  <c r="J352" i="7"/>
  <c r="J348" i="7"/>
  <c r="J344" i="7"/>
  <c r="J340" i="7"/>
  <c r="J336" i="7"/>
  <c r="J332" i="7"/>
  <c r="J328" i="7"/>
  <c r="J324" i="7"/>
  <c r="J320" i="7"/>
  <c r="J316" i="7"/>
  <c r="J312" i="7"/>
  <c r="J308" i="7"/>
  <c r="J304" i="7"/>
  <c r="J300" i="7"/>
  <c r="J296" i="7"/>
  <c r="J292" i="7"/>
  <c r="J288" i="7"/>
  <c r="J284" i="7"/>
  <c r="J280" i="7"/>
  <c r="J276" i="7"/>
  <c r="J272" i="7"/>
  <c r="J268" i="7"/>
  <c r="J260" i="7"/>
  <c r="J252" i="7"/>
  <c r="J248" i="7"/>
  <c r="J244" i="7"/>
  <c r="J236" i="7"/>
  <c r="J232" i="7"/>
  <c r="J228" i="7"/>
  <c r="J224" i="7"/>
  <c r="J220" i="7"/>
  <c r="J216" i="7"/>
  <c r="J212" i="7"/>
  <c r="J208" i="7"/>
  <c r="J204" i="7"/>
  <c r="J200" i="7"/>
  <c r="J196" i="7"/>
  <c r="J192" i="7"/>
  <c r="J188" i="7"/>
  <c r="J180" i="7"/>
  <c r="J164" i="7"/>
  <c r="J148" i="7"/>
  <c r="J132" i="7"/>
  <c r="J116" i="7"/>
  <c r="J100" i="7"/>
  <c r="J84" i="7"/>
  <c r="J64" i="7"/>
  <c r="J46" i="7"/>
  <c r="J73" i="7"/>
  <c r="J57" i="7"/>
  <c r="J41" i="7"/>
  <c r="AI89" i="17"/>
  <c r="AH73" i="4"/>
  <c r="AH71" i="4"/>
  <c r="AJ103" i="17"/>
  <c r="AI42" i="17"/>
  <c r="AI108" i="17"/>
  <c r="AH89" i="4"/>
  <c r="AJ53" i="17"/>
  <c r="J215" i="15"/>
  <c r="J497" i="15"/>
  <c r="J152" i="15"/>
  <c r="J254" i="15"/>
  <c r="J555" i="15"/>
  <c r="J261" i="15"/>
  <c r="J227" i="15"/>
  <c r="J346" i="15"/>
  <c r="J579" i="15"/>
  <c r="J79" i="15"/>
  <c r="J432" i="15"/>
  <c r="J291" i="15"/>
  <c r="J457" i="15"/>
  <c r="J29" i="15"/>
  <c r="J127" i="15"/>
  <c r="J232" i="15"/>
  <c r="J339" i="15"/>
  <c r="J502" i="15"/>
  <c r="J488" i="15"/>
  <c r="J525" i="15"/>
  <c r="J117" i="15"/>
  <c r="J51" i="15"/>
  <c r="J112" i="15"/>
  <c r="J214" i="15"/>
  <c r="J345" i="15"/>
  <c r="J590" i="15"/>
  <c r="J591" i="15"/>
  <c r="J193" i="15"/>
  <c r="J67" i="15"/>
  <c r="J172" i="15"/>
  <c r="J146" i="15"/>
  <c r="J274" i="15"/>
  <c r="J239" i="15"/>
  <c r="J403" i="15"/>
  <c r="J445" i="15"/>
  <c r="J487" i="15"/>
  <c r="J580" i="15"/>
  <c r="J594" i="15"/>
  <c r="J38" i="15"/>
  <c r="J39" i="15"/>
  <c r="J101" i="15"/>
  <c r="J107" i="15"/>
  <c r="J233" i="15"/>
  <c r="J212" i="15"/>
  <c r="J312" i="15"/>
  <c r="J460" i="15"/>
  <c r="J186" i="15"/>
  <c r="J281" i="15"/>
  <c r="J319" i="15"/>
  <c r="J596" i="15"/>
  <c r="J582" i="7"/>
  <c r="J566" i="7"/>
  <c r="J139" i="7"/>
  <c r="J77" i="7"/>
  <c r="J385" i="7"/>
  <c r="J353" i="7"/>
  <c r="J345" i="7"/>
  <c r="J337" i="7"/>
  <c r="J297" i="7"/>
  <c r="J233" i="7"/>
  <c r="J225" i="7"/>
  <c r="AI36" i="4"/>
  <c r="J213" i="15"/>
  <c r="J87" i="15"/>
  <c r="J192" i="15"/>
  <c r="J294" i="15"/>
  <c r="J299" i="15"/>
  <c r="J462" i="15"/>
  <c r="J507" i="15"/>
  <c r="J562" i="15"/>
  <c r="J27" i="15"/>
  <c r="J68" i="15"/>
  <c r="J175" i="15"/>
  <c r="J253" i="15"/>
  <c r="J219" i="15"/>
  <c r="J383" i="15"/>
  <c r="J534" i="15"/>
  <c r="J571" i="15"/>
  <c r="J181" i="15"/>
  <c r="J58" i="15"/>
  <c r="J160" i="15"/>
  <c r="J408" i="15"/>
  <c r="J262" i="15"/>
  <c r="J433" i="15"/>
  <c r="J475" i="15"/>
  <c r="J563" i="15"/>
  <c r="J618" i="15"/>
  <c r="J165" i="15"/>
  <c r="J207" i="15"/>
  <c r="J284" i="15"/>
  <c r="J158" i="15"/>
  <c r="J251" i="15"/>
  <c r="J415" i="15"/>
  <c r="J370" i="15"/>
  <c r="J489" i="15"/>
  <c r="J574" i="15"/>
  <c r="J189" i="15"/>
  <c r="J109" i="15"/>
  <c r="J63" i="15"/>
  <c r="J191" i="15"/>
  <c r="J168" i="15"/>
  <c r="J268" i="15"/>
  <c r="J416" i="15"/>
  <c r="J142" i="15"/>
  <c r="J270" i="15"/>
  <c r="J235" i="15"/>
  <c r="J275" i="15"/>
  <c r="J399" i="15"/>
  <c r="J441" i="15"/>
  <c r="J354" i="15"/>
  <c r="J483" i="15"/>
  <c r="J473" i="15"/>
  <c r="J572" i="15"/>
  <c r="J586" i="15"/>
  <c r="J626" i="15"/>
  <c r="J197" i="15"/>
  <c r="J141" i="15"/>
  <c r="J71" i="15"/>
  <c r="J199" i="15"/>
  <c r="J176" i="15"/>
  <c r="J276" i="15"/>
  <c r="J424" i="15"/>
  <c r="J150" i="15"/>
  <c r="J278" i="15"/>
  <c r="J243" i="15"/>
  <c r="J283" i="15"/>
  <c r="J407" i="15"/>
  <c r="J449" i="15"/>
  <c r="J362" i="15"/>
  <c r="J491" i="15"/>
  <c r="J481" i="15"/>
  <c r="J546" i="15"/>
  <c r="J602" i="15"/>
  <c r="J30" i="15"/>
  <c r="J157" i="15"/>
  <c r="J260" i="15"/>
  <c r="J97" i="15"/>
  <c r="J85" i="15"/>
  <c r="J96" i="15"/>
  <c r="J99" i="15"/>
  <c r="J163" i="15"/>
  <c r="J225" i="15"/>
  <c r="J140" i="15"/>
  <c r="J204" i="15"/>
  <c r="J375" i="15"/>
  <c r="J304" i="15"/>
  <c r="J388" i="15"/>
  <c r="J452" i="15"/>
  <c r="J114" i="15"/>
  <c r="J178" i="15"/>
  <c r="J242" i="15"/>
  <c r="J306" i="15"/>
  <c r="J371" i="15"/>
  <c r="J273" i="15"/>
  <c r="J337" i="15"/>
  <c r="J311" i="15"/>
  <c r="J373" i="15"/>
  <c r="J435" i="15"/>
  <c r="J413" i="15"/>
  <c r="J474" i="15"/>
  <c r="J544" i="15"/>
  <c r="J390" i="15"/>
  <c r="J454" i="15"/>
  <c r="J620" i="15"/>
  <c r="J524" i="15"/>
  <c r="J509" i="15"/>
  <c r="J543" i="15"/>
  <c r="J581" i="15"/>
  <c r="J561" i="15"/>
  <c r="J597" i="15"/>
  <c r="J619" i="15"/>
  <c r="J121" i="15"/>
  <c r="J201" i="15"/>
  <c r="J41" i="15"/>
  <c r="J153" i="15"/>
  <c r="J55" i="15"/>
  <c r="J75" i="15"/>
  <c r="J139" i="15"/>
  <c r="J203" i="15"/>
  <c r="J116" i="15"/>
  <c r="J180" i="15"/>
  <c r="J244" i="15"/>
  <c r="J280" i="15"/>
  <c r="J351" i="15"/>
  <c r="J428" i="15"/>
  <c r="J90" i="15"/>
  <c r="J154" i="15"/>
  <c r="J218" i="15"/>
  <c r="J282" i="15"/>
  <c r="J347" i="15"/>
  <c r="J247" i="15"/>
  <c r="J313" i="15"/>
  <c r="J287" i="15"/>
  <c r="J349" i="15"/>
  <c r="J411" i="15"/>
  <c r="J389" i="15"/>
  <c r="J453" i="15"/>
  <c r="J514" i="15"/>
  <c r="J366" i="15"/>
  <c r="J430" i="15"/>
  <c r="J495" i="15"/>
  <c r="J500" i="15"/>
  <c r="J485" i="15"/>
  <c r="J600" i="15"/>
  <c r="J550" i="15"/>
  <c r="J537" i="15"/>
  <c r="J570" i="15"/>
  <c r="J595" i="15"/>
  <c r="J416" i="7"/>
  <c r="J618" i="7"/>
  <c r="J598" i="7"/>
  <c r="J557" i="7"/>
  <c r="J518" i="7"/>
  <c r="J468" i="7"/>
  <c r="J429" i="7"/>
  <c r="J621" i="7"/>
  <c r="J496" i="7"/>
  <c r="J610" i="7"/>
  <c r="J580" i="7"/>
  <c r="J541" i="7"/>
  <c r="J502" i="7"/>
  <c r="J452" i="7"/>
  <c r="J413" i="7"/>
  <c r="J588" i="7"/>
  <c r="J565" i="7"/>
  <c r="J542" i="7"/>
  <c r="J524" i="7"/>
  <c r="J478" i="7"/>
  <c r="J460" i="7"/>
  <c r="J437" i="7"/>
  <c r="J414" i="7"/>
  <c r="J63" i="7"/>
  <c r="J586" i="7"/>
  <c r="J545" i="7"/>
  <c r="J522" i="7"/>
  <c r="J504" i="7"/>
  <c r="J481" i="7"/>
  <c r="J458" i="7"/>
  <c r="J417" i="7"/>
  <c r="J121" i="7"/>
  <c r="J107" i="7"/>
  <c r="J178" i="7"/>
  <c r="J114" i="7"/>
  <c r="J146" i="7"/>
  <c r="J87" i="7"/>
  <c r="J619" i="7"/>
  <c r="J587" i="7"/>
  <c r="J571" i="7"/>
  <c r="J539" i="7"/>
  <c r="J475" i="7"/>
  <c r="J459" i="7"/>
  <c r="J443" i="7"/>
  <c r="J411" i="7"/>
  <c r="J150" i="7"/>
  <c r="J105" i="7"/>
  <c r="J54" i="7"/>
  <c r="J130" i="7"/>
  <c r="J111" i="7"/>
  <c r="J52" i="7"/>
  <c r="J78" i="7"/>
  <c r="J154" i="7"/>
  <c r="J131" i="7"/>
  <c r="J113" i="7"/>
  <c r="J90" i="7"/>
  <c r="J43" i="7"/>
  <c r="J403" i="7"/>
  <c r="J395" i="7"/>
  <c r="J391" i="7"/>
  <c r="J387" i="7"/>
  <c r="J383" i="7"/>
  <c r="J379" i="7"/>
  <c r="J371" i="7"/>
  <c r="J367" i="7"/>
  <c r="J355" i="7"/>
  <c r="J351" i="7"/>
  <c r="J347" i="7"/>
  <c r="J343" i="7"/>
  <c r="J339" i="7"/>
  <c r="J327" i="7"/>
  <c r="J323" i="7"/>
  <c r="J319" i="7"/>
  <c r="J315" i="7"/>
  <c r="J311" i="7"/>
  <c r="J303" i="7"/>
  <c r="J299" i="7"/>
  <c r="J295" i="7"/>
  <c r="J291" i="7"/>
  <c r="J287" i="7"/>
  <c r="J283" i="7"/>
  <c r="J279" i="7"/>
  <c r="J275" i="7"/>
  <c r="J271" i="7"/>
  <c r="J263" i="7"/>
  <c r="J259" i="7"/>
  <c r="J255" i="7"/>
  <c r="J251" i="7"/>
  <c r="J247" i="7"/>
  <c r="J243" i="7"/>
  <c r="J239" i="7"/>
  <c r="J227" i="7"/>
  <c r="J223" i="7"/>
  <c r="J215" i="7"/>
  <c r="J211" i="7"/>
  <c r="J207" i="7"/>
  <c r="J199" i="7"/>
  <c r="J195" i="7"/>
  <c r="J191" i="7"/>
  <c r="J187" i="7"/>
  <c r="J183" i="7"/>
  <c r="J176" i="7"/>
  <c r="J160" i="7"/>
  <c r="J144" i="7"/>
  <c r="J128" i="7"/>
  <c r="J112" i="7"/>
  <c r="J96" i="7"/>
  <c r="J80" i="7"/>
  <c r="J39" i="7"/>
  <c r="J69" i="7"/>
  <c r="AI95" i="17"/>
  <c r="AJ107" i="17"/>
  <c r="AH113" i="4"/>
  <c r="AH111" i="4"/>
  <c r="J73" i="15"/>
  <c r="J151" i="15"/>
  <c r="J348" i="15"/>
  <c r="J102" i="15"/>
  <c r="J360" i="15"/>
  <c r="J361" i="15"/>
  <c r="J526" i="15"/>
  <c r="J512" i="15"/>
  <c r="J549" i="15"/>
  <c r="J42" i="15"/>
  <c r="J28" i="15"/>
  <c r="J237" i="15"/>
  <c r="J316" i="15"/>
  <c r="J190" i="15"/>
  <c r="J285" i="15"/>
  <c r="J447" i="15"/>
  <c r="J402" i="15"/>
  <c r="J519" i="15"/>
  <c r="J609" i="15"/>
  <c r="J56" i="15"/>
  <c r="J119" i="15"/>
  <c r="J224" i="15"/>
  <c r="J70" i="15"/>
  <c r="J326" i="15"/>
  <c r="J331" i="15"/>
  <c r="J494" i="15"/>
  <c r="J480" i="15"/>
  <c r="J612" i="15"/>
  <c r="J125" i="15"/>
  <c r="J59" i="15"/>
  <c r="J120" i="15"/>
  <c r="J356" i="15"/>
  <c r="J222" i="15"/>
  <c r="J317" i="15"/>
  <c r="J393" i="15"/>
  <c r="J434" i="15"/>
  <c r="J606" i="15"/>
  <c r="J599" i="15"/>
  <c r="J256" i="15"/>
  <c r="J77" i="15"/>
  <c r="J95" i="15"/>
  <c r="J221" i="15"/>
  <c r="J200" i="15"/>
  <c r="J300" i="15"/>
  <c r="J448" i="15"/>
  <c r="J174" i="15"/>
  <c r="J302" i="15"/>
  <c r="J269" i="15"/>
  <c r="J307" i="15"/>
  <c r="J431" i="15"/>
  <c r="J470" i="15"/>
  <c r="J386" i="15"/>
  <c r="J515" i="15"/>
  <c r="J505" i="15"/>
  <c r="J573" i="15"/>
  <c r="J593" i="15"/>
  <c r="J34" i="15"/>
  <c r="J31" i="15"/>
  <c r="J93" i="15"/>
  <c r="J103" i="15"/>
  <c r="J229" i="15"/>
  <c r="J208" i="15"/>
  <c r="J308" i="15"/>
  <c r="J456" i="15"/>
  <c r="J182" i="15"/>
  <c r="J310" i="15"/>
  <c r="J277" i="15"/>
  <c r="J315" i="15"/>
  <c r="J439" i="15"/>
  <c r="J478" i="15"/>
  <c r="J394" i="15"/>
  <c r="J464" i="15"/>
  <c r="J513" i="15"/>
  <c r="J588" i="15"/>
  <c r="J601" i="15"/>
  <c r="J53" i="15"/>
  <c r="J177" i="15"/>
  <c r="J52" i="15"/>
  <c r="J76" i="15"/>
  <c r="J32" i="15"/>
  <c r="J54" i="15"/>
  <c r="J115" i="15"/>
  <c r="J179" i="15"/>
  <c r="J241" i="15"/>
  <c r="J156" i="15"/>
  <c r="J220" i="15"/>
  <c r="J257" i="15"/>
  <c r="J320" i="15"/>
  <c r="J404" i="15"/>
  <c r="J66" i="15"/>
  <c r="J130" i="15"/>
  <c r="J194" i="15"/>
  <c r="J258" i="15"/>
  <c r="J322" i="15"/>
  <c r="J223" i="15"/>
  <c r="J289" i="15"/>
  <c r="J598" i="15"/>
  <c r="J327" i="15"/>
  <c r="J387" i="15"/>
  <c r="J451" i="15"/>
  <c r="J429" i="15"/>
  <c r="J490" i="15"/>
  <c r="J342" i="15"/>
  <c r="J406" i="15"/>
  <c r="J471" i="15"/>
  <c r="J476" i="15"/>
  <c r="J542" i="15"/>
  <c r="J523" i="15"/>
  <c r="J559" i="15"/>
  <c r="J608" i="15"/>
  <c r="J575" i="15"/>
  <c r="J613" i="15"/>
  <c r="J614" i="15"/>
  <c r="J145" i="15"/>
  <c r="J252" i="15"/>
  <c r="J81" i="15"/>
  <c r="J60" i="15"/>
  <c r="J80" i="15"/>
  <c r="J91" i="15"/>
  <c r="J155" i="15"/>
  <c r="J217" i="15"/>
  <c r="J132" i="15"/>
  <c r="J196" i="15"/>
  <c r="J359" i="15"/>
  <c r="J296" i="15"/>
  <c r="J380" i="15"/>
  <c r="J444" i="15"/>
  <c r="J106" i="15"/>
  <c r="J170" i="15"/>
  <c r="J234" i="15"/>
  <c r="J298" i="15"/>
  <c r="J363" i="15"/>
  <c r="J263" i="15"/>
  <c r="J329" i="15"/>
  <c r="J303" i="15"/>
  <c r="J365" i="15"/>
  <c r="J427" i="15"/>
  <c r="J405" i="15"/>
  <c r="J466" i="15"/>
  <c r="J530" i="15"/>
  <c r="J382" i="15"/>
  <c r="J446" i="15"/>
  <c r="J511" i="15"/>
  <c r="J516" i="15"/>
  <c r="J501" i="15"/>
  <c r="J535" i="15"/>
  <c r="J566" i="15"/>
  <c r="J553" i="15"/>
  <c r="J589" i="15"/>
  <c r="J611" i="15"/>
  <c r="J606" i="7"/>
  <c r="J576" i="7"/>
  <c r="J537" i="7"/>
  <c r="J498" i="7"/>
  <c r="J448" i="7"/>
  <c r="J409" i="7"/>
  <c r="J616" i="7"/>
  <c r="J589" i="7"/>
  <c r="J550" i="7"/>
  <c r="J500" i="7"/>
  <c r="J461" i="7"/>
  <c r="J422" i="7"/>
  <c r="J614" i="7"/>
  <c r="J578" i="7"/>
  <c r="J528" i="7"/>
  <c r="J489" i="7"/>
  <c r="J450" i="7"/>
  <c r="J626" i="7"/>
  <c r="J608" i="7"/>
  <c r="J573" i="7"/>
  <c r="J534" i="7"/>
  <c r="J484" i="7"/>
  <c r="J445" i="7"/>
  <c r="J405" i="7"/>
  <c r="J581" i="7"/>
  <c r="J558" i="7"/>
  <c r="J540" i="7"/>
  <c r="J517" i="7"/>
  <c r="J494" i="7"/>
  <c r="J476" i="7"/>
  <c r="J453" i="7"/>
  <c r="J430" i="7"/>
  <c r="J412" i="7"/>
  <c r="J602" i="7"/>
  <c r="J584" i="7"/>
  <c r="J561" i="7"/>
  <c r="J538" i="7"/>
  <c r="J520" i="7"/>
  <c r="J497" i="7"/>
  <c r="J474" i="7"/>
  <c r="J456" i="7"/>
  <c r="J433" i="7"/>
  <c r="J410" i="7"/>
  <c r="J102" i="7"/>
  <c r="J58" i="7"/>
  <c r="J173" i="7"/>
  <c r="J95" i="7"/>
  <c r="J141" i="7"/>
  <c r="J101" i="7"/>
  <c r="J82" i="7"/>
  <c r="J51" i="7"/>
  <c r="J615" i="7"/>
  <c r="J599" i="7"/>
  <c r="J583" i="7"/>
  <c r="J567" i="7"/>
  <c r="J551" i="7"/>
  <c r="J535" i="7"/>
  <c r="J519" i="7"/>
  <c r="J503" i="7"/>
  <c r="J487" i="7"/>
  <c r="J471" i="7"/>
  <c r="J455" i="7"/>
  <c r="J439" i="7"/>
  <c r="J423" i="7"/>
  <c r="J407" i="7"/>
  <c r="J162" i="7"/>
  <c r="J143" i="7"/>
  <c r="J103" i="7"/>
  <c r="J86" i="7"/>
  <c r="J40" i="7"/>
  <c r="J142" i="7"/>
  <c r="J125" i="7"/>
  <c r="J85" i="7"/>
  <c r="J47" i="7"/>
  <c r="J74" i="7"/>
  <c r="J34" i="7"/>
  <c r="J170" i="7"/>
  <c r="J147" i="7"/>
  <c r="J129" i="7"/>
  <c r="J106" i="7"/>
  <c r="J83" i="7"/>
  <c r="J38" i="7"/>
  <c r="J402" i="7"/>
  <c r="J398" i="7"/>
  <c r="J394" i="7"/>
  <c r="J390" i="7"/>
  <c r="J386" i="7"/>
  <c r="J382" i="7"/>
  <c r="J378" i="7"/>
  <c r="J374" i="7"/>
  <c r="J370" i="7"/>
  <c r="J366" i="7"/>
  <c r="J362" i="7"/>
  <c r="J358" i="7"/>
  <c r="J354" i="7"/>
  <c r="J350" i="7"/>
  <c r="J346" i="7"/>
  <c r="J342" i="7"/>
  <c r="J338" i="7"/>
  <c r="J334" i="7"/>
  <c r="J330" i="7"/>
  <c r="J326" i="7"/>
  <c r="J322" i="7"/>
  <c r="J318" i="7"/>
  <c r="J314" i="7"/>
  <c r="J310" i="7"/>
  <c r="J306" i="7"/>
  <c r="J302" i="7"/>
  <c r="J298" i="7"/>
  <c r="J294" i="7"/>
  <c r="J290" i="7"/>
  <c r="J286" i="7"/>
  <c r="J282" i="7"/>
  <c r="J278" i="7"/>
  <c r="J274" i="7"/>
  <c r="J270" i="7"/>
  <c r="J266" i="7"/>
  <c r="J262" i="7"/>
  <c r="J258" i="7"/>
  <c r="J254" i="7"/>
  <c r="J250" i="7"/>
  <c r="J246" i="7"/>
  <c r="J242" i="7"/>
  <c r="J238" i="7"/>
  <c r="J234" i="7"/>
  <c r="J230" i="7"/>
  <c r="J226" i="7"/>
  <c r="J222" i="7"/>
  <c r="J218" i="7"/>
  <c r="J214" i="7"/>
  <c r="J210" i="7"/>
  <c r="J206" i="7"/>
  <c r="J202" i="7"/>
  <c r="J198" i="7"/>
  <c r="J194" i="7"/>
  <c r="J190" i="7"/>
  <c r="J186" i="7"/>
  <c r="J182" i="7"/>
  <c r="J172" i="7"/>
  <c r="J156" i="7"/>
  <c r="J140" i="7"/>
  <c r="J124" i="7"/>
  <c r="J108" i="7"/>
  <c r="J92" i="7"/>
  <c r="J76" i="7"/>
  <c r="J55" i="7"/>
  <c r="J32" i="7"/>
  <c r="J65" i="7"/>
  <c r="J49" i="7"/>
  <c r="J33" i="7"/>
  <c r="AJ48" i="17"/>
  <c r="AH84" i="4"/>
</calcChain>
</file>

<file path=xl/sharedStrings.xml><?xml version="1.0" encoding="utf-8"?>
<sst xmlns="http://schemas.openxmlformats.org/spreadsheetml/2006/main" count="144" uniqueCount="50">
  <si>
    <t>Column</t>
  </si>
  <si>
    <r>
      <t xml:space="preserve">Kinetex XB-C18 (50 x 3.0 mm, 2.6 </t>
    </r>
    <r>
      <rPr>
        <sz val="11"/>
        <color theme="1"/>
        <rFont val="Symbol"/>
        <family val="1"/>
        <charset val="2"/>
      </rPr>
      <t>m</t>
    </r>
    <r>
      <rPr>
        <sz val="11"/>
        <color theme="1"/>
        <rFont val="Calibri"/>
        <family val="2"/>
        <charset val="238"/>
        <scheme val="minor"/>
      </rPr>
      <t>m)</t>
    </r>
  </si>
  <si>
    <t>Mobile phase</t>
  </si>
  <si>
    <t>Acetonitrile</t>
  </si>
  <si>
    <t>10 mM amonium acetate</t>
  </si>
  <si>
    <r>
      <t>t</t>
    </r>
    <r>
      <rPr>
        <b/>
        <vertAlign val="subscript"/>
        <sz val="11"/>
        <color theme="1"/>
        <rFont val="Calibri"/>
        <family val="2"/>
        <charset val="238"/>
        <scheme val="minor"/>
      </rPr>
      <t>M</t>
    </r>
    <r>
      <rPr>
        <b/>
        <sz val="11"/>
        <color theme="1"/>
        <rFont val="Calibri"/>
        <family val="2"/>
        <charset val="238"/>
        <scheme val="minor"/>
      </rPr>
      <t>, min</t>
    </r>
  </si>
  <si>
    <t>Flow-rate, ml/min</t>
  </si>
  <si>
    <r>
      <t>V</t>
    </r>
    <r>
      <rPr>
        <b/>
        <vertAlign val="subscript"/>
        <sz val="11"/>
        <color theme="1"/>
        <rFont val="Calibri"/>
        <family val="2"/>
        <charset val="238"/>
        <scheme val="minor"/>
      </rPr>
      <t>M</t>
    </r>
    <r>
      <rPr>
        <b/>
        <sz val="11"/>
        <color theme="1"/>
        <rFont val="Calibri"/>
        <family val="2"/>
        <charset val="238"/>
        <scheme val="minor"/>
      </rPr>
      <t>, ml</t>
    </r>
  </si>
  <si>
    <r>
      <t>V</t>
    </r>
    <r>
      <rPr>
        <b/>
        <vertAlign val="subscript"/>
        <sz val="11"/>
        <color theme="1"/>
        <rFont val="Calibri"/>
        <family val="2"/>
        <charset val="238"/>
        <scheme val="minor"/>
      </rPr>
      <t>D</t>
    </r>
    <r>
      <rPr>
        <b/>
        <sz val="11"/>
        <color theme="1"/>
        <rFont val="Calibri"/>
        <family val="2"/>
        <charset val="238"/>
        <scheme val="minor"/>
      </rPr>
      <t>, ml</t>
    </r>
  </si>
  <si>
    <t>n</t>
  </si>
  <si>
    <t>%</t>
  </si>
  <si>
    <r>
      <t>t</t>
    </r>
    <r>
      <rPr>
        <b/>
        <vertAlign val="subscript"/>
        <sz val="11"/>
        <color theme="1"/>
        <rFont val="Calibri"/>
        <family val="2"/>
        <charset val="238"/>
        <scheme val="minor"/>
      </rPr>
      <t>R</t>
    </r>
    <r>
      <rPr>
        <b/>
        <sz val="11"/>
        <color theme="1"/>
        <rFont val="Calibri"/>
        <family val="2"/>
        <charset val="238"/>
        <scheme val="minor"/>
      </rPr>
      <t>, min</t>
    </r>
  </si>
  <si>
    <t>(-)-epikatechin</t>
  </si>
  <si>
    <t>rutin</t>
  </si>
  <si>
    <t>naringin</t>
  </si>
  <si>
    <t>morin</t>
  </si>
  <si>
    <t>kvercetin</t>
  </si>
  <si>
    <t>hesperetin</t>
  </si>
  <si>
    <t>biochanin A</t>
  </si>
  <si>
    <r>
      <t>V</t>
    </r>
    <r>
      <rPr>
        <b/>
        <vertAlign val="subscript"/>
        <sz val="11"/>
        <color theme="1"/>
        <rFont val="Calibri"/>
        <family val="2"/>
        <charset val="238"/>
        <scheme val="minor"/>
      </rPr>
      <t>R</t>
    </r>
    <r>
      <rPr>
        <b/>
        <sz val="11"/>
        <color theme="1"/>
        <rFont val="Calibri"/>
        <family val="2"/>
        <charset val="238"/>
        <scheme val="minor"/>
      </rPr>
      <t>, min</t>
    </r>
  </si>
  <si>
    <t>x</t>
  </si>
  <si>
    <t>k</t>
  </si>
  <si>
    <t>log k</t>
  </si>
  <si>
    <t>a, m</t>
  </si>
  <si>
    <t>a</t>
  </si>
  <si>
    <t>m</t>
  </si>
  <si>
    <t>R</t>
  </si>
  <si>
    <r>
      <rPr>
        <b/>
        <sz val="11"/>
        <color theme="1"/>
        <rFont val="Symbol"/>
        <family val="1"/>
        <charset val="2"/>
      </rPr>
      <t>j</t>
    </r>
    <r>
      <rPr>
        <b/>
        <vertAlign val="subscript"/>
        <sz val="11"/>
        <color theme="1"/>
        <rFont val="Calibri"/>
        <family val="2"/>
        <charset val="238"/>
        <scheme val="minor"/>
      </rPr>
      <t>K</t>
    </r>
  </si>
  <si>
    <t>0.0 - 1.0</t>
  </si>
  <si>
    <r>
      <t>t</t>
    </r>
    <r>
      <rPr>
        <b/>
        <vertAlign val="subscript"/>
        <sz val="11"/>
        <color theme="1"/>
        <rFont val="Calibri"/>
        <family val="2"/>
        <charset val="238"/>
        <scheme val="minor"/>
      </rPr>
      <t>G</t>
    </r>
    <r>
      <rPr>
        <b/>
        <sz val="11"/>
        <color theme="1"/>
        <rFont val="Calibri"/>
        <family val="2"/>
        <charset val="238"/>
        <scheme val="minor"/>
      </rPr>
      <t>, min</t>
    </r>
  </si>
  <si>
    <r>
      <t>V</t>
    </r>
    <r>
      <rPr>
        <b/>
        <vertAlign val="subscript"/>
        <sz val="11"/>
        <color theme="1"/>
        <rFont val="Calibri"/>
        <family val="2"/>
        <charset val="238"/>
        <scheme val="minor"/>
      </rPr>
      <t>G</t>
    </r>
    <r>
      <rPr>
        <b/>
        <sz val="11"/>
        <color theme="1"/>
        <rFont val="Calibri"/>
        <family val="2"/>
        <charset val="238"/>
        <scheme val="minor"/>
      </rPr>
      <t>, ml</t>
    </r>
  </si>
  <si>
    <r>
      <t>V</t>
    </r>
    <r>
      <rPr>
        <b/>
        <vertAlign val="subscript"/>
        <sz val="11"/>
        <color theme="1"/>
        <rFont val="Calibri"/>
        <family val="2"/>
        <charset val="238"/>
        <scheme val="minor"/>
      </rPr>
      <t>R</t>
    </r>
    <r>
      <rPr>
        <b/>
        <sz val="11"/>
        <color theme="1"/>
        <rFont val="Calibri"/>
        <family val="2"/>
        <charset val="238"/>
        <scheme val="minor"/>
      </rPr>
      <t>, ml</t>
    </r>
  </si>
  <si>
    <t>A</t>
  </si>
  <si>
    <t>B</t>
  </si>
  <si>
    <t>w</t>
  </si>
  <si>
    <t>RE</t>
  </si>
  <si>
    <t>NR</t>
  </si>
  <si>
    <t>MR</t>
  </si>
  <si>
    <t>KM</t>
  </si>
  <si>
    <t>HK</t>
  </si>
  <si>
    <t>BH</t>
  </si>
  <si>
    <r>
      <t>Grad V</t>
    </r>
    <r>
      <rPr>
        <b/>
        <vertAlign val="subscript"/>
        <sz val="11"/>
        <color theme="1"/>
        <rFont val="Calibri"/>
        <family val="2"/>
        <charset val="238"/>
        <scheme val="minor"/>
      </rPr>
      <t>R</t>
    </r>
    <r>
      <rPr>
        <b/>
        <sz val="11"/>
        <color theme="1"/>
        <rFont val="Calibri"/>
        <family val="2"/>
        <charset val="238"/>
        <scheme val="minor"/>
      </rPr>
      <t>, ml</t>
    </r>
  </si>
  <si>
    <r>
      <t>Iso V</t>
    </r>
    <r>
      <rPr>
        <b/>
        <vertAlign val="subscript"/>
        <sz val="11"/>
        <color theme="1"/>
        <rFont val="Calibri"/>
        <family val="2"/>
        <charset val="238"/>
        <scheme val="minor"/>
      </rPr>
      <t>R</t>
    </r>
    <r>
      <rPr>
        <b/>
        <sz val="11"/>
        <color theme="1"/>
        <rFont val="Calibri"/>
        <family val="2"/>
        <charset val="238"/>
        <scheme val="minor"/>
      </rPr>
      <t>, ml</t>
    </r>
  </si>
  <si>
    <r>
      <t>k</t>
    </r>
    <r>
      <rPr>
        <b/>
        <vertAlign val="subscript"/>
        <sz val="11"/>
        <color theme="1"/>
        <rFont val="Calibri"/>
        <family val="2"/>
        <charset val="238"/>
        <scheme val="minor"/>
      </rPr>
      <t>e</t>
    </r>
  </si>
  <si>
    <t>w, ml</t>
  </si>
  <si>
    <t>s</t>
  </si>
  <si>
    <t>t, min</t>
  </si>
  <si>
    <t>V, ml</t>
  </si>
  <si>
    <t>suma</t>
  </si>
  <si>
    <r>
      <t>Izo V</t>
    </r>
    <r>
      <rPr>
        <b/>
        <vertAlign val="subscript"/>
        <sz val="11"/>
        <color theme="1"/>
        <rFont val="Calibri"/>
        <family val="2"/>
        <charset val="238"/>
        <scheme val="minor"/>
      </rPr>
      <t>R</t>
    </r>
    <r>
      <rPr>
        <b/>
        <sz val="11"/>
        <color theme="1"/>
        <rFont val="Calibri"/>
        <family val="2"/>
        <charset val="238"/>
        <scheme val="minor"/>
      </rPr>
      <t>, ml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</si>
</sst>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0.0000"/>
    <numFmt numFmtId="166" formatCode="0.0"/>
  </numFmts>
  <fonts count="7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vertAlign val="subscript"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color theme="1"/>
      <name val="Symbol"/>
      <family val="1"/>
      <charset val="2"/>
    </font>
    <font>
      <b/>
      <sz val="11"/>
      <color theme="1"/>
      <name val="Symbol"/>
      <family val="1"/>
      <charset val="2"/>
    </font>
    <font>
      <b/>
      <sz val="11"/>
      <color rgb="FFFF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Alignment="1">
      <alignment horizontal="center"/>
    </xf>
    <xf numFmtId="0" fontId="1" fillId="2" borderId="0" xfId="0" applyFont="1" applyFill="1" applyAlignment="1">
      <alignment horizontal="center"/>
    </xf>
    <xf numFmtId="0" fontId="1" fillId="3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1" fillId="4" borderId="0" xfId="0" applyFont="1" applyFill="1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0" fillId="4" borderId="0" xfId="0" applyFill="1" applyAlignment="1">
      <alignment horizontal="center"/>
    </xf>
    <xf numFmtId="2" fontId="0" fillId="4" borderId="0" xfId="0" applyNumberFormat="1" applyFill="1" applyAlignment="1">
      <alignment horizontal="center"/>
    </xf>
    <xf numFmtId="1" fontId="0" fillId="4" borderId="0" xfId="0" applyNumberFormat="1" applyFill="1" applyAlignment="1">
      <alignment horizontal="center"/>
    </xf>
    <xf numFmtId="0" fontId="1" fillId="0" borderId="0" xfId="0" applyFont="1" applyAlignment="1">
      <alignment horizontal="center" vertical="center"/>
    </xf>
    <xf numFmtId="164" fontId="0" fillId="4" borderId="0" xfId="0" applyNumberFormat="1" applyFill="1" applyAlignment="1">
      <alignment horizontal="center"/>
    </xf>
    <xf numFmtId="0" fontId="1" fillId="5" borderId="0" xfId="0" applyFont="1" applyFill="1" applyAlignment="1">
      <alignment horizontal="center"/>
    </xf>
    <xf numFmtId="2" fontId="1" fillId="5" borderId="0" xfId="0" applyNumberFormat="1" applyFont="1" applyFill="1" applyAlignment="1">
      <alignment horizontal="center"/>
    </xf>
    <xf numFmtId="2" fontId="1" fillId="6" borderId="0" xfId="0" applyNumberFormat="1" applyFont="1" applyFill="1" applyAlignment="1">
      <alignment horizontal="center"/>
    </xf>
    <xf numFmtId="164" fontId="3" fillId="6" borderId="0" xfId="0" applyNumberFormat="1" applyFont="1" applyFill="1" applyAlignment="1">
      <alignment horizontal="center" vertical="center" wrapText="1"/>
    </xf>
    <xf numFmtId="166" fontId="3" fillId="6" borderId="0" xfId="0" applyNumberFormat="1" applyFont="1" applyFill="1" applyAlignment="1">
      <alignment horizontal="center" vertical="center" wrapText="1"/>
    </xf>
    <xf numFmtId="164" fontId="0" fillId="0" borderId="0" xfId="0" applyNumberFormat="1" applyAlignment="1">
      <alignment horizontal="center"/>
    </xf>
    <xf numFmtId="2" fontId="0" fillId="6" borderId="0" xfId="0" applyNumberFormat="1" applyFill="1" applyAlignment="1">
      <alignment horizontal="center"/>
    </xf>
    <xf numFmtId="0" fontId="0" fillId="6" borderId="0" xfId="0" applyFill="1" applyAlignment="1">
      <alignment horizontal="center"/>
    </xf>
    <xf numFmtId="0" fontId="0" fillId="5" borderId="0" xfId="0" applyFill="1" applyAlignment="1">
      <alignment horizontal="center"/>
    </xf>
    <xf numFmtId="0" fontId="0" fillId="2" borderId="0" xfId="0" applyFill="1" applyAlignment="1">
      <alignment horizontal="center"/>
    </xf>
    <xf numFmtId="164" fontId="0" fillId="6" borderId="0" xfId="0" applyNumberFormat="1" applyFill="1" applyAlignment="1">
      <alignment horizontal="center"/>
    </xf>
    <xf numFmtId="0" fontId="0" fillId="3" borderId="0" xfId="0" applyFill="1" applyAlignment="1">
      <alignment horizontal="center"/>
    </xf>
    <xf numFmtId="164" fontId="0" fillId="3" borderId="0" xfId="0" applyNumberFormat="1" applyFill="1" applyAlignment="1">
      <alignment horizontal="center"/>
    </xf>
    <xf numFmtId="165" fontId="0" fillId="0" borderId="0" xfId="0" applyNumberFormat="1" applyAlignment="1">
      <alignment horizontal="center"/>
    </xf>
    <xf numFmtId="166" fontId="0" fillId="4" borderId="0" xfId="0" applyNumberFormat="1" applyFill="1" applyAlignment="1">
      <alignment horizontal="center"/>
    </xf>
    <xf numFmtId="0" fontId="5" fillId="5" borderId="0" xfId="0" applyFont="1" applyFill="1" applyAlignment="1">
      <alignment horizontal="center"/>
    </xf>
    <xf numFmtId="0" fontId="1" fillId="5" borderId="1" xfId="0" applyFont="1" applyFill="1" applyBorder="1" applyAlignment="1">
      <alignment horizontal="center"/>
    </xf>
    <xf numFmtId="164" fontId="1" fillId="4" borderId="2" xfId="0" applyNumberFormat="1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/>
    </xf>
    <xf numFmtId="164" fontId="1" fillId="4" borderId="4" xfId="0" applyNumberFormat="1" applyFont="1" applyFill="1" applyBorder="1" applyAlignment="1">
      <alignment horizontal="center"/>
    </xf>
    <xf numFmtId="164" fontId="1" fillId="4" borderId="5" xfId="0" applyNumberFormat="1" applyFont="1" applyFill="1" applyBorder="1" applyAlignment="1">
      <alignment horizontal="center"/>
    </xf>
    <xf numFmtId="164" fontId="6" fillId="6" borderId="0" xfId="0" applyNumberFormat="1" applyFont="1" applyFill="1" applyAlignment="1">
      <alignment horizontal="center"/>
    </xf>
    <xf numFmtId="0" fontId="1" fillId="5" borderId="6" xfId="0" applyFont="1" applyFill="1" applyBorder="1" applyAlignment="1">
      <alignment horizontal="center"/>
    </xf>
    <xf numFmtId="164" fontId="1" fillId="4" borderId="7" xfId="0" applyNumberFormat="1" applyFont="1" applyFill="1" applyBorder="1" applyAlignment="1">
      <alignment horizontal="center"/>
    </xf>
    <xf numFmtId="164" fontId="1" fillId="4" borderId="8" xfId="0" applyNumberFormat="1" applyFont="1" applyFill="1" applyBorder="1" applyAlignment="1">
      <alignment horizontal="center"/>
    </xf>
    <xf numFmtId="0" fontId="1" fillId="5" borderId="0" xfId="0" applyFont="1" applyFill="1" applyAlignment="1">
      <alignment horizontal="center"/>
    </xf>
    <xf numFmtId="0" fontId="0" fillId="4" borderId="0" xfId="0" applyFill="1" applyAlignment="1">
      <alignment horizontal="center"/>
    </xf>
    <xf numFmtId="0" fontId="1" fillId="2" borderId="0" xfId="0" applyFont="1" applyFill="1" applyAlignment="1">
      <alignment horizontal="center"/>
    </xf>
    <xf numFmtId="0" fontId="0" fillId="6" borderId="0" xfId="0" applyFill="1" applyAlignment="1">
      <alignment horizontal="center"/>
    </xf>
  </cellXfs>
  <cellStyles count="1">
    <cellStyle name="Normální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FF9999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4.xml"/><Relationship Id="rId13" Type="http://schemas.openxmlformats.org/officeDocument/2006/relationships/theme" Target="theme/theme1.xml"/><Relationship Id="rId3" Type="http://schemas.openxmlformats.org/officeDocument/2006/relationships/worksheet" Target="worksheets/sheet2.xml"/><Relationship Id="rId7" Type="http://schemas.openxmlformats.org/officeDocument/2006/relationships/worksheet" Target="worksheets/sheet4.xml"/><Relationship Id="rId12" Type="http://schemas.openxmlformats.org/officeDocument/2006/relationships/chartsheet" Target="chartsheets/sheet6.xml"/><Relationship Id="rId2" Type="http://schemas.openxmlformats.org/officeDocument/2006/relationships/chartsheet" Target="chartsheets/sheet1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3.xml"/><Relationship Id="rId11" Type="http://schemas.openxmlformats.org/officeDocument/2006/relationships/worksheet" Target="worksheets/sheet6.xml"/><Relationship Id="rId5" Type="http://schemas.openxmlformats.org/officeDocument/2006/relationships/chartsheet" Target="chartsheets/sheet2.xml"/><Relationship Id="rId15" Type="http://schemas.openxmlformats.org/officeDocument/2006/relationships/sharedStrings" Target="sharedStrings.xml"/><Relationship Id="rId10" Type="http://schemas.openxmlformats.org/officeDocument/2006/relationships/chartsheet" Target="chartsheets/sheet5.xml"/><Relationship Id="rId4" Type="http://schemas.openxmlformats.org/officeDocument/2006/relationships/worksheet" Target="worksheets/sheet3.xml"/><Relationship Id="rId9" Type="http://schemas.openxmlformats.org/officeDocument/2006/relationships/worksheet" Target="worksheets/sheet5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3200" b="1" i="0" u="none" strike="noStrike" kern="1200" spc="0" baseline="0">
                <a:solidFill>
                  <a:schemeClr val="accent1"/>
                </a:solidFill>
                <a:latin typeface="+mn-lt"/>
                <a:ea typeface="+mn-ea"/>
                <a:cs typeface="+mn-cs"/>
              </a:defRPr>
            </a:pPr>
            <a:r>
              <a:rPr lang="cs-CZ" sz="3200" b="1">
                <a:solidFill>
                  <a:schemeClr val="accent1"/>
                </a:solidFill>
              </a:rPr>
              <a:t>log k vs </a:t>
            </a:r>
            <a:r>
              <a:rPr lang="cs-CZ" sz="3200" b="1">
                <a:solidFill>
                  <a:schemeClr val="accent1"/>
                </a:solidFill>
                <a:latin typeface="Symbol" panose="05050102010706020507" pitchFamily="18" charset="2"/>
              </a:rPr>
              <a:t>j</a:t>
            </a:r>
            <a:endParaRPr lang="en-US" sz="3200" b="1">
              <a:solidFill>
                <a:schemeClr val="accent1"/>
              </a:solidFill>
              <a:latin typeface="Symbol" panose="05050102010706020507" pitchFamily="18" charset="2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3200" b="1" i="0" u="none" strike="noStrike" kern="1200" spc="0" baseline="0">
              <a:solidFill>
                <a:schemeClr val="accent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'Isocratic retention'!$B$35</c:f>
              <c:strCache>
                <c:ptCount val="1"/>
                <c:pt idx="0">
                  <c:v>(-)-epikatechin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10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'Isocratic retention'!$A$36:$A$39</c:f>
              <c:numCache>
                <c:formatCode>0.00</c:formatCode>
                <c:ptCount val="4"/>
                <c:pt idx="0">
                  <c:v>0.15</c:v>
                </c:pt>
                <c:pt idx="1">
                  <c:v>0.2</c:v>
                </c:pt>
                <c:pt idx="2">
                  <c:v>0.25</c:v>
                </c:pt>
                <c:pt idx="3">
                  <c:v>0.3</c:v>
                </c:pt>
              </c:numCache>
            </c:numRef>
          </c:xVal>
          <c:yVal>
            <c:numRef>
              <c:f>'Isocratic retention'!$B$36:$B$39</c:f>
              <c:numCache>
                <c:formatCode>0.000</c:formatCode>
                <c:ptCount val="4"/>
                <c:pt idx="0">
                  <c:v>9.6112410429593897E-2</c:v>
                </c:pt>
                <c:pt idx="1">
                  <c:v>-0.25209666292985644</c:v>
                </c:pt>
                <c:pt idx="2">
                  <c:v>-0.48112399717333637</c:v>
                </c:pt>
                <c:pt idx="3">
                  <c:v>-0.7152072032067045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96B-47CA-AD40-5D61D01EABAD}"/>
            </c:ext>
          </c:extLst>
        </c:ser>
        <c:ser>
          <c:idx val="1"/>
          <c:order val="1"/>
          <c:tx>
            <c:strRef>
              <c:f>'Isocratic retention'!$C$35</c:f>
              <c:strCache>
                <c:ptCount val="1"/>
                <c:pt idx="0">
                  <c:v>rutin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10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'Isocratic retention'!$A$36:$A$39</c:f>
              <c:numCache>
                <c:formatCode>0.00</c:formatCode>
                <c:ptCount val="4"/>
                <c:pt idx="0">
                  <c:v>0.15</c:v>
                </c:pt>
                <c:pt idx="1">
                  <c:v>0.2</c:v>
                </c:pt>
                <c:pt idx="2">
                  <c:v>0.25</c:v>
                </c:pt>
                <c:pt idx="3">
                  <c:v>0.3</c:v>
                </c:pt>
              </c:numCache>
            </c:numRef>
          </c:xVal>
          <c:yVal>
            <c:numRef>
              <c:f>'Isocratic retention'!$C$36:$C$39</c:f>
              <c:numCache>
                <c:formatCode>0.000</c:formatCode>
                <c:ptCount val="4"/>
                <c:pt idx="0">
                  <c:v>0.53194741167442228</c:v>
                </c:pt>
                <c:pt idx="1">
                  <c:v>7.8964808460337526E-3</c:v>
                </c:pt>
                <c:pt idx="2">
                  <c:v>-0.42464264122088818</c:v>
                </c:pt>
                <c:pt idx="3">
                  <c:v>-0.7152072032067045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96B-47CA-AD40-5D61D01EABAD}"/>
            </c:ext>
          </c:extLst>
        </c:ser>
        <c:ser>
          <c:idx val="2"/>
          <c:order val="2"/>
          <c:tx>
            <c:strRef>
              <c:f>'Isocratic retention'!$D$35</c:f>
              <c:strCache>
                <c:ptCount val="1"/>
                <c:pt idx="0">
                  <c:v>naringin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10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3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'Isocratic retention'!$A$36:$A$39</c:f>
              <c:numCache>
                <c:formatCode>0.00</c:formatCode>
                <c:ptCount val="4"/>
                <c:pt idx="0">
                  <c:v>0.15</c:v>
                </c:pt>
                <c:pt idx="1">
                  <c:v>0.2</c:v>
                </c:pt>
                <c:pt idx="2">
                  <c:v>0.25</c:v>
                </c:pt>
                <c:pt idx="3">
                  <c:v>0.3</c:v>
                </c:pt>
              </c:numCache>
            </c:numRef>
          </c:xVal>
          <c:yVal>
            <c:numRef>
              <c:f>'Isocratic retention'!$D$36:$D$39</c:f>
              <c:numCache>
                <c:formatCode>0.000</c:formatCode>
                <c:ptCount val="4"/>
                <c:pt idx="0">
                  <c:v>0.91729829303843935</c:v>
                </c:pt>
                <c:pt idx="1">
                  <c:v>0.36224722354041444</c:v>
                </c:pt>
                <c:pt idx="2">
                  <c:v>-7.8385105619529979E-2</c:v>
                </c:pt>
                <c:pt idx="3">
                  <c:v>-0.42464264122088818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96B-47CA-AD40-5D61D01EABAD}"/>
            </c:ext>
          </c:extLst>
        </c:ser>
        <c:ser>
          <c:idx val="3"/>
          <c:order val="3"/>
          <c:tx>
            <c:strRef>
              <c:f>'Isocratic retention'!$E$35</c:f>
              <c:strCache>
                <c:ptCount val="1"/>
                <c:pt idx="0">
                  <c:v>morin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10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4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'Isocratic retention'!$A$36:$A$39</c:f>
              <c:numCache>
                <c:formatCode>0.00</c:formatCode>
                <c:ptCount val="4"/>
                <c:pt idx="0">
                  <c:v>0.15</c:v>
                </c:pt>
                <c:pt idx="1">
                  <c:v>0.2</c:v>
                </c:pt>
                <c:pt idx="2">
                  <c:v>0.25</c:v>
                </c:pt>
                <c:pt idx="3">
                  <c:v>0.3</c:v>
                </c:pt>
              </c:numCache>
            </c:numRef>
          </c:xVal>
          <c:yVal>
            <c:numRef>
              <c:f>'Isocratic retention'!$E$36:$E$39</c:f>
              <c:numCache>
                <c:formatCode>0.000</c:formatCode>
                <c:ptCount val="4"/>
                <c:pt idx="0">
                  <c:v>1.1642436817059578</c:v>
                </c:pt>
                <c:pt idx="1">
                  <c:v>0.73047111807746701</c:v>
                </c:pt>
                <c:pt idx="2">
                  <c:v>0.37921400939765731</c:v>
                </c:pt>
                <c:pt idx="3">
                  <c:v>6.2944047176939161E-2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96B-47CA-AD40-5D61D01EABAD}"/>
            </c:ext>
          </c:extLst>
        </c:ser>
        <c:ser>
          <c:idx val="4"/>
          <c:order val="4"/>
          <c:tx>
            <c:strRef>
              <c:f>'Isocratic retention'!$F$35</c:f>
              <c:strCache>
                <c:ptCount val="1"/>
                <c:pt idx="0">
                  <c:v>kvercetin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10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5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'Isocratic retention'!$A$36:$A$39</c:f>
              <c:numCache>
                <c:formatCode>0.00</c:formatCode>
                <c:ptCount val="4"/>
                <c:pt idx="0">
                  <c:v>0.15</c:v>
                </c:pt>
                <c:pt idx="1">
                  <c:v>0.2</c:v>
                </c:pt>
                <c:pt idx="2">
                  <c:v>0.25</c:v>
                </c:pt>
                <c:pt idx="3">
                  <c:v>0.3</c:v>
                </c:pt>
              </c:numCache>
            </c:numRef>
          </c:xVal>
          <c:yVal>
            <c:numRef>
              <c:f>'Isocratic retention'!$F$36:$F$39</c:f>
              <c:numCache>
                <c:formatCode>0.000</c:formatCode>
                <c:ptCount val="4"/>
                <c:pt idx="0">
                  <c:v>1.3949012943209804</c:v>
                </c:pt>
                <c:pt idx="1">
                  <c:v>0.9452968897279217</c:v>
                </c:pt>
                <c:pt idx="2">
                  <c:v>0.57109953563657057</c:v>
                </c:pt>
                <c:pt idx="3">
                  <c:v>0.2080861698735261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E96B-47CA-AD40-5D61D01EABAD}"/>
            </c:ext>
          </c:extLst>
        </c:ser>
        <c:ser>
          <c:idx val="5"/>
          <c:order val="5"/>
          <c:tx>
            <c:strRef>
              <c:f>'Isocratic retention'!$G$35</c:f>
              <c:strCache>
                <c:ptCount val="1"/>
                <c:pt idx="0">
                  <c:v>hesperetin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10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6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'Isocratic retention'!$A$36:$A$39</c:f>
              <c:numCache>
                <c:formatCode>0.00</c:formatCode>
                <c:ptCount val="4"/>
                <c:pt idx="0">
                  <c:v>0.15</c:v>
                </c:pt>
                <c:pt idx="1">
                  <c:v>0.2</c:v>
                </c:pt>
                <c:pt idx="2">
                  <c:v>0.25</c:v>
                </c:pt>
                <c:pt idx="3">
                  <c:v>0.3</c:v>
                </c:pt>
              </c:numCache>
            </c:numRef>
          </c:xVal>
          <c:yVal>
            <c:numRef>
              <c:f>'Isocratic retention'!$G$36:$G$39</c:f>
              <c:numCache>
                <c:formatCode>0.000</c:formatCode>
                <c:ptCount val="4"/>
                <c:pt idx="0">
                  <c:v>1.7536322456512019</c:v>
                </c:pt>
                <c:pt idx="1">
                  <c:v>1.3022236596730603</c:v>
                </c:pt>
                <c:pt idx="2">
                  <c:v>0.93152318304071902</c:v>
                </c:pt>
                <c:pt idx="3">
                  <c:v>0.6262744274490244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E96B-47CA-AD40-5D61D01EABAD}"/>
            </c:ext>
          </c:extLst>
        </c:ser>
        <c:ser>
          <c:idx val="6"/>
          <c:order val="6"/>
          <c:tx>
            <c:strRef>
              <c:f>'Isocratic retention'!$H$35</c:f>
              <c:strCache>
                <c:ptCount val="1"/>
                <c:pt idx="0">
                  <c:v>biochanin A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10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>
                    <a:lumMod val="60000"/>
                  </a:schemeClr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'Isocratic retention'!$A$36:$A$39</c:f>
              <c:numCache>
                <c:formatCode>0.00</c:formatCode>
                <c:ptCount val="4"/>
                <c:pt idx="0">
                  <c:v>0.15</c:v>
                </c:pt>
                <c:pt idx="1">
                  <c:v>0.2</c:v>
                </c:pt>
                <c:pt idx="2">
                  <c:v>0.25</c:v>
                </c:pt>
                <c:pt idx="3">
                  <c:v>0.3</c:v>
                </c:pt>
              </c:numCache>
            </c:numRef>
          </c:xVal>
          <c:yVal>
            <c:numRef>
              <c:f>'Isocratic retention'!$H$36:$H$39</c:f>
              <c:numCache>
                <c:formatCode>0.000</c:formatCode>
                <c:ptCount val="4"/>
                <c:pt idx="0">
                  <c:v>2.4483800759742067</c:v>
                </c:pt>
                <c:pt idx="1">
                  <c:v>1.9917948963133043</c:v>
                </c:pt>
                <c:pt idx="2">
                  <c:v>1.590041774519086</c:v>
                </c:pt>
                <c:pt idx="3">
                  <c:v>1.24610086692107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E96B-47CA-AD40-5D61D01EAB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61980624"/>
        <c:axId val="361976704"/>
      </c:scatterChart>
      <c:valAx>
        <c:axId val="361980624"/>
        <c:scaling>
          <c:orientation val="minMax"/>
          <c:max val="0.35000000000000003"/>
          <c:min val="0.1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2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 sz="2000" b="1"/>
                  <a:t>Acetonitrile</a:t>
                </a:r>
                <a:endParaRPr lang="en-US" sz="2000" b="1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2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 w="254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1976704"/>
        <c:crossesAt val="-1"/>
        <c:crossBetween val="midCat"/>
      </c:valAx>
      <c:valAx>
        <c:axId val="361976704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2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 sz="2000" b="1"/>
                  <a:t>log k</a:t>
                </a:r>
                <a:endParaRPr lang="en-US" sz="2000" b="1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2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0"/>
        <c:majorTickMark val="out"/>
        <c:minorTickMark val="none"/>
        <c:tickLblPos val="nextTo"/>
        <c:spPr>
          <a:noFill/>
          <a:ln w="254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198062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egendEntry>
        <c:idx val="7"/>
        <c:delete val="1"/>
      </c:legendEntry>
      <c:legendEntry>
        <c:idx val="8"/>
        <c:delete val="1"/>
      </c:legendEntry>
      <c:legendEntry>
        <c:idx val="9"/>
        <c:delete val="1"/>
      </c:legendEntry>
      <c:legendEntry>
        <c:idx val="10"/>
        <c:delete val="1"/>
      </c:legendEntry>
      <c:legendEntry>
        <c:idx val="11"/>
        <c:delete val="1"/>
      </c:legendEntry>
      <c:legendEntry>
        <c:idx val="12"/>
        <c:delete val="1"/>
      </c:legendEntry>
      <c:legendEntry>
        <c:idx val="13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14"/>
          <c:order val="0"/>
          <c:tx>
            <c:strRef>
              <c:f>'Gradient elution (VD)'!$AG$12</c:f>
              <c:strCache>
                <c:ptCount val="1"/>
                <c:pt idx="0">
                  <c:v>RE</c:v>
                </c:pt>
              </c:strCache>
            </c:strRef>
          </c:tx>
          <c:spPr>
            <a:ln w="19050" cap="rnd">
              <a:solidFill>
                <a:schemeClr val="accent3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'Gradient elution (VD)'!$AE$14:$AE$114</c:f>
              <c:numCache>
                <c:formatCode>0.00</c:formatCode>
                <c:ptCount val="101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  <c:pt idx="11">
                  <c:v>0.11</c:v>
                </c:pt>
                <c:pt idx="12">
                  <c:v>0.12</c:v>
                </c:pt>
                <c:pt idx="13">
                  <c:v>0.13</c:v>
                </c:pt>
                <c:pt idx="14">
                  <c:v>0.14000000000000001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</c:v>
                </c:pt>
                <c:pt idx="19">
                  <c:v>0.19</c:v>
                </c:pt>
                <c:pt idx="20">
                  <c:v>0.2</c:v>
                </c:pt>
                <c:pt idx="21">
                  <c:v>0.21</c:v>
                </c:pt>
                <c:pt idx="22">
                  <c:v>0.22</c:v>
                </c:pt>
                <c:pt idx="23">
                  <c:v>0.23</c:v>
                </c:pt>
                <c:pt idx="24">
                  <c:v>0.24</c:v>
                </c:pt>
                <c:pt idx="25">
                  <c:v>0.25</c:v>
                </c:pt>
                <c:pt idx="26">
                  <c:v>0.26</c:v>
                </c:pt>
                <c:pt idx="27">
                  <c:v>0.27</c:v>
                </c:pt>
                <c:pt idx="28">
                  <c:v>0.28000000000000003</c:v>
                </c:pt>
                <c:pt idx="29">
                  <c:v>0.28999999999999998</c:v>
                </c:pt>
                <c:pt idx="30">
                  <c:v>0.3</c:v>
                </c:pt>
                <c:pt idx="31">
                  <c:v>0.31</c:v>
                </c:pt>
                <c:pt idx="32">
                  <c:v>0.32</c:v>
                </c:pt>
                <c:pt idx="33">
                  <c:v>0.33</c:v>
                </c:pt>
                <c:pt idx="34">
                  <c:v>0.34</c:v>
                </c:pt>
                <c:pt idx="35">
                  <c:v>0.35</c:v>
                </c:pt>
                <c:pt idx="36">
                  <c:v>0.36</c:v>
                </c:pt>
                <c:pt idx="37">
                  <c:v>0.37</c:v>
                </c:pt>
                <c:pt idx="38">
                  <c:v>0.38</c:v>
                </c:pt>
                <c:pt idx="39">
                  <c:v>0.39</c:v>
                </c:pt>
                <c:pt idx="40">
                  <c:v>0.4</c:v>
                </c:pt>
                <c:pt idx="41">
                  <c:v>0.41</c:v>
                </c:pt>
                <c:pt idx="42">
                  <c:v>0.42</c:v>
                </c:pt>
                <c:pt idx="43">
                  <c:v>0.43</c:v>
                </c:pt>
                <c:pt idx="44">
                  <c:v>0.44</c:v>
                </c:pt>
                <c:pt idx="45">
                  <c:v>0.45</c:v>
                </c:pt>
                <c:pt idx="46">
                  <c:v>0.46</c:v>
                </c:pt>
                <c:pt idx="47">
                  <c:v>0.47</c:v>
                </c:pt>
                <c:pt idx="48">
                  <c:v>0.48</c:v>
                </c:pt>
                <c:pt idx="49">
                  <c:v>0.49</c:v>
                </c:pt>
                <c:pt idx="50">
                  <c:v>0.5</c:v>
                </c:pt>
                <c:pt idx="51">
                  <c:v>0.51</c:v>
                </c:pt>
                <c:pt idx="52">
                  <c:v>0.52</c:v>
                </c:pt>
                <c:pt idx="53">
                  <c:v>0.53</c:v>
                </c:pt>
                <c:pt idx="54">
                  <c:v>0.54</c:v>
                </c:pt>
                <c:pt idx="55">
                  <c:v>0.55000000000000004</c:v>
                </c:pt>
                <c:pt idx="56">
                  <c:v>0.56000000000000005</c:v>
                </c:pt>
                <c:pt idx="57">
                  <c:v>0.56999999999999995</c:v>
                </c:pt>
                <c:pt idx="58">
                  <c:v>0.57999999999999996</c:v>
                </c:pt>
                <c:pt idx="59">
                  <c:v>0.59</c:v>
                </c:pt>
                <c:pt idx="60">
                  <c:v>0.6</c:v>
                </c:pt>
                <c:pt idx="61">
                  <c:v>0.61</c:v>
                </c:pt>
                <c:pt idx="62">
                  <c:v>0.62</c:v>
                </c:pt>
                <c:pt idx="63">
                  <c:v>0.63</c:v>
                </c:pt>
                <c:pt idx="64">
                  <c:v>0.64</c:v>
                </c:pt>
                <c:pt idx="65">
                  <c:v>0.65</c:v>
                </c:pt>
                <c:pt idx="66">
                  <c:v>0.66</c:v>
                </c:pt>
                <c:pt idx="67">
                  <c:v>0.67</c:v>
                </c:pt>
                <c:pt idx="68">
                  <c:v>0.68</c:v>
                </c:pt>
                <c:pt idx="69">
                  <c:v>0.69</c:v>
                </c:pt>
                <c:pt idx="70">
                  <c:v>0.7</c:v>
                </c:pt>
                <c:pt idx="71">
                  <c:v>0.71</c:v>
                </c:pt>
                <c:pt idx="72">
                  <c:v>0.72</c:v>
                </c:pt>
                <c:pt idx="73">
                  <c:v>0.73</c:v>
                </c:pt>
                <c:pt idx="74">
                  <c:v>0.74</c:v>
                </c:pt>
                <c:pt idx="75">
                  <c:v>0.75</c:v>
                </c:pt>
                <c:pt idx="76">
                  <c:v>0.76</c:v>
                </c:pt>
                <c:pt idx="77">
                  <c:v>0.77</c:v>
                </c:pt>
                <c:pt idx="78">
                  <c:v>0.78</c:v>
                </c:pt>
                <c:pt idx="79">
                  <c:v>0.79</c:v>
                </c:pt>
                <c:pt idx="80">
                  <c:v>0.8</c:v>
                </c:pt>
                <c:pt idx="81">
                  <c:v>0.81</c:v>
                </c:pt>
                <c:pt idx="82">
                  <c:v>0.82</c:v>
                </c:pt>
                <c:pt idx="83">
                  <c:v>0.83</c:v>
                </c:pt>
                <c:pt idx="84">
                  <c:v>0.84</c:v>
                </c:pt>
                <c:pt idx="85">
                  <c:v>0.85</c:v>
                </c:pt>
                <c:pt idx="86">
                  <c:v>0.86</c:v>
                </c:pt>
                <c:pt idx="87">
                  <c:v>0.87</c:v>
                </c:pt>
                <c:pt idx="88">
                  <c:v>0.88</c:v>
                </c:pt>
                <c:pt idx="89">
                  <c:v>0.89</c:v>
                </c:pt>
                <c:pt idx="90">
                  <c:v>0.9</c:v>
                </c:pt>
                <c:pt idx="91">
                  <c:v>0.91</c:v>
                </c:pt>
                <c:pt idx="92">
                  <c:v>0.92</c:v>
                </c:pt>
                <c:pt idx="93">
                  <c:v>0.93</c:v>
                </c:pt>
                <c:pt idx="94">
                  <c:v>0.94</c:v>
                </c:pt>
                <c:pt idx="95">
                  <c:v>0.95</c:v>
                </c:pt>
                <c:pt idx="96">
                  <c:v>0.96</c:v>
                </c:pt>
                <c:pt idx="97">
                  <c:v>0.97</c:v>
                </c:pt>
                <c:pt idx="98">
                  <c:v>0.98</c:v>
                </c:pt>
                <c:pt idx="99">
                  <c:v>0.99</c:v>
                </c:pt>
                <c:pt idx="100">
                  <c:v>1</c:v>
                </c:pt>
              </c:numCache>
            </c:numRef>
          </c:xVal>
          <c:yVal>
            <c:numRef>
              <c:f>'Gradient elution (VD)'!$AG$14:$AG$113</c:f>
              <c:numCache>
                <c:formatCode>0.000</c:formatCode>
                <c:ptCount val="100"/>
                <c:pt idx="0">
                  <c:v>32.26538590206458</c:v>
                </c:pt>
                <c:pt idx="1">
                  <c:v>33.753374917216497</c:v>
                </c:pt>
                <c:pt idx="2">
                  <c:v>35.429050925171872</c:v>
                </c:pt>
                <c:pt idx="3">
                  <c:v>37.322063295877832</c:v>
                </c:pt>
                <c:pt idx="4">
                  <c:v>39.46765033236602</c:v>
                </c:pt>
                <c:pt idx="5">
                  <c:v>41.907937991078974</c:v>
                </c:pt>
                <c:pt idx="6">
                  <c:v>31.329128685896816</c:v>
                </c:pt>
                <c:pt idx="7">
                  <c:v>33.435149049500239</c:v>
                </c:pt>
                <c:pt idx="8">
                  <c:v>34.993760566618299</c:v>
                </c:pt>
                <c:pt idx="9">
                  <c:v>35.902002077207825</c:v>
                </c:pt>
                <c:pt idx="10">
                  <c:v>36.028456769258426</c:v>
                </c:pt>
                <c:pt idx="11">
                  <c:v>35.189998495651992</c:v>
                </c:pt>
                <c:pt idx="12">
                  <c:v>33.108113048755897</c:v>
                </c:pt>
                <c:pt idx="13">
                  <c:v>29.318726985260152</c:v>
                </c:pt>
                <c:pt idx="14">
                  <c:v>16.35322825627393</c:v>
                </c:pt>
                <c:pt idx="15">
                  <c:v>14.602348185859659</c:v>
                </c:pt>
                <c:pt idx="16">
                  <c:v>12.881481549320963</c:v>
                </c:pt>
                <c:pt idx="17">
                  <c:v>11.213503831902942</c:v>
                </c:pt>
                <c:pt idx="18">
                  <c:v>9.620483969168717</c:v>
                </c:pt>
                <c:pt idx="19">
                  <c:v>8.1223882211136811</c:v>
                </c:pt>
                <c:pt idx="20">
                  <c:v>6.7359162453910075</c:v>
                </c:pt>
                <c:pt idx="21">
                  <c:v>5.4736140871573724</c:v>
                </c:pt>
                <c:pt idx="22">
                  <c:v>4.3433657561086436</c:v>
                </c:pt>
                <c:pt idx="23">
                  <c:v>3.3483023950329325</c:v>
                </c:pt>
                <c:pt idx="24">
                  <c:v>2.4871018717504176</c:v>
                </c:pt>
                <c:pt idx="25">
                  <c:v>1.7545978335280901</c:v>
                </c:pt>
                <c:pt idx="26">
                  <c:v>1.1425862594999514</c:v>
                </c:pt>
                <c:pt idx="27">
                  <c:v>0.64071184733557063</c:v>
                </c:pt>
                <c:pt idx="28">
                  <c:v>0.23733170671770112</c:v>
                </c:pt>
                <c:pt idx="29">
                  <c:v>-7.9718561670968635E-2</c:v>
                </c:pt>
                <c:pt idx="30">
                  <c:v>-0.32250004535426174</c:v>
                </c:pt>
                <c:pt idx="31">
                  <c:v>-0.50250242267445744</c:v>
                </c:pt>
                <c:pt idx="32">
                  <c:v>-0.63032674582770221</c:v>
                </c:pt>
                <c:pt idx="33">
                  <c:v>-0.71549984337368877</c:v>
                </c:pt>
                <c:pt idx="34">
                  <c:v>-0.76639469907389457</c:v>
                </c:pt>
                <c:pt idx="35">
                  <c:v>-0.79023005727967455</c:v>
                </c:pt>
                <c:pt idx="36">
                  <c:v>-0.79312475643230307</c:v>
                </c:pt>
                <c:pt idx="37">
                  <c:v>-0.78018626316885797</c:v>
                </c:pt>
                <c:pt idx="38">
                  <c:v>-0.75561738031809189</c:v>
                </c:pt>
                <c:pt idx="39">
                  <c:v>-0.72282938822751241</c:v>
                </c:pt>
                <c:pt idx="40">
                  <c:v>-0.6845535639535888</c:v>
                </c:pt>
                <c:pt idx="41">
                  <c:v>-0.64294596934133807</c:v>
                </c:pt>
                <c:pt idx="42">
                  <c:v>-0.59968262059438815</c:v>
                </c:pt>
                <c:pt idx="43">
                  <c:v>-0.55604373988120048</c:v>
                </c:pt>
                <c:pt idx="44">
                  <c:v>-0.51298686394356896</c:v>
                </c:pt>
                <c:pt idx="45">
                  <c:v>-0.47120926584926998</c:v>
                </c:pt>
                <c:pt idx="46">
                  <c:v>-0.43120054005052444</c:v>
                </c:pt>
                <c:pt idx="47">
                  <c:v>-0.39328639433958729</c:v>
                </c:pt>
                <c:pt idx="48">
                  <c:v>-0.35766475196059949</c:v>
                </c:pt>
                <c:pt idx="49">
                  <c:v>-0.32443524241887145</c:v>
                </c:pt>
                <c:pt idx="50">
                  <c:v>-0.29362308553037159</c:v>
                </c:pt>
                <c:pt idx="51">
                  <c:v>-0.26519827402641605</c:v>
                </c:pt>
                <c:pt idx="52">
                  <c:v>-0.23909085140553221</c:v>
                </c:pt>
                <c:pt idx="53">
                  <c:v>-0.21520297363837129</c:v>
                </c:pt>
                <c:pt idx="54">
                  <c:v>-0.19341834160467047</c:v>
                </c:pt>
                <c:pt idx="55">
                  <c:v>-0.17360949882795695</c:v>
                </c:pt>
                <c:pt idx="56">
                  <c:v>-0.15564340741928442</c:v>
                </c:pt>
                <c:pt idx="57">
                  <c:v>-0.13938564426839764</c:v>
                </c:pt>
                <c:pt idx="58">
                  <c:v>-0.12470349888808133</c:v>
                </c:pt>
                <c:pt idx="59">
                  <c:v>-0.11146820303211853</c:v>
                </c:pt>
                <c:pt idx="60">
                  <c:v>-9.9556479226302147E-2</c:v>
                </c:pt>
                <c:pt idx="61">
                  <c:v>-8.8851559601562741E-2</c:v>
                </c:pt>
                <c:pt idx="62">
                  <c:v>-7.9243796873719949E-2</c:v>
                </c:pt>
                <c:pt idx="63">
                  <c:v>-7.0630965032465964E-2</c:v>
                </c:pt>
                <c:pt idx="64">
                  <c:v>-6.2918327444224709E-2</c:v>
                </c:pt>
                <c:pt idx="65">
                  <c:v>-5.6018533906172771E-2</c:v>
                </c:pt>
                <c:pt idx="66">
                  <c:v>-4.9851395081134356E-2</c:v>
                </c:pt>
                <c:pt idx="67">
                  <c:v>-4.4343572159265786E-2</c:v>
                </c:pt>
                <c:pt idx="68">
                  <c:v>-3.9428211081426863E-2</c:v>
                </c:pt>
                <c:pt idx="69">
                  <c:v>-3.5044543842456741E-2</c:v>
                </c:pt>
                <c:pt idx="70">
                  <c:v>-3.1137473957319518E-2</c:v>
                </c:pt>
                <c:pt idx="71">
                  <c:v>-2.7657158859191136E-2</c:v>
                </c:pt>
                <c:pt idx="72">
                  <c:v>-2.4558598592531289E-2</c:v>
                </c:pt>
                <c:pt idx="73">
                  <c:v>-2.18012374906374E-2</c:v>
                </c:pt>
                <c:pt idx="74">
                  <c:v>-1.934858344304342E-2</c:v>
                </c:pt>
                <c:pt idx="75">
                  <c:v>-1.7167847745578176E-2</c:v>
                </c:pt>
                <c:pt idx="76">
                  <c:v>-1.5229607291106713E-2</c:v>
                </c:pt>
                <c:pt idx="77">
                  <c:v>-1.3507489923809469E-2</c:v>
                </c:pt>
                <c:pt idx="78">
                  <c:v>-1.1977883082348638E-2</c:v>
                </c:pt>
                <c:pt idx="79">
                  <c:v>-1.0619665347160004E-2</c:v>
                </c:pt>
                <c:pt idx="80">
                  <c:v>-9.4139601436178336E-3</c:v>
                </c:pt>
                <c:pt idx="81">
                  <c:v>-8.3439106035416606E-3</c:v>
                </c:pt>
                <c:pt idx="82">
                  <c:v>-7.3944744269024542E-3</c:v>
                </c:pt>
                <c:pt idx="83">
                  <c:v>-6.5522374917664087E-3</c:v>
                </c:pt>
                <c:pt idx="84">
                  <c:v>-5.8052449183676573E-3</c:v>
                </c:pt>
                <c:pt idx="85">
                  <c:v>-5.1428482887994819E-3</c:v>
                </c:pt>
                <c:pt idx="86">
                  <c:v>-4.5555677470485497E-3</c:v>
                </c:pt>
                <c:pt idx="87">
                  <c:v>-4.0349677472619272E-3</c:v>
                </c:pt>
                <c:pt idx="88">
                  <c:v>-3.5735452746510133E-3</c:v>
                </c:pt>
                <c:pt idx="89">
                  <c:v>-3.1646294285203971E-3</c:v>
                </c:pt>
                <c:pt idx="90">
                  <c:v>-2.8022913270210575E-3</c:v>
                </c:pt>
                <c:pt idx="91">
                  <c:v>-2.4812633656462893E-3</c:v>
                </c:pt>
                <c:pt idx="92">
                  <c:v>-2.1968669336151461E-3</c:v>
                </c:pt>
                <c:pt idx="93">
                  <c:v>-1.9449477635963236E-3</c:v>
                </c:pt>
                <c:pt idx="94">
                  <c:v>-1.7218181583457865E-3</c:v>
                </c:pt>
                <c:pt idx="95">
                  <c:v>-1.5242054034892624E-3</c:v>
                </c:pt>
                <c:pt idx="96">
                  <c:v>-1.3492057371415067E-3</c:v>
                </c:pt>
                <c:pt idx="97">
                  <c:v>-1.1942433047304672E-3</c:v>
                </c:pt>
                <c:pt idx="98">
                  <c:v>-1.0570335812912998E-3</c:v>
                </c:pt>
                <c:pt idx="99">
                  <c:v>-9.3555079292697131E-4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CF33-4205-ABB5-4105C1F4AA52}"/>
            </c:ext>
          </c:extLst>
        </c:ser>
        <c:ser>
          <c:idx val="0"/>
          <c:order val="1"/>
          <c:tx>
            <c:strRef>
              <c:f>'Gradient elution (VD)'!$AH$12</c:f>
              <c:strCache>
                <c:ptCount val="1"/>
                <c:pt idx="0">
                  <c:v>NR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'Gradient elution (VD)'!$AE$14:$AE$114</c:f>
              <c:numCache>
                <c:formatCode>0.00</c:formatCode>
                <c:ptCount val="101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  <c:pt idx="11">
                  <c:v>0.11</c:v>
                </c:pt>
                <c:pt idx="12">
                  <c:v>0.12</c:v>
                </c:pt>
                <c:pt idx="13">
                  <c:v>0.13</c:v>
                </c:pt>
                <c:pt idx="14">
                  <c:v>0.14000000000000001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</c:v>
                </c:pt>
                <c:pt idx="19">
                  <c:v>0.19</c:v>
                </c:pt>
                <c:pt idx="20">
                  <c:v>0.2</c:v>
                </c:pt>
                <c:pt idx="21">
                  <c:v>0.21</c:v>
                </c:pt>
                <c:pt idx="22">
                  <c:v>0.22</c:v>
                </c:pt>
                <c:pt idx="23">
                  <c:v>0.23</c:v>
                </c:pt>
                <c:pt idx="24">
                  <c:v>0.24</c:v>
                </c:pt>
                <c:pt idx="25">
                  <c:v>0.25</c:v>
                </c:pt>
                <c:pt idx="26">
                  <c:v>0.26</c:v>
                </c:pt>
                <c:pt idx="27">
                  <c:v>0.27</c:v>
                </c:pt>
                <c:pt idx="28">
                  <c:v>0.28000000000000003</c:v>
                </c:pt>
                <c:pt idx="29">
                  <c:v>0.28999999999999998</c:v>
                </c:pt>
                <c:pt idx="30">
                  <c:v>0.3</c:v>
                </c:pt>
                <c:pt idx="31">
                  <c:v>0.31</c:v>
                </c:pt>
                <c:pt idx="32">
                  <c:v>0.32</c:v>
                </c:pt>
                <c:pt idx="33">
                  <c:v>0.33</c:v>
                </c:pt>
                <c:pt idx="34">
                  <c:v>0.34</c:v>
                </c:pt>
                <c:pt idx="35">
                  <c:v>0.35</c:v>
                </c:pt>
                <c:pt idx="36">
                  <c:v>0.36</c:v>
                </c:pt>
                <c:pt idx="37">
                  <c:v>0.37</c:v>
                </c:pt>
                <c:pt idx="38">
                  <c:v>0.38</c:v>
                </c:pt>
                <c:pt idx="39">
                  <c:v>0.39</c:v>
                </c:pt>
                <c:pt idx="40">
                  <c:v>0.4</c:v>
                </c:pt>
                <c:pt idx="41">
                  <c:v>0.41</c:v>
                </c:pt>
                <c:pt idx="42">
                  <c:v>0.42</c:v>
                </c:pt>
                <c:pt idx="43">
                  <c:v>0.43</c:v>
                </c:pt>
                <c:pt idx="44">
                  <c:v>0.44</c:v>
                </c:pt>
                <c:pt idx="45">
                  <c:v>0.45</c:v>
                </c:pt>
                <c:pt idx="46">
                  <c:v>0.46</c:v>
                </c:pt>
                <c:pt idx="47">
                  <c:v>0.47</c:v>
                </c:pt>
                <c:pt idx="48">
                  <c:v>0.48</c:v>
                </c:pt>
                <c:pt idx="49">
                  <c:v>0.49</c:v>
                </c:pt>
                <c:pt idx="50">
                  <c:v>0.5</c:v>
                </c:pt>
                <c:pt idx="51">
                  <c:v>0.51</c:v>
                </c:pt>
                <c:pt idx="52">
                  <c:v>0.52</c:v>
                </c:pt>
                <c:pt idx="53">
                  <c:v>0.53</c:v>
                </c:pt>
                <c:pt idx="54">
                  <c:v>0.54</c:v>
                </c:pt>
                <c:pt idx="55">
                  <c:v>0.55000000000000004</c:v>
                </c:pt>
                <c:pt idx="56">
                  <c:v>0.56000000000000005</c:v>
                </c:pt>
                <c:pt idx="57">
                  <c:v>0.56999999999999995</c:v>
                </c:pt>
                <c:pt idx="58">
                  <c:v>0.57999999999999996</c:v>
                </c:pt>
                <c:pt idx="59">
                  <c:v>0.59</c:v>
                </c:pt>
                <c:pt idx="60">
                  <c:v>0.6</c:v>
                </c:pt>
                <c:pt idx="61">
                  <c:v>0.61</c:v>
                </c:pt>
                <c:pt idx="62">
                  <c:v>0.62</c:v>
                </c:pt>
                <c:pt idx="63">
                  <c:v>0.63</c:v>
                </c:pt>
                <c:pt idx="64">
                  <c:v>0.64</c:v>
                </c:pt>
                <c:pt idx="65">
                  <c:v>0.65</c:v>
                </c:pt>
                <c:pt idx="66">
                  <c:v>0.66</c:v>
                </c:pt>
                <c:pt idx="67">
                  <c:v>0.67</c:v>
                </c:pt>
                <c:pt idx="68">
                  <c:v>0.68</c:v>
                </c:pt>
                <c:pt idx="69">
                  <c:v>0.69</c:v>
                </c:pt>
                <c:pt idx="70">
                  <c:v>0.7</c:v>
                </c:pt>
                <c:pt idx="71">
                  <c:v>0.71</c:v>
                </c:pt>
                <c:pt idx="72">
                  <c:v>0.72</c:v>
                </c:pt>
                <c:pt idx="73">
                  <c:v>0.73</c:v>
                </c:pt>
                <c:pt idx="74">
                  <c:v>0.74</c:v>
                </c:pt>
                <c:pt idx="75">
                  <c:v>0.75</c:v>
                </c:pt>
                <c:pt idx="76">
                  <c:v>0.76</c:v>
                </c:pt>
                <c:pt idx="77">
                  <c:v>0.77</c:v>
                </c:pt>
                <c:pt idx="78">
                  <c:v>0.78</c:v>
                </c:pt>
                <c:pt idx="79">
                  <c:v>0.79</c:v>
                </c:pt>
                <c:pt idx="80">
                  <c:v>0.8</c:v>
                </c:pt>
                <c:pt idx="81">
                  <c:v>0.81</c:v>
                </c:pt>
                <c:pt idx="82">
                  <c:v>0.82</c:v>
                </c:pt>
                <c:pt idx="83">
                  <c:v>0.83</c:v>
                </c:pt>
                <c:pt idx="84">
                  <c:v>0.84</c:v>
                </c:pt>
                <c:pt idx="85">
                  <c:v>0.85</c:v>
                </c:pt>
                <c:pt idx="86">
                  <c:v>0.86</c:v>
                </c:pt>
                <c:pt idx="87">
                  <c:v>0.87</c:v>
                </c:pt>
                <c:pt idx="88">
                  <c:v>0.88</c:v>
                </c:pt>
                <c:pt idx="89">
                  <c:v>0.89</c:v>
                </c:pt>
                <c:pt idx="90">
                  <c:v>0.9</c:v>
                </c:pt>
                <c:pt idx="91">
                  <c:v>0.91</c:v>
                </c:pt>
                <c:pt idx="92">
                  <c:v>0.92</c:v>
                </c:pt>
                <c:pt idx="93">
                  <c:v>0.93</c:v>
                </c:pt>
                <c:pt idx="94">
                  <c:v>0.94</c:v>
                </c:pt>
                <c:pt idx="95">
                  <c:v>0.95</c:v>
                </c:pt>
                <c:pt idx="96">
                  <c:v>0.96</c:v>
                </c:pt>
                <c:pt idx="97">
                  <c:v>0.97</c:v>
                </c:pt>
                <c:pt idx="98">
                  <c:v>0.98</c:v>
                </c:pt>
                <c:pt idx="99">
                  <c:v>0.99</c:v>
                </c:pt>
                <c:pt idx="100">
                  <c:v>1</c:v>
                </c:pt>
              </c:numCache>
            </c:numRef>
          </c:xVal>
          <c:yVal>
            <c:numRef>
              <c:f>'Gradient elution (VD)'!$AH$14:$AH$113</c:f>
              <c:numCache>
                <c:formatCode>0.000</c:formatCode>
                <c:ptCount val="100"/>
                <c:pt idx="0">
                  <c:v>13.81168926844564</c:v>
                </c:pt>
                <c:pt idx="1">
                  <c:v>14.070925051563599</c:v>
                </c:pt>
                <c:pt idx="2">
                  <c:v>14.367506544251643</c:v>
                </c:pt>
                <c:pt idx="3">
                  <c:v>14.710344946886828</c:v>
                </c:pt>
                <c:pt idx="4">
                  <c:v>15.110891215633941</c:v>
                </c:pt>
                <c:pt idx="5">
                  <c:v>15.58403275978827</c:v>
                </c:pt>
                <c:pt idx="6">
                  <c:v>16.149400483954725</c:v>
                </c:pt>
                <c:pt idx="7">
                  <c:v>16.833332180994098</c:v>
                </c:pt>
                <c:pt idx="8">
                  <c:v>17.671929156023431</c:v>
                </c:pt>
                <c:pt idx="9">
                  <c:v>18.71602276302248</c:v>
                </c:pt>
                <c:pt idx="10">
                  <c:v>20.039673793627866</c:v>
                </c:pt>
                <c:pt idx="11">
                  <c:v>21.755680674126712</c:v>
                </c:pt>
                <c:pt idx="12">
                  <c:v>24.046281998484158</c:v>
                </c:pt>
                <c:pt idx="13">
                  <c:v>27.23090843511946</c:v>
                </c:pt>
                <c:pt idx="14">
                  <c:v>20.709410767201248</c:v>
                </c:pt>
                <c:pt idx="15">
                  <c:v>23.443707378889634</c:v>
                </c:pt>
                <c:pt idx="16">
                  <c:v>24.845290870161278</c:v>
                </c:pt>
                <c:pt idx="17">
                  <c:v>24.435873925678493</c:v>
                </c:pt>
                <c:pt idx="18">
                  <c:v>21.452458590132203</c:v>
                </c:pt>
                <c:pt idx="19">
                  <c:v>13.474872420940745</c:v>
                </c:pt>
                <c:pt idx="20">
                  <c:v>12.439566894179693</c:v>
                </c:pt>
                <c:pt idx="21">
                  <c:v>11.375497828695877</c:v>
                </c:pt>
                <c:pt idx="22">
                  <c:v>10.299248855329413</c:v>
                </c:pt>
                <c:pt idx="23">
                  <c:v>9.2293142830821608</c:v>
                </c:pt>
                <c:pt idx="24">
                  <c:v>8.1847346836557158</c:v>
                </c:pt>
                <c:pt idx="25">
                  <c:v>7.1835910348931797</c:v>
                </c:pt>
                <c:pt idx="26">
                  <c:v>6.2416037282551828</c:v>
                </c:pt>
                <c:pt idx="27">
                  <c:v>5.3710617021396549</c:v>
                </c:pt>
                <c:pt idx="28">
                  <c:v>4.580225755690873</c:v>
                </c:pt>
                <c:pt idx="29">
                  <c:v>3.8732388903082486</c:v>
                </c:pt>
                <c:pt idx="30">
                  <c:v>3.2504736586074845</c:v>
                </c:pt>
                <c:pt idx="31">
                  <c:v>2.7091807043408007</c:v>
                </c:pt>
                <c:pt idx="32">
                  <c:v>2.2442833731813634</c:v>
                </c:pt>
                <c:pt idx="33">
                  <c:v>1.8491822170767327</c:v>
                </c:pt>
                <c:pt idx="34">
                  <c:v>1.5164732325264678</c:v>
                </c:pt>
                <c:pt idx="35">
                  <c:v>1.2385278449263804</c:v>
                </c:pt>
                <c:pt idx="36">
                  <c:v>1.0079196623504663</c:v>
                </c:pt>
                <c:pt idx="37">
                  <c:v>0.81770815416617115</c:v>
                </c:pt>
                <c:pt idx="38">
                  <c:v>0.66160285215853898</c:v>
                </c:pt>
                <c:pt idx="39">
                  <c:v>0.53403612082477769</c:v>
                </c:pt>
                <c:pt idx="40">
                  <c:v>0.43017128905145013</c:v>
                </c:pt>
                <c:pt idx="41">
                  <c:v>0.34586878906603297</c:v>
                </c:pt>
                <c:pt idx="42">
                  <c:v>0.27762787171951109</c:v>
                </c:pt>
                <c:pt idx="43">
                  <c:v>0.22251660936257658</c:v>
                </c:pt>
                <c:pt idx="44">
                  <c:v>0.17809880019445354</c:v>
                </c:pt>
                <c:pt idx="45">
                  <c:v>0.14236320632374974</c:v>
                </c:pt>
                <c:pt idx="46">
                  <c:v>0.11365823843161085</c:v>
                </c:pt>
                <c:pt idx="47">
                  <c:v>9.06335994241384E-2</c:v>
                </c:pt>
                <c:pt idx="48">
                  <c:v>7.218935359609166E-2</c:v>
                </c:pt>
                <c:pt idx="49">
                  <c:v>5.7432246204383364E-2</c:v>
                </c:pt>
                <c:pt idx="50">
                  <c:v>4.5638737754459632E-2</c:v>
                </c:pt>
                <c:pt idx="51">
                  <c:v>3.6224043647993261E-2</c:v>
                </c:pt>
                <c:pt idx="52">
                  <c:v>2.8716414843003024E-2</c:v>
                </c:pt>
                <c:pt idx="53">
                  <c:v>2.2735911274622975E-2</c:v>
                </c:pt>
                <c:pt idx="54">
                  <c:v>1.7976975042330999E-2</c:v>
                </c:pt>
                <c:pt idx="55">
                  <c:v>1.4194184128130057E-2</c:v>
                </c:pt>
                <c:pt idx="56">
                  <c:v>1.1190646851479144E-2</c:v>
                </c:pt>
                <c:pt idx="57">
                  <c:v>8.8085748667946339E-3</c:v>
                </c:pt>
                <c:pt idx="58">
                  <c:v>6.9216442039353064E-3</c:v>
                </c:pt>
                <c:pt idx="59">
                  <c:v>5.4288177717499277E-3</c:v>
                </c:pt>
                <c:pt idx="60">
                  <c:v>4.2493583566579124E-3</c:v>
                </c:pt>
                <c:pt idx="61">
                  <c:v>3.3188086885358593E-3</c:v>
                </c:pt>
                <c:pt idx="62">
                  <c:v>2.5857552603183263E-3</c:v>
                </c:pt>
                <c:pt idx="63">
                  <c:v>2.009226101180085E-3</c:v>
                </c:pt>
                <c:pt idx="64">
                  <c:v>1.5566004882186196E-3</c:v>
                </c:pt>
                <c:pt idx="65">
                  <c:v>1.2019314788440634E-3</c:v>
                </c:pt>
                <c:pt idx="66">
                  <c:v>9.246009249286155E-4</c:v>
                </c:pt>
                <c:pt idx="67">
                  <c:v>7.0824197177321211E-4</c:v>
                </c:pt>
                <c:pt idx="68">
                  <c:v>5.3987654004760874E-4</c:v>
                </c:pt>
                <c:pt idx="69">
                  <c:v>4.0922543910020535E-4</c:v>
                </c:pt>
                <c:pt idx="70">
                  <c:v>3.0815698790315779E-4</c:v>
                </c:pt>
                <c:pt idx="71">
                  <c:v>2.3024667823699752E-4</c:v>
                </c:pt>
                <c:pt idx="72">
                  <c:v>1.7042579353588946E-4</c:v>
                </c:pt>
                <c:pt idx="73">
                  <c:v>1.2470123827303822E-4</c:v>
                </c:pt>
                <c:pt idx="74">
                  <c:v>8.9932331099235735E-5</c:v>
                </c:pt>
                <c:pt idx="75">
                  <c:v>6.3653132663492735E-5</c:v>
                </c:pt>
                <c:pt idx="76">
                  <c:v>4.3931145414155675E-5</c:v>
                </c:pt>
                <c:pt idx="77">
                  <c:v>2.9255045237123011E-5</c:v>
                </c:pt>
                <c:pt idx="78">
                  <c:v>1.8445568182540846E-5</c:v>
                </c:pt>
                <c:pt idx="79">
                  <c:v>1.0584850685161986E-5</c:v>
                </c:pt>
                <c:pt idx="80">
                  <c:v>4.9604643435327203E-6</c:v>
                </c:pt>
                <c:pt idx="81">
                  <c:v>1.0211418004947357E-6</c:v>
                </c:pt>
                <c:pt idx="82">
                  <c:v>-1.6582038975277796E-6</c:v>
                </c:pt>
                <c:pt idx="83">
                  <c:v>-3.4040798147381867E-6</c:v>
                </c:pt>
                <c:pt idx="84">
                  <c:v>-4.4661584468097025E-6</c:v>
                </c:pt>
                <c:pt idx="85">
                  <c:v>-5.034382924497376E-6</c:v>
                </c:pt>
                <c:pt idx="86">
                  <c:v>-5.2523990673956889E-6</c:v>
                </c:pt>
                <c:pt idx="87">
                  <c:v>-5.2280833548240762E-6</c:v>
                </c:pt>
                <c:pt idx="88">
                  <c:v>-5.0417777601659147E-6</c:v>
                </c:pt>
                <c:pt idx="89">
                  <c:v>-4.7527165548382017E-6</c:v>
                </c:pt>
                <c:pt idx="90">
                  <c:v>-4.4040296459951921E-6</c:v>
                </c:pt>
                <c:pt idx="91">
                  <c:v>-4.026626980385559E-6</c:v>
                </c:pt>
                <c:pt idx="92">
                  <c:v>-3.6422051312869728E-6</c:v>
                </c:pt>
                <c:pt idx="93">
                  <c:v>-3.2655664123801512E-6</c:v>
                </c:pt>
                <c:pt idx="94">
                  <c:v>-2.9064008818952045E-6</c:v>
                </c:pt>
                <c:pt idx="95">
                  <c:v>-2.5706494975355322E-6</c:v>
                </c:pt>
                <c:pt idx="96">
                  <c:v>-2.2615417076695123E-6</c:v>
                </c:pt>
                <c:pt idx="97">
                  <c:v>-1.9803806156686269E-6</c:v>
                </c:pt>
                <c:pt idx="98">
                  <c:v>-1.7271329398563868E-6</c:v>
                </c:pt>
                <c:pt idx="99">
                  <c:v>-1.5008688089468509E-6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CF33-4205-ABB5-4105C1F4AA52}"/>
            </c:ext>
          </c:extLst>
        </c:ser>
        <c:ser>
          <c:idx val="1"/>
          <c:order val="2"/>
          <c:tx>
            <c:strRef>
              <c:f>'Gradient elution (VD)'!$AI$12</c:f>
              <c:strCache>
                <c:ptCount val="1"/>
                <c:pt idx="0">
                  <c:v>MR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'Gradient elution (VD)'!$AE$14:$AE$114</c:f>
              <c:numCache>
                <c:formatCode>0.00</c:formatCode>
                <c:ptCount val="101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  <c:pt idx="11">
                  <c:v>0.11</c:v>
                </c:pt>
                <c:pt idx="12">
                  <c:v>0.12</c:v>
                </c:pt>
                <c:pt idx="13">
                  <c:v>0.13</c:v>
                </c:pt>
                <c:pt idx="14">
                  <c:v>0.14000000000000001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</c:v>
                </c:pt>
                <c:pt idx="19">
                  <c:v>0.19</c:v>
                </c:pt>
                <c:pt idx="20">
                  <c:v>0.2</c:v>
                </c:pt>
                <c:pt idx="21">
                  <c:v>0.21</c:v>
                </c:pt>
                <c:pt idx="22">
                  <c:v>0.22</c:v>
                </c:pt>
                <c:pt idx="23">
                  <c:v>0.23</c:v>
                </c:pt>
                <c:pt idx="24">
                  <c:v>0.24</c:v>
                </c:pt>
                <c:pt idx="25">
                  <c:v>0.25</c:v>
                </c:pt>
                <c:pt idx="26">
                  <c:v>0.26</c:v>
                </c:pt>
                <c:pt idx="27">
                  <c:v>0.27</c:v>
                </c:pt>
                <c:pt idx="28">
                  <c:v>0.28000000000000003</c:v>
                </c:pt>
                <c:pt idx="29">
                  <c:v>0.28999999999999998</c:v>
                </c:pt>
                <c:pt idx="30">
                  <c:v>0.3</c:v>
                </c:pt>
                <c:pt idx="31">
                  <c:v>0.31</c:v>
                </c:pt>
                <c:pt idx="32">
                  <c:v>0.32</c:v>
                </c:pt>
                <c:pt idx="33">
                  <c:v>0.33</c:v>
                </c:pt>
                <c:pt idx="34">
                  <c:v>0.34</c:v>
                </c:pt>
                <c:pt idx="35">
                  <c:v>0.35</c:v>
                </c:pt>
                <c:pt idx="36">
                  <c:v>0.36</c:v>
                </c:pt>
                <c:pt idx="37">
                  <c:v>0.37</c:v>
                </c:pt>
                <c:pt idx="38">
                  <c:v>0.38</c:v>
                </c:pt>
                <c:pt idx="39">
                  <c:v>0.39</c:v>
                </c:pt>
                <c:pt idx="40">
                  <c:v>0.4</c:v>
                </c:pt>
                <c:pt idx="41">
                  <c:v>0.41</c:v>
                </c:pt>
                <c:pt idx="42">
                  <c:v>0.42</c:v>
                </c:pt>
                <c:pt idx="43">
                  <c:v>0.43</c:v>
                </c:pt>
                <c:pt idx="44">
                  <c:v>0.44</c:v>
                </c:pt>
                <c:pt idx="45">
                  <c:v>0.45</c:v>
                </c:pt>
                <c:pt idx="46">
                  <c:v>0.46</c:v>
                </c:pt>
                <c:pt idx="47">
                  <c:v>0.47</c:v>
                </c:pt>
                <c:pt idx="48">
                  <c:v>0.48</c:v>
                </c:pt>
                <c:pt idx="49">
                  <c:v>0.49</c:v>
                </c:pt>
                <c:pt idx="50">
                  <c:v>0.5</c:v>
                </c:pt>
                <c:pt idx="51">
                  <c:v>0.51</c:v>
                </c:pt>
                <c:pt idx="52">
                  <c:v>0.52</c:v>
                </c:pt>
                <c:pt idx="53">
                  <c:v>0.53</c:v>
                </c:pt>
                <c:pt idx="54">
                  <c:v>0.54</c:v>
                </c:pt>
                <c:pt idx="55">
                  <c:v>0.55000000000000004</c:v>
                </c:pt>
                <c:pt idx="56">
                  <c:v>0.56000000000000005</c:v>
                </c:pt>
                <c:pt idx="57">
                  <c:v>0.56999999999999995</c:v>
                </c:pt>
                <c:pt idx="58">
                  <c:v>0.57999999999999996</c:v>
                </c:pt>
                <c:pt idx="59">
                  <c:v>0.59</c:v>
                </c:pt>
                <c:pt idx="60">
                  <c:v>0.6</c:v>
                </c:pt>
                <c:pt idx="61">
                  <c:v>0.61</c:v>
                </c:pt>
                <c:pt idx="62">
                  <c:v>0.62</c:v>
                </c:pt>
                <c:pt idx="63">
                  <c:v>0.63</c:v>
                </c:pt>
                <c:pt idx="64">
                  <c:v>0.64</c:v>
                </c:pt>
                <c:pt idx="65">
                  <c:v>0.65</c:v>
                </c:pt>
                <c:pt idx="66">
                  <c:v>0.66</c:v>
                </c:pt>
                <c:pt idx="67">
                  <c:v>0.67</c:v>
                </c:pt>
                <c:pt idx="68">
                  <c:v>0.68</c:v>
                </c:pt>
                <c:pt idx="69">
                  <c:v>0.69</c:v>
                </c:pt>
                <c:pt idx="70">
                  <c:v>0.7</c:v>
                </c:pt>
                <c:pt idx="71">
                  <c:v>0.71</c:v>
                </c:pt>
                <c:pt idx="72">
                  <c:v>0.72</c:v>
                </c:pt>
                <c:pt idx="73">
                  <c:v>0.73</c:v>
                </c:pt>
                <c:pt idx="74">
                  <c:v>0.74</c:v>
                </c:pt>
                <c:pt idx="75">
                  <c:v>0.75</c:v>
                </c:pt>
                <c:pt idx="76">
                  <c:v>0.76</c:v>
                </c:pt>
                <c:pt idx="77">
                  <c:v>0.77</c:v>
                </c:pt>
                <c:pt idx="78">
                  <c:v>0.78</c:v>
                </c:pt>
                <c:pt idx="79">
                  <c:v>0.79</c:v>
                </c:pt>
                <c:pt idx="80">
                  <c:v>0.8</c:v>
                </c:pt>
                <c:pt idx="81">
                  <c:v>0.81</c:v>
                </c:pt>
                <c:pt idx="82">
                  <c:v>0.82</c:v>
                </c:pt>
                <c:pt idx="83">
                  <c:v>0.83</c:v>
                </c:pt>
                <c:pt idx="84">
                  <c:v>0.84</c:v>
                </c:pt>
                <c:pt idx="85">
                  <c:v>0.85</c:v>
                </c:pt>
                <c:pt idx="86">
                  <c:v>0.86</c:v>
                </c:pt>
                <c:pt idx="87">
                  <c:v>0.87</c:v>
                </c:pt>
                <c:pt idx="88">
                  <c:v>0.88</c:v>
                </c:pt>
                <c:pt idx="89">
                  <c:v>0.89</c:v>
                </c:pt>
                <c:pt idx="90">
                  <c:v>0.9</c:v>
                </c:pt>
                <c:pt idx="91">
                  <c:v>0.91</c:v>
                </c:pt>
                <c:pt idx="92">
                  <c:v>0.92</c:v>
                </c:pt>
                <c:pt idx="93">
                  <c:v>0.93</c:v>
                </c:pt>
                <c:pt idx="94">
                  <c:v>0.94</c:v>
                </c:pt>
                <c:pt idx="95">
                  <c:v>0.95</c:v>
                </c:pt>
                <c:pt idx="96">
                  <c:v>0.96</c:v>
                </c:pt>
                <c:pt idx="97">
                  <c:v>0.97</c:v>
                </c:pt>
                <c:pt idx="98">
                  <c:v>0.98</c:v>
                </c:pt>
                <c:pt idx="99">
                  <c:v>0.99</c:v>
                </c:pt>
                <c:pt idx="100">
                  <c:v>1</c:v>
                </c:pt>
              </c:numCache>
            </c:numRef>
          </c:xVal>
          <c:yVal>
            <c:numRef>
              <c:f>'Gradient elution (VD)'!$AI$14:$AI$113</c:f>
              <c:numCache>
                <c:formatCode>0.000</c:formatCode>
                <c:ptCount val="100"/>
                <c:pt idx="0">
                  <c:v>11.903998515151454</c:v>
                </c:pt>
                <c:pt idx="1">
                  <c:v>11.956169591420267</c:v>
                </c:pt>
                <c:pt idx="2">
                  <c:v>12.016792930203962</c:v>
                </c:pt>
                <c:pt idx="3">
                  <c:v>12.088437936465775</c:v>
                </c:pt>
                <c:pt idx="4">
                  <c:v>12.174416803558701</c:v>
                </c:pt>
                <c:pt idx="5">
                  <c:v>12.27901007488045</c:v>
                </c:pt>
                <c:pt idx="6">
                  <c:v>12.407770775698607</c:v>
                </c:pt>
                <c:pt idx="7">
                  <c:v>12.567940633040516</c:v>
                </c:pt>
                <c:pt idx="8">
                  <c:v>12.769029675333522</c:v>
                </c:pt>
                <c:pt idx="9">
                  <c:v>13.023639759545146</c:v>
                </c:pt>
                <c:pt idx="10">
                  <c:v>13.348662197363256</c:v>
                </c:pt>
                <c:pt idx="11">
                  <c:v>13.767066752746072</c:v>
                </c:pt>
                <c:pt idx="12">
                  <c:v>14.310658365242752</c:v>
                </c:pt>
                <c:pt idx="13">
                  <c:v>15.024482536647325</c:v>
                </c:pt>
                <c:pt idx="14">
                  <c:v>15.974177794634922</c:v>
                </c:pt>
                <c:pt idx="15">
                  <c:v>17.258917359183691</c:v>
                </c:pt>
                <c:pt idx="16">
                  <c:v>19.035781538350328</c:v>
                </c:pt>
                <c:pt idx="17">
                  <c:v>21.569972003667097</c:v>
                </c:pt>
                <c:pt idx="18">
                  <c:v>25.352237083356272</c:v>
                </c:pt>
                <c:pt idx="19">
                  <c:v>19.972307658298348</c:v>
                </c:pt>
                <c:pt idx="20">
                  <c:v>21.981609415092198</c:v>
                </c:pt>
                <c:pt idx="21">
                  <c:v>22.697963973940283</c:v>
                </c:pt>
                <c:pt idx="22">
                  <c:v>21.89185421780509</c:v>
                </c:pt>
                <c:pt idx="23">
                  <c:v>14.875434506171333</c:v>
                </c:pt>
                <c:pt idx="24">
                  <c:v>14.57728491544129</c:v>
                </c:pt>
                <c:pt idx="25">
                  <c:v>14.162424103728481</c:v>
                </c:pt>
                <c:pt idx="26">
                  <c:v>13.637867499409483</c:v>
                </c:pt>
                <c:pt idx="27">
                  <c:v>13.014662037908414</c:v>
                </c:pt>
                <c:pt idx="28">
                  <c:v>12.307497630394678</c:v>
                </c:pt>
                <c:pt idx="29">
                  <c:v>11.533948811880142</c:v>
                </c:pt>
                <c:pt idx="30">
                  <c:v>10.713424443013338</c:v>
                </c:pt>
                <c:pt idx="31">
                  <c:v>9.8659570526099856</c:v>
                </c:pt>
                <c:pt idx="32">
                  <c:v>9.0109894897773355</c:v>
                </c:pt>
                <c:pt idx="33">
                  <c:v>8.1663083673151178</c:v>
                </c:pt>
                <c:pt idx="34">
                  <c:v>7.3472356813348707</c:v>
                </c:pt>
                <c:pt idx="35">
                  <c:v>6.5661349257724702</c:v>
                </c:pt>
                <c:pt idx="36">
                  <c:v>5.8322318419917929</c:v>
                </c:pt>
                <c:pt idx="37">
                  <c:v>5.1517056049768248</c:v>
                </c:pt>
                <c:pt idx="38">
                  <c:v>4.5279803896901818</c:v>
                </c:pt>
                <c:pt idx="39">
                  <c:v>3.962139997389289</c:v>
                </c:pt>
                <c:pt idx="40">
                  <c:v>3.453395196904236</c:v>
                </c:pt>
                <c:pt idx="41">
                  <c:v>2.9995485851028518</c:v>
                </c:pt>
                <c:pt idx="42">
                  <c:v>2.5974195278412817</c:v>
                </c:pt>
                <c:pt idx="43">
                  <c:v>2.24320819056924</c:v>
                </c:pt>
                <c:pt idx="44">
                  <c:v>1.9327907384367051</c:v>
                </c:pt>
                <c:pt idx="45">
                  <c:v>1.6619468947273119</c:v>
                </c:pt>
                <c:pt idx="46">
                  <c:v>1.4265265396941758</c:v>
                </c:pt>
                <c:pt idx="47">
                  <c:v>1.2225646870086448</c:v>
                </c:pt>
                <c:pt idx="48">
                  <c:v>1.0463548550219728</c:v>
                </c:pt>
                <c:pt idx="49">
                  <c:v>0.89449031279430402</c:v>
                </c:pt>
                <c:pt idx="50">
                  <c:v>0.76388150552524636</c:v>
                </c:pt>
                <c:pt idx="51">
                  <c:v>0.6517565476976892</c:v>
                </c:pt>
                <c:pt idx="52">
                  <c:v>0.55565025993155148</c:v>
                </c:pt>
                <c:pt idx="53">
                  <c:v>0.47338594988092897</c:v>
                </c:pt>
                <c:pt idx="54">
                  <c:v>0.40305305569892336</c:v>
                </c:pt>
                <c:pt idx="55">
                  <c:v>0.34298289365449192</c:v>
                </c:pt>
                <c:pt idx="56">
                  <c:v>0.29172406511919097</c:v>
                </c:pt>
                <c:pt idx="57">
                  <c:v>0.24801855644367382</c:v>
                </c:pt>
                <c:pt idx="58">
                  <c:v>0.21077917899300855</c:v>
                </c:pt>
                <c:pt idx="59">
                  <c:v>0.1790687178264338</c:v>
                </c:pt>
                <c:pt idx="60">
                  <c:v>0.15208096160958406</c:v>
                </c:pt>
                <c:pt idx="61">
                  <c:v>0.12912365287991451</c:v>
                </c:pt>
                <c:pt idx="62">
                  <c:v>0.10960331035659311</c:v>
                </c:pt>
                <c:pt idx="63">
                  <c:v>9.3011820826985184E-2</c:v>
                </c:pt>
                <c:pt idx="64">
                  <c:v>7.8914667529877691E-2</c:v>
                </c:pt>
                <c:pt idx="65">
                  <c:v>6.6940647626799618E-2</c:v>
                </c:pt>
                <c:pt idx="66">
                  <c:v>5.6772927971117687E-2</c:v>
                </c:pt>
                <c:pt idx="67">
                  <c:v>4.8141292094230237E-2</c:v>
                </c:pt>
                <c:pt idx="68">
                  <c:v>4.0815439387393578E-2</c:v>
                </c:pt>
                <c:pt idx="69">
                  <c:v>3.4599207951937654E-2</c:v>
                </c:pt>
                <c:pt idx="70">
                  <c:v>2.932560421166143E-2</c:v>
                </c:pt>
                <c:pt idx="71">
                  <c:v>2.4852534256553989E-2</c:v>
                </c:pt>
                <c:pt idx="72">
                  <c:v>2.1059143458796638E-2</c:v>
                </c:pt>
                <c:pt idx="73">
                  <c:v>1.7842681827823805E-2</c:v>
                </c:pt>
                <c:pt idx="74">
                  <c:v>1.5115822665339325E-2</c:v>
                </c:pt>
                <c:pt idx="75">
                  <c:v>1.2804371255330403E-2</c:v>
                </c:pt>
                <c:pt idx="76">
                  <c:v>1.0845308562889459E-2</c:v>
                </c:pt>
                <c:pt idx="77">
                  <c:v>9.1851222435328835E-3</c:v>
                </c:pt>
                <c:pt idx="78">
                  <c:v>7.7783837344624481E-3</c:v>
                </c:pt>
                <c:pt idx="79">
                  <c:v>6.5865358765621225E-3</c:v>
                </c:pt>
                <c:pt idx="80">
                  <c:v>5.5768604739455446E-3</c:v>
                </c:pt>
                <c:pt idx="81">
                  <c:v>4.7215995101704874E-3</c:v>
                </c:pt>
                <c:pt idx="82">
                  <c:v>3.9972074783706686E-3</c:v>
                </c:pt>
                <c:pt idx="83">
                  <c:v>3.383715514146277E-3</c:v>
                </c:pt>
                <c:pt idx="84">
                  <c:v>2.8641908064978155E-3</c:v>
                </c:pt>
                <c:pt idx="85">
                  <c:v>2.4242771610032475E-3</c:v>
                </c:pt>
                <c:pt idx="86">
                  <c:v>2.0518046499240963E-3</c:v>
                </c:pt>
                <c:pt idx="87">
                  <c:v>1.7364580520426425E-3</c:v>
                </c:pt>
                <c:pt idx="88">
                  <c:v>1.4694952998406115E-3</c:v>
                </c:pt>
                <c:pt idx="89">
                  <c:v>1.2435084483632688E-3</c:v>
                </c:pt>
                <c:pt idx="90">
                  <c:v>1.0522207883022106E-3</c:v>
                </c:pt>
                <c:pt idx="91">
                  <c:v>8.9031467339772724E-4</c:v>
                </c:pt>
                <c:pt idx="92">
                  <c:v>7.5328544024821269E-4</c:v>
                </c:pt>
                <c:pt idx="93">
                  <c:v>6.3731748867920537E-4</c:v>
                </c:pt>
                <c:pt idx="94">
                  <c:v>5.3917917859333129E-4</c:v>
                </c:pt>
                <c:pt idx="95">
                  <c:v>4.561337002438558E-4</c:v>
                </c:pt>
                <c:pt idx="96">
                  <c:v>3.8586350175500919E-4</c:v>
                </c:pt>
                <c:pt idx="97">
                  <c:v>3.2640622075586688E-4</c:v>
                </c:pt>
                <c:pt idx="98">
                  <c:v>2.76100376208218E-4</c:v>
                </c:pt>
                <c:pt idx="99">
                  <c:v>2.3353933937657402E-4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CF33-4205-ABB5-4105C1F4AA52}"/>
            </c:ext>
          </c:extLst>
        </c:ser>
        <c:ser>
          <c:idx val="2"/>
          <c:order val="3"/>
          <c:tx>
            <c:strRef>
              <c:f>'Gradient elution (VD)'!$AJ$12</c:f>
              <c:strCache>
                <c:ptCount val="1"/>
                <c:pt idx="0">
                  <c:v>KM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'Gradient elution (VD)'!$AE$14:$AE$114</c:f>
              <c:numCache>
                <c:formatCode>0.00</c:formatCode>
                <c:ptCount val="101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  <c:pt idx="11">
                  <c:v>0.11</c:v>
                </c:pt>
                <c:pt idx="12">
                  <c:v>0.12</c:v>
                </c:pt>
                <c:pt idx="13">
                  <c:v>0.13</c:v>
                </c:pt>
                <c:pt idx="14">
                  <c:v>0.14000000000000001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</c:v>
                </c:pt>
                <c:pt idx="19">
                  <c:v>0.19</c:v>
                </c:pt>
                <c:pt idx="20">
                  <c:v>0.2</c:v>
                </c:pt>
                <c:pt idx="21">
                  <c:v>0.21</c:v>
                </c:pt>
                <c:pt idx="22">
                  <c:v>0.22</c:v>
                </c:pt>
                <c:pt idx="23">
                  <c:v>0.23</c:v>
                </c:pt>
                <c:pt idx="24">
                  <c:v>0.24</c:v>
                </c:pt>
                <c:pt idx="25">
                  <c:v>0.25</c:v>
                </c:pt>
                <c:pt idx="26">
                  <c:v>0.26</c:v>
                </c:pt>
                <c:pt idx="27">
                  <c:v>0.27</c:v>
                </c:pt>
                <c:pt idx="28">
                  <c:v>0.28000000000000003</c:v>
                </c:pt>
                <c:pt idx="29">
                  <c:v>0.28999999999999998</c:v>
                </c:pt>
                <c:pt idx="30">
                  <c:v>0.3</c:v>
                </c:pt>
                <c:pt idx="31">
                  <c:v>0.31</c:v>
                </c:pt>
                <c:pt idx="32">
                  <c:v>0.32</c:v>
                </c:pt>
                <c:pt idx="33">
                  <c:v>0.33</c:v>
                </c:pt>
                <c:pt idx="34">
                  <c:v>0.34</c:v>
                </c:pt>
                <c:pt idx="35">
                  <c:v>0.35</c:v>
                </c:pt>
                <c:pt idx="36">
                  <c:v>0.36</c:v>
                </c:pt>
                <c:pt idx="37">
                  <c:v>0.37</c:v>
                </c:pt>
                <c:pt idx="38">
                  <c:v>0.38</c:v>
                </c:pt>
                <c:pt idx="39">
                  <c:v>0.39</c:v>
                </c:pt>
                <c:pt idx="40">
                  <c:v>0.4</c:v>
                </c:pt>
                <c:pt idx="41">
                  <c:v>0.41</c:v>
                </c:pt>
                <c:pt idx="42">
                  <c:v>0.42</c:v>
                </c:pt>
                <c:pt idx="43">
                  <c:v>0.43</c:v>
                </c:pt>
                <c:pt idx="44">
                  <c:v>0.44</c:v>
                </c:pt>
                <c:pt idx="45">
                  <c:v>0.45</c:v>
                </c:pt>
                <c:pt idx="46">
                  <c:v>0.46</c:v>
                </c:pt>
                <c:pt idx="47">
                  <c:v>0.47</c:v>
                </c:pt>
                <c:pt idx="48">
                  <c:v>0.48</c:v>
                </c:pt>
                <c:pt idx="49">
                  <c:v>0.49</c:v>
                </c:pt>
                <c:pt idx="50">
                  <c:v>0.5</c:v>
                </c:pt>
                <c:pt idx="51">
                  <c:v>0.51</c:v>
                </c:pt>
                <c:pt idx="52">
                  <c:v>0.52</c:v>
                </c:pt>
                <c:pt idx="53">
                  <c:v>0.53</c:v>
                </c:pt>
                <c:pt idx="54">
                  <c:v>0.54</c:v>
                </c:pt>
                <c:pt idx="55">
                  <c:v>0.55000000000000004</c:v>
                </c:pt>
                <c:pt idx="56">
                  <c:v>0.56000000000000005</c:v>
                </c:pt>
                <c:pt idx="57">
                  <c:v>0.56999999999999995</c:v>
                </c:pt>
                <c:pt idx="58">
                  <c:v>0.57999999999999996</c:v>
                </c:pt>
                <c:pt idx="59">
                  <c:v>0.59</c:v>
                </c:pt>
                <c:pt idx="60">
                  <c:v>0.6</c:v>
                </c:pt>
                <c:pt idx="61">
                  <c:v>0.61</c:v>
                </c:pt>
                <c:pt idx="62">
                  <c:v>0.62</c:v>
                </c:pt>
                <c:pt idx="63">
                  <c:v>0.63</c:v>
                </c:pt>
                <c:pt idx="64">
                  <c:v>0.64</c:v>
                </c:pt>
                <c:pt idx="65">
                  <c:v>0.65</c:v>
                </c:pt>
                <c:pt idx="66">
                  <c:v>0.66</c:v>
                </c:pt>
                <c:pt idx="67">
                  <c:v>0.67</c:v>
                </c:pt>
                <c:pt idx="68">
                  <c:v>0.68</c:v>
                </c:pt>
                <c:pt idx="69">
                  <c:v>0.69</c:v>
                </c:pt>
                <c:pt idx="70">
                  <c:v>0.7</c:v>
                </c:pt>
                <c:pt idx="71">
                  <c:v>0.71</c:v>
                </c:pt>
                <c:pt idx="72">
                  <c:v>0.72</c:v>
                </c:pt>
                <c:pt idx="73">
                  <c:v>0.73</c:v>
                </c:pt>
                <c:pt idx="74">
                  <c:v>0.74</c:v>
                </c:pt>
                <c:pt idx="75">
                  <c:v>0.75</c:v>
                </c:pt>
                <c:pt idx="76">
                  <c:v>0.76</c:v>
                </c:pt>
                <c:pt idx="77">
                  <c:v>0.77</c:v>
                </c:pt>
                <c:pt idx="78">
                  <c:v>0.78</c:v>
                </c:pt>
                <c:pt idx="79">
                  <c:v>0.79</c:v>
                </c:pt>
                <c:pt idx="80">
                  <c:v>0.8</c:v>
                </c:pt>
                <c:pt idx="81">
                  <c:v>0.81</c:v>
                </c:pt>
                <c:pt idx="82">
                  <c:v>0.82</c:v>
                </c:pt>
                <c:pt idx="83">
                  <c:v>0.83</c:v>
                </c:pt>
                <c:pt idx="84">
                  <c:v>0.84</c:v>
                </c:pt>
                <c:pt idx="85">
                  <c:v>0.85</c:v>
                </c:pt>
                <c:pt idx="86">
                  <c:v>0.86</c:v>
                </c:pt>
                <c:pt idx="87">
                  <c:v>0.87</c:v>
                </c:pt>
                <c:pt idx="88">
                  <c:v>0.88</c:v>
                </c:pt>
                <c:pt idx="89">
                  <c:v>0.89</c:v>
                </c:pt>
                <c:pt idx="90">
                  <c:v>0.9</c:v>
                </c:pt>
                <c:pt idx="91">
                  <c:v>0.91</c:v>
                </c:pt>
                <c:pt idx="92">
                  <c:v>0.92</c:v>
                </c:pt>
                <c:pt idx="93">
                  <c:v>0.93</c:v>
                </c:pt>
                <c:pt idx="94">
                  <c:v>0.94</c:v>
                </c:pt>
                <c:pt idx="95">
                  <c:v>0.95</c:v>
                </c:pt>
                <c:pt idx="96">
                  <c:v>0.96</c:v>
                </c:pt>
                <c:pt idx="97">
                  <c:v>0.97</c:v>
                </c:pt>
                <c:pt idx="98">
                  <c:v>0.98</c:v>
                </c:pt>
                <c:pt idx="99">
                  <c:v>0.99</c:v>
                </c:pt>
                <c:pt idx="100">
                  <c:v>1</c:v>
                </c:pt>
              </c:numCache>
            </c:numRef>
          </c:xVal>
          <c:yVal>
            <c:numRef>
              <c:f>'Gradient elution (VD)'!$AJ$14:$AJ$113</c:f>
              <c:numCache>
                <c:formatCode>0.000</c:formatCode>
                <c:ptCount val="100"/>
                <c:pt idx="0">
                  <c:v>7.1511484381873993</c:v>
                </c:pt>
                <c:pt idx="1">
                  <c:v>7.2421911765778786</c:v>
                </c:pt>
                <c:pt idx="2">
                  <c:v>7.3395162226394888</c:v>
                </c:pt>
                <c:pt idx="3">
                  <c:v>7.4441035922629437</c:v>
                </c:pt>
                <c:pt idx="4">
                  <c:v>7.557116224406168</c:v>
                </c:pt>
                <c:pt idx="5">
                  <c:v>7.679937570061977</c:v>
                </c:pt>
                <c:pt idx="6">
                  <c:v>7.8142177029544406</c:v>
                </c:pt>
                <c:pt idx="7">
                  <c:v>7.9619300414116498</c:v>
                </c:pt>
                <c:pt idx="8">
                  <c:v>8.1254412894508086</c:v>
                </c:pt>
                <c:pt idx="9">
                  <c:v>8.3075978356522118</c:v>
                </c:pt>
                <c:pt idx="10">
                  <c:v>8.5118325994270929</c:v>
                </c:pt>
                <c:pt idx="11">
                  <c:v>8.7422971802100964</c:v>
                </c:pt>
                <c:pt idx="12">
                  <c:v>9.004025109483063</c:v>
                </c:pt>
                <c:pt idx="13">
                  <c:v>9.3031329285956552</c:v>
                </c:pt>
                <c:pt idx="14">
                  <c:v>9.6470664911843969</c:v>
                </c:pt>
                <c:pt idx="15">
                  <c:v>10.044899843395436</c:v>
                </c:pt>
                <c:pt idx="16">
                  <c:v>10.507692306831432</c:v>
                </c:pt>
                <c:pt idx="17">
                  <c:v>11.048904060546942</c:v>
                </c:pt>
                <c:pt idx="18">
                  <c:v>11.684857787273227</c:v>
                </c:pt>
                <c:pt idx="19">
                  <c:v>12.43520628103211</c:v>
                </c:pt>
                <c:pt idx="20">
                  <c:v>13.323308343597283</c:v>
                </c:pt>
                <c:pt idx="21">
                  <c:v>14.376298009180733</c:v>
                </c:pt>
                <c:pt idx="22">
                  <c:v>15.624395683401131</c:v>
                </c:pt>
                <c:pt idx="23">
                  <c:v>11.754049329285451</c:v>
                </c:pt>
                <c:pt idx="24">
                  <c:v>11.565388471879603</c:v>
                </c:pt>
                <c:pt idx="25">
                  <c:v>9.9726722456868515</c:v>
                </c:pt>
                <c:pt idx="26">
                  <c:v>7.0843009416604303</c:v>
                </c:pt>
                <c:pt idx="27">
                  <c:v>6.5223652854837013</c:v>
                </c:pt>
                <c:pt idx="28">
                  <c:v>5.9589214455262196</c:v>
                </c:pt>
                <c:pt idx="29">
                  <c:v>5.399783928834756</c:v>
                </c:pt>
                <c:pt idx="30">
                  <c:v>4.8512516232684355</c:v>
                </c:pt>
                <c:pt idx="31">
                  <c:v>4.3197683371684725</c:v>
                </c:pt>
                <c:pt idx="32">
                  <c:v>3.8115366234815453</c:v>
                </c:pt>
                <c:pt idx="33">
                  <c:v>3.3321311284776058</c:v>
                </c:pt>
                <c:pt idx="34">
                  <c:v>2.8861612788091748</c:v>
                </c:pt>
                <c:pt idx="35">
                  <c:v>2.477026069509868</c:v>
                </c:pt>
                <c:pt idx="36">
                  <c:v>2.1067875786231349</c:v>
                </c:pt>
                <c:pt idx="37">
                  <c:v>1.7761690155908416</c:v>
                </c:pt>
                <c:pt idx="38">
                  <c:v>1.4846631799362724</c:v>
                </c:pt>
                <c:pt idx="39">
                  <c:v>1.2307228293384824</c:v>
                </c:pt>
                <c:pt idx="40">
                  <c:v>1.0119979549011389</c:v>
                </c:pt>
                <c:pt idx="41">
                  <c:v>0.82558604438686589</c:v>
                </c:pt>
                <c:pt idx="42">
                  <c:v>0.66826791877361846</c:v>
                </c:pt>
                <c:pt idx="43">
                  <c:v>0.53671079841317804</c:v>
                </c:pt>
                <c:pt idx="44">
                  <c:v>0.4276293648701342</c:v>
                </c:pt>
                <c:pt idx="45">
                  <c:v>0.33790308247190426</c:v>
                </c:pt>
                <c:pt idx="46">
                  <c:v>0.2646532307198366</c:v>
                </c:pt>
                <c:pt idx="47">
                  <c:v>0.20528600563254126</c:v>
                </c:pt>
                <c:pt idx="48">
                  <c:v>0.1575091177159694</c:v>
                </c:pt>
                <c:pt idx="49">
                  <c:v>0.11932912636773792</c:v>
                </c:pt>
                <c:pt idx="50">
                  <c:v>8.9035843869729403E-2</c:v>
                </c:pt>
                <c:pt idx="51">
                  <c:v>6.5178931566084966E-2</c:v>
                </c:pt>
                <c:pt idx="52">
                  <c:v>4.6540571440964844E-2</c:v>
                </c:pt>
                <c:pt idx="53">
                  <c:v>3.2106983372051603E-2</c:v>
                </c:pt>
                <c:pt idx="54">
                  <c:v>2.1040639896316726E-2</c:v>
                </c:pt>
                <c:pt idx="55">
                  <c:v>1.2654318921073932E-2</c:v>
                </c:pt>
                <c:pt idx="56">
                  <c:v>6.3876124690993999E-3</c:v>
                </c:pt>
                <c:pt idx="57">
                  <c:v>1.7861449484471584E-3</c:v>
                </c:pt>
                <c:pt idx="58">
                  <c:v>-1.5164865864086623E-3</c:v>
                </c:pt>
                <c:pt idx="59">
                  <c:v>-3.8141866277507513E-3</c:v>
                </c:pt>
                <c:pt idx="60">
                  <c:v>-5.3414694762340528E-3</c:v>
                </c:pt>
                <c:pt idx="61">
                  <c:v>-6.2844593698953913E-3</c:v>
                </c:pt>
                <c:pt idx="62">
                  <c:v>-6.790049075542464E-3</c:v>
                </c:pt>
                <c:pt idx="63">
                  <c:v>-6.9734742126282574E-3</c:v>
                </c:pt>
                <c:pt idx="64">
                  <c:v>-6.9245409915706432E-3</c:v>
                </c:pt>
                <c:pt idx="65">
                  <c:v>-6.7127204859512551E-3</c:v>
                </c:pt>
                <c:pt idx="66">
                  <c:v>-6.3912964404984757E-3</c:v>
                </c:pt>
                <c:pt idx="67">
                  <c:v>-6.000728045782157E-3</c:v>
                </c:pt>
                <c:pt idx="68">
                  <c:v>-5.5713652850258822E-3</c:v>
                </c:pt>
                <c:pt idx="69">
                  <c:v>-5.1256329778661073E-3</c:v>
                </c:pt>
                <c:pt idx="70">
                  <c:v>-4.679780724875883E-3</c:v>
                </c:pt>
                <c:pt idx="71">
                  <c:v>-4.2452795748587659E-3</c:v>
                </c:pt>
                <c:pt idx="72">
                  <c:v>-3.8299322389944062E-3</c:v>
                </c:pt>
                <c:pt idx="73">
                  <c:v>-3.438751836806538E-3</c:v>
                </c:pt>
                <c:pt idx="74">
                  <c:v>-3.0746542287517294E-3</c:v>
                </c:pt>
                <c:pt idx="75">
                  <c:v>-2.7390007161827543E-3</c:v>
                </c:pt>
                <c:pt idx="76">
                  <c:v>-2.4320210336624837E-3</c:v>
                </c:pt>
                <c:pt idx="77">
                  <c:v>-2.1531409052596923E-3</c:v>
                </c:pt>
                <c:pt idx="78">
                  <c:v>-1.9012337922486603E-3</c:v>
                </c:pt>
                <c:pt idx="79">
                  <c:v>-1.6748126590467073E-3</c:v>
                </c:pt>
                <c:pt idx="80">
                  <c:v>-1.4721744828965191E-3</c:v>
                </c:pt>
                <c:pt idx="81">
                  <c:v>-1.2915077098575318E-3</c:v>
                </c:pt>
                <c:pt idx="82">
                  <c:v>-1.1309708124329439E-3</c:v>
                </c:pt>
                <c:pt idx="83">
                  <c:v>-9.8874844744323374E-4</c:v>
                </c:pt>
                <c:pt idx="84">
                  <c:v>-8.6309037493830442E-4</c:v>
                </c:pt>
                <c:pt idx="85">
                  <c:v>-7.5233722174175306E-4</c:v>
                </c:pt>
                <c:pt idx="86">
                  <c:v>-6.5493630804452734E-4</c:v>
                </c:pt>
                <c:pt idx="87">
                  <c:v>-5.694500617119526E-4</c:v>
                </c:pt>
                <c:pt idx="88">
                  <c:v>-4.9455899111627605E-4</c:v>
                </c:pt>
                <c:pt idx="89">
                  <c:v>-4.290607459142384E-4</c:v>
                </c:pt>
                <c:pt idx="90">
                  <c:v>-3.7186644426134678E-4</c:v>
                </c:pt>
                <c:pt idx="91">
                  <c:v>-3.2199516780648002E-4</c:v>
                </c:pt>
                <c:pt idx="92">
                  <c:v>-2.7856730658007184E-4</c:v>
                </c:pt>
                <c:pt idx="93">
                  <c:v>-2.4079726440731774E-4</c:v>
                </c:pt>
                <c:pt idx="94">
                  <c:v>-2.079859010735349E-4</c:v>
                </c:pt>
                <c:pt idx="95">
                  <c:v>-1.7951298319124584E-4</c:v>
                </c:pt>
                <c:pt idx="96">
                  <c:v>-1.548298352353998E-4</c:v>
                </c:pt>
                <c:pt idx="97">
                  <c:v>-1.3345232057160796E-4</c:v>
                </c:pt>
                <c:pt idx="98">
                  <c:v>-1.1495423547332221E-4</c:v>
                </c:pt>
                <c:pt idx="99">
                  <c:v>-9.8961163983235523E-5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CF33-4205-ABB5-4105C1F4AA52}"/>
            </c:ext>
          </c:extLst>
        </c:ser>
        <c:ser>
          <c:idx val="3"/>
          <c:order val="4"/>
          <c:tx>
            <c:strRef>
              <c:f>'Gradient elution (VD)'!$AK$12</c:f>
              <c:strCache>
                <c:ptCount val="1"/>
                <c:pt idx="0">
                  <c:v>HK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'Gradient elution (VD)'!$AE$14:$AE$114</c:f>
              <c:numCache>
                <c:formatCode>0.00</c:formatCode>
                <c:ptCount val="101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  <c:pt idx="11">
                  <c:v>0.11</c:v>
                </c:pt>
                <c:pt idx="12">
                  <c:v>0.12</c:v>
                </c:pt>
                <c:pt idx="13">
                  <c:v>0.13</c:v>
                </c:pt>
                <c:pt idx="14">
                  <c:v>0.14000000000000001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</c:v>
                </c:pt>
                <c:pt idx="19">
                  <c:v>0.19</c:v>
                </c:pt>
                <c:pt idx="20">
                  <c:v>0.2</c:v>
                </c:pt>
                <c:pt idx="21">
                  <c:v>0.21</c:v>
                </c:pt>
                <c:pt idx="22">
                  <c:v>0.22</c:v>
                </c:pt>
                <c:pt idx="23">
                  <c:v>0.23</c:v>
                </c:pt>
                <c:pt idx="24">
                  <c:v>0.24</c:v>
                </c:pt>
                <c:pt idx="25">
                  <c:v>0.25</c:v>
                </c:pt>
                <c:pt idx="26">
                  <c:v>0.26</c:v>
                </c:pt>
                <c:pt idx="27">
                  <c:v>0.27</c:v>
                </c:pt>
                <c:pt idx="28">
                  <c:v>0.28000000000000003</c:v>
                </c:pt>
                <c:pt idx="29">
                  <c:v>0.28999999999999998</c:v>
                </c:pt>
                <c:pt idx="30">
                  <c:v>0.3</c:v>
                </c:pt>
                <c:pt idx="31">
                  <c:v>0.31</c:v>
                </c:pt>
                <c:pt idx="32">
                  <c:v>0.32</c:v>
                </c:pt>
                <c:pt idx="33">
                  <c:v>0.33</c:v>
                </c:pt>
                <c:pt idx="34">
                  <c:v>0.34</c:v>
                </c:pt>
                <c:pt idx="35">
                  <c:v>0.35</c:v>
                </c:pt>
                <c:pt idx="36">
                  <c:v>0.36</c:v>
                </c:pt>
                <c:pt idx="37">
                  <c:v>0.37</c:v>
                </c:pt>
                <c:pt idx="38">
                  <c:v>0.38</c:v>
                </c:pt>
                <c:pt idx="39">
                  <c:v>0.39</c:v>
                </c:pt>
                <c:pt idx="40">
                  <c:v>0.4</c:v>
                </c:pt>
                <c:pt idx="41">
                  <c:v>0.41</c:v>
                </c:pt>
                <c:pt idx="42">
                  <c:v>0.42</c:v>
                </c:pt>
                <c:pt idx="43">
                  <c:v>0.43</c:v>
                </c:pt>
                <c:pt idx="44">
                  <c:v>0.44</c:v>
                </c:pt>
                <c:pt idx="45">
                  <c:v>0.45</c:v>
                </c:pt>
                <c:pt idx="46">
                  <c:v>0.46</c:v>
                </c:pt>
                <c:pt idx="47">
                  <c:v>0.47</c:v>
                </c:pt>
                <c:pt idx="48">
                  <c:v>0.48</c:v>
                </c:pt>
                <c:pt idx="49">
                  <c:v>0.49</c:v>
                </c:pt>
                <c:pt idx="50">
                  <c:v>0.5</c:v>
                </c:pt>
                <c:pt idx="51">
                  <c:v>0.51</c:v>
                </c:pt>
                <c:pt idx="52">
                  <c:v>0.52</c:v>
                </c:pt>
                <c:pt idx="53">
                  <c:v>0.53</c:v>
                </c:pt>
                <c:pt idx="54">
                  <c:v>0.54</c:v>
                </c:pt>
                <c:pt idx="55">
                  <c:v>0.55000000000000004</c:v>
                </c:pt>
                <c:pt idx="56">
                  <c:v>0.56000000000000005</c:v>
                </c:pt>
                <c:pt idx="57">
                  <c:v>0.56999999999999995</c:v>
                </c:pt>
                <c:pt idx="58">
                  <c:v>0.57999999999999996</c:v>
                </c:pt>
                <c:pt idx="59">
                  <c:v>0.59</c:v>
                </c:pt>
                <c:pt idx="60">
                  <c:v>0.6</c:v>
                </c:pt>
                <c:pt idx="61">
                  <c:v>0.61</c:v>
                </c:pt>
                <c:pt idx="62">
                  <c:v>0.62</c:v>
                </c:pt>
                <c:pt idx="63">
                  <c:v>0.63</c:v>
                </c:pt>
                <c:pt idx="64">
                  <c:v>0.64</c:v>
                </c:pt>
                <c:pt idx="65">
                  <c:v>0.65</c:v>
                </c:pt>
                <c:pt idx="66">
                  <c:v>0.66</c:v>
                </c:pt>
                <c:pt idx="67">
                  <c:v>0.67</c:v>
                </c:pt>
                <c:pt idx="68">
                  <c:v>0.68</c:v>
                </c:pt>
                <c:pt idx="69">
                  <c:v>0.69</c:v>
                </c:pt>
                <c:pt idx="70">
                  <c:v>0.7</c:v>
                </c:pt>
                <c:pt idx="71">
                  <c:v>0.71</c:v>
                </c:pt>
                <c:pt idx="72">
                  <c:v>0.72</c:v>
                </c:pt>
                <c:pt idx="73">
                  <c:v>0.73</c:v>
                </c:pt>
                <c:pt idx="74">
                  <c:v>0.74</c:v>
                </c:pt>
                <c:pt idx="75">
                  <c:v>0.75</c:v>
                </c:pt>
                <c:pt idx="76">
                  <c:v>0.76</c:v>
                </c:pt>
                <c:pt idx="77">
                  <c:v>0.77</c:v>
                </c:pt>
                <c:pt idx="78">
                  <c:v>0.78</c:v>
                </c:pt>
                <c:pt idx="79">
                  <c:v>0.79</c:v>
                </c:pt>
                <c:pt idx="80">
                  <c:v>0.8</c:v>
                </c:pt>
                <c:pt idx="81">
                  <c:v>0.81</c:v>
                </c:pt>
                <c:pt idx="82">
                  <c:v>0.82</c:v>
                </c:pt>
                <c:pt idx="83">
                  <c:v>0.83</c:v>
                </c:pt>
                <c:pt idx="84">
                  <c:v>0.84</c:v>
                </c:pt>
                <c:pt idx="85">
                  <c:v>0.85</c:v>
                </c:pt>
                <c:pt idx="86">
                  <c:v>0.86</c:v>
                </c:pt>
                <c:pt idx="87">
                  <c:v>0.87</c:v>
                </c:pt>
                <c:pt idx="88">
                  <c:v>0.88</c:v>
                </c:pt>
                <c:pt idx="89">
                  <c:v>0.89</c:v>
                </c:pt>
                <c:pt idx="90">
                  <c:v>0.9</c:v>
                </c:pt>
                <c:pt idx="91">
                  <c:v>0.91</c:v>
                </c:pt>
                <c:pt idx="92">
                  <c:v>0.92</c:v>
                </c:pt>
                <c:pt idx="93">
                  <c:v>0.93</c:v>
                </c:pt>
                <c:pt idx="94">
                  <c:v>0.94</c:v>
                </c:pt>
                <c:pt idx="95">
                  <c:v>0.95</c:v>
                </c:pt>
                <c:pt idx="96">
                  <c:v>0.96</c:v>
                </c:pt>
                <c:pt idx="97">
                  <c:v>0.97</c:v>
                </c:pt>
                <c:pt idx="98">
                  <c:v>0.98</c:v>
                </c:pt>
                <c:pt idx="99">
                  <c:v>0.99</c:v>
                </c:pt>
                <c:pt idx="100">
                  <c:v>1</c:v>
                </c:pt>
              </c:numCache>
            </c:numRef>
          </c:xVal>
          <c:yVal>
            <c:numRef>
              <c:f>'Gradient elution (VD)'!$AK$14:$AK$113</c:f>
              <c:numCache>
                <c:formatCode>0.000</c:formatCode>
                <c:ptCount val="100"/>
                <c:pt idx="0">
                  <c:v>13.890032435426251</c:v>
                </c:pt>
                <c:pt idx="1">
                  <c:v>13.981077489283697</c:v>
                </c:pt>
                <c:pt idx="2">
                  <c:v>14.076765058440754</c:v>
                </c:pt>
                <c:pt idx="3">
                  <c:v>14.177953959599153</c:v>
                </c:pt>
                <c:pt idx="4">
                  <c:v>14.285689095235043</c:v>
                </c:pt>
                <c:pt idx="5">
                  <c:v>14.40124311917708</c:v>
                </c:pt>
                <c:pt idx="6">
                  <c:v>14.526167846037961</c:v>
                </c:pt>
                <c:pt idx="7">
                  <c:v>14.66235784002372</c:v>
                </c:pt>
                <c:pt idx="8">
                  <c:v>14.812129282564863</c:v>
                </c:pt>
                <c:pt idx="9">
                  <c:v>14.97831808110484</c:v>
                </c:pt>
                <c:pt idx="10">
                  <c:v>15.164402308582293</c:v>
                </c:pt>
                <c:pt idx="11">
                  <c:v>15.37465554346133</c:v>
                </c:pt>
                <c:pt idx="12">
                  <c:v>15.614339635039697</c:v>
                </c:pt>
                <c:pt idx="13">
                  <c:v>15.889948015195049</c:v>
                </c:pt>
                <c:pt idx="14">
                  <c:v>16.209514145903537</c:v>
                </c:pt>
                <c:pt idx="15">
                  <c:v>16.583004348038497</c:v>
                </c:pt>
                <c:pt idx="16">
                  <c:v>17.022820528882932</c:v>
                </c:pt>
                <c:pt idx="17">
                  <c:v>17.544446769838959</c:v>
                </c:pt>
                <c:pt idx="18">
                  <c:v>18.167285012043742</c:v>
                </c:pt>
                <c:pt idx="19">
                  <c:v>18.915739794318117</c:v>
                </c:pt>
                <c:pt idx="20">
                  <c:v>19.820630207902013</c:v>
                </c:pt>
                <c:pt idx="21">
                  <c:v>20.92102706708221</c:v>
                </c:pt>
                <c:pt idx="22">
                  <c:v>22.266627549369019</c:v>
                </c:pt>
                <c:pt idx="23">
                  <c:v>23.92076752161384</c:v>
                </c:pt>
                <c:pt idx="24">
                  <c:v>25.964080161825933</c:v>
                </c:pt>
                <c:pt idx="25">
                  <c:v>28.498508897920861</c:v>
                </c:pt>
                <c:pt idx="26">
                  <c:v>22.686412245834287</c:v>
                </c:pt>
                <c:pt idx="27">
                  <c:v>23.910834446594468</c:v>
                </c:pt>
                <c:pt idx="28">
                  <c:v>24.091461467133893</c:v>
                </c:pt>
                <c:pt idx="29">
                  <c:v>23.125859921722995</c:v>
                </c:pt>
                <c:pt idx="30">
                  <c:v>20.934872695063397</c:v>
                </c:pt>
                <c:pt idx="31">
                  <c:v>14.733714286732713</c:v>
                </c:pt>
                <c:pt idx="32">
                  <c:v>14.030590884220256</c:v>
                </c:pt>
                <c:pt idx="33">
                  <c:v>13.267948204565862</c:v>
                </c:pt>
                <c:pt idx="34">
                  <c:v>12.455179084545611</c:v>
                </c:pt>
                <c:pt idx="35">
                  <c:v>11.604035918974493</c:v>
                </c:pt>
                <c:pt idx="36">
                  <c:v>10.72807313002248</c:v>
                </c:pt>
                <c:pt idx="37">
                  <c:v>9.8418881095595179</c:v>
                </c:pt>
                <c:pt idx="38">
                  <c:v>8.9602475815461862</c:v>
                </c:pt>
                <c:pt idx="39">
                  <c:v>8.0972085428746734</c:v>
                </c:pt>
                <c:pt idx="40">
                  <c:v>7.2653422982875195</c:v>
                </c:pt>
                <c:pt idx="41">
                  <c:v>6.4751471624375077</c:v>
                </c:pt>
                <c:pt idx="42">
                  <c:v>5.7346974728293896</c:v>
                </c:pt>
                <c:pt idx="43">
                  <c:v>5.0495345782133159</c:v>
                </c:pt>
                <c:pt idx="44">
                  <c:v>4.4227697920353171</c:v>
                </c:pt>
                <c:pt idx="45">
                  <c:v>3.8553464664257757</c:v>
                </c:pt>
                <c:pt idx="46">
                  <c:v>3.3463999718215027</c:v>
                </c:pt>
                <c:pt idx="47">
                  <c:v>2.8936580832158483</c:v>
                </c:pt>
                <c:pt idx="48">
                  <c:v>2.4938356399176373</c:v>
                </c:pt>
                <c:pt idx="49">
                  <c:v>2.1429917639124074</c:v>
                </c:pt>
                <c:pt idx="50">
                  <c:v>1.8368318477353576</c:v>
                </c:pt>
                <c:pt idx="51">
                  <c:v>1.5709478834986073</c:v>
                </c:pt>
                <c:pt idx="52">
                  <c:v>1.3409987461642634</c:v>
                </c:pt>
                <c:pt idx="53">
                  <c:v>1.1428369152699334</c:v>
                </c:pt>
                <c:pt idx="54">
                  <c:v>0.97259043631420594</c:v>
                </c:pt>
                <c:pt idx="55">
                  <c:v>0.8267094374136561</c:v>
                </c:pt>
                <c:pt idx="56">
                  <c:v>0.70198591701871849</c:v>
                </c:pt>
                <c:pt idx="57">
                  <c:v>0.59555434236096672</c:v>
                </c:pt>
                <c:pt idx="58">
                  <c:v>0.50487921854643047</c:v>
                </c:pt>
                <c:pt idx="59">
                  <c:v>0.42773443463607896</c:v>
                </c:pt>
                <c:pt idx="60">
                  <c:v>0.36217798816601099</c:v>
                </c:pt>
                <c:pt idx="61">
                  <c:v>0.30652468339527511</c:v>
                </c:pt>
                <c:pt idx="62">
                  <c:v>0.25931859701738519</c:v>
                </c:pt>
                <c:pt idx="63">
                  <c:v>0.21930649028899879</c:v>
                </c:pt>
                <c:pt idx="64">
                  <c:v>0.18541289034680491</c:v>
                </c:pt>
                <c:pt idx="65">
                  <c:v>0.15671723544881358</c:v>
                </c:pt>
                <c:pt idx="66">
                  <c:v>0.13243325056461555</c:v>
                </c:pt>
                <c:pt idx="67">
                  <c:v>0.11189056669181859</c:v>
                </c:pt>
                <c:pt idx="68">
                  <c:v>9.4518499527301417E-2</c:v>
                </c:pt>
                <c:pt idx="69">
                  <c:v>7.9831844986625475E-2</c:v>
                </c:pt>
                <c:pt idx="70">
                  <c:v>6.7418518575530467E-2</c:v>
                </c:pt>
                <c:pt idx="71">
                  <c:v>5.6928853866863451E-2</c:v>
                </c:pt>
                <c:pt idx="72">
                  <c:v>4.8066375836496866E-2</c:v>
                </c:pt>
                <c:pt idx="73">
                  <c:v>4.0579872933044346E-2</c:v>
                </c:pt>
                <c:pt idx="74">
                  <c:v>3.4256604264040605E-2</c:v>
                </c:pt>
                <c:pt idx="75">
                  <c:v>2.8916492968581588E-2</c:v>
                </c:pt>
                <c:pt idx="76">
                  <c:v>2.4407172246708179E-2</c:v>
                </c:pt>
                <c:pt idx="77">
                  <c:v>2.0599765694058334E-2</c:v>
                </c:pt>
                <c:pt idx="78">
                  <c:v>1.7385297976119804E-2</c:v>
                </c:pt>
                <c:pt idx="79">
                  <c:v>1.4671645157074118E-2</c:v>
                </c:pt>
                <c:pt idx="80">
                  <c:v>1.2380946027229604E-2</c:v>
                </c:pt>
                <c:pt idx="81">
                  <c:v>1.0447406516925077E-2</c:v>
                </c:pt>
                <c:pt idx="82">
                  <c:v>8.8154387777775386E-3</c:v>
                </c:pt>
                <c:pt idx="83">
                  <c:v>7.4380848310005533E-3</c:v>
                </c:pt>
                <c:pt idx="84">
                  <c:v>6.2756819234776615E-3</c:v>
                </c:pt>
                <c:pt idx="85">
                  <c:v>5.2947330029295405E-3</c:v>
                </c:pt>
                <c:pt idx="86">
                  <c:v>4.4669511299670764E-3</c:v>
                </c:pt>
                <c:pt idx="87">
                  <c:v>3.7684512906048912E-3</c:v>
                </c:pt>
                <c:pt idx="88">
                  <c:v>3.1790670533306132E-3</c:v>
                </c:pt>
                <c:pt idx="89">
                  <c:v>2.6817729174709584E-3</c:v>
                </c:pt>
                <c:pt idx="90">
                  <c:v>2.2621961028387893E-3</c:v>
                </c:pt>
                <c:pt idx="91">
                  <c:v>1.9082040034626327E-3</c:v>
                </c:pt>
                <c:pt idx="92">
                  <c:v>1.6095556316511931E-3</c:v>
                </c:pt>
                <c:pt idx="93">
                  <c:v>1.3576071664190852E-3</c:v>
                </c:pt>
                <c:pt idx="94">
                  <c:v>1.1450632375386146E-3</c:v>
                </c:pt>
                <c:pt idx="95">
                  <c:v>9.6576686356905108E-4</c:v>
                </c:pt>
                <c:pt idx="96">
                  <c:v>8.1452205349033578E-4</c:v>
                </c:pt>
                <c:pt idx="97">
                  <c:v>6.8694400574321037E-4</c:v>
                </c:pt>
                <c:pt idx="98">
                  <c:v>5.793326214432223E-4</c:v>
                </c:pt>
                <c:pt idx="99">
                  <c:v>4.8856571083633125E-4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CF33-4205-ABB5-4105C1F4AA52}"/>
            </c:ext>
          </c:extLst>
        </c:ser>
        <c:ser>
          <c:idx val="4"/>
          <c:order val="5"/>
          <c:tx>
            <c:strRef>
              <c:f>'Gradient elution (VD)'!$AL$11:$AL$12</c:f>
              <c:strCache>
                <c:ptCount val="2"/>
                <c:pt idx="1">
                  <c:v>BH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xVal>
            <c:numRef>
              <c:f>'Gradient elution (VD)'!$AE$14:$AE$114</c:f>
              <c:numCache>
                <c:formatCode>0.00</c:formatCode>
                <c:ptCount val="101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  <c:pt idx="11">
                  <c:v>0.11</c:v>
                </c:pt>
                <c:pt idx="12">
                  <c:v>0.12</c:v>
                </c:pt>
                <c:pt idx="13">
                  <c:v>0.13</c:v>
                </c:pt>
                <c:pt idx="14">
                  <c:v>0.14000000000000001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</c:v>
                </c:pt>
                <c:pt idx="19">
                  <c:v>0.19</c:v>
                </c:pt>
                <c:pt idx="20">
                  <c:v>0.2</c:v>
                </c:pt>
                <c:pt idx="21">
                  <c:v>0.21</c:v>
                </c:pt>
                <c:pt idx="22">
                  <c:v>0.22</c:v>
                </c:pt>
                <c:pt idx="23">
                  <c:v>0.23</c:v>
                </c:pt>
                <c:pt idx="24">
                  <c:v>0.24</c:v>
                </c:pt>
                <c:pt idx="25">
                  <c:v>0.25</c:v>
                </c:pt>
                <c:pt idx="26">
                  <c:v>0.26</c:v>
                </c:pt>
                <c:pt idx="27">
                  <c:v>0.27</c:v>
                </c:pt>
                <c:pt idx="28">
                  <c:v>0.28000000000000003</c:v>
                </c:pt>
                <c:pt idx="29">
                  <c:v>0.28999999999999998</c:v>
                </c:pt>
                <c:pt idx="30">
                  <c:v>0.3</c:v>
                </c:pt>
                <c:pt idx="31">
                  <c:v>0.31</c:v>
                </c:pt>
                <c:pt idx="32">
                  <c:v>0.32</c:v>
                </c:pt>
                <c:pt idx="33">
                  <c:v>0.33</c:v>
                </c:pt>
                <c:pt idx="34">
                  <c:v>0.34</c:v>
                </c:pt>
                <c:pt idx="35">
                  <c:v>0.35</c:v>
                </c:pt>
                <c:pt idx="36">
                  <c:v>0.36</c:v>
                </c:pt>
                <c:pt idx="37">
                  <c:v>0.37</c:v>
                </c:pt>
                <c:pt idx="38">
                  <c:v>0.38</c:v>
                </c:pt>
                <c:pt idx="39">
                  <c:v>0.39</c:v>
                </c:pt>
                <c:pt idx="40">
                  <c:v>0.4</c:v>
                </c:pt>
                <c:pt idx="41">
                  <c:v>0.41</c:v>
                </c:pt>
                <c:pt idx="42">
                  <c:v>0.42</c:v>
                </c:pt>
                <c:pt idx="43">
                  <c:v>0.43</c:v>
                </c:pt>
                <c:pt idx="44">
                  <c:v>0.44</c:v>
                </c:pt>
                <c:pt idx="45">
                  <c:v>0.45</c:v>
                </c:pt>
                <c:pt idx="46">
                  <c:v>0.46</c:v>
                </c:pt>
                <c:pt idx="47">
                  <c:v>0.47</c:v>
                </c:pt>
                <c:pt idx="48">
                  <c:v>0.48</c:v>
                </c:pt>
                <c:pt idx="49">
                  <c:v>0.49</c:v>
                </c:pt>
                <c:pt idx="50">
                  <c:v>0.5</c:v>
                </c:pt>
                <c:pt idx="51">
                  <c:v>0.51</c:v>
                </c:pt>
                <c:pt idx="52">
                  <c:v>0.52</c:v>
                </c:pt>
                <c:pt idx="53">
                  <c:v>0.53</c:v>
                </c:pt>
                <c:pt idx="54">
                  <c:v>0.54</c:v>
                </c:pt>
                <c:pt idx="55">
                  <c:v>0.55000000000000004</c:v>
                </c:pt>
                <c:pt idx="56">
                  <c:v>0.56000000000000005</c:v>
                </c:pt>
                <c:pt idx="57">
                  <c:v>0.56999999999999995</c:v>
                </c:pt>
                <c:pt idx="58">
                  <c:v>0.57999999999999996</c:v>
                </c:pt>
                <c:pt idx="59">
                  <c:v>0.59</c:v>
                </c:pt>
                <c:pt idx="60">
                  <c:v>0.6</c:v>
                </c:pt>
                <c:pt idx="61">
                  <c:v>0.61</c:v>
                </c:pt>
                <c:pt idx="62">
                  <c:v>0.62</c:v>
                </c:pt>
                <c:pt idx="63">
                  <c:v>0.63</c:v>
                </c:pt>
                <c:pt idx="64">
                  <c:v>0.64</c:v>
                </c:pt>
                <c:pt idx="65">
                  <c:v>0.65</c:v>
                </c:pt>
                <c:pt idx="66">
                  <c:v>0.66</c:v>
                </c:pt>
                <c:pt idx="67">
                  <c:v>0.67</c:v>
                </c:pt>
                <c:pt idx="68">
                  <c:v>0.68</c:v>
                </c:pt>
                <c:pt idx="69">
                  <c:v>0.69</c:v>
                </c:pt>
                <c:pt idx="70">
                  <c:v>0.7</c:v>
                </c:pt>
                <c:pt idx="71">
                  <c:v>0.71</c:v>
                </c:pt>
                <c:pt idx="72">
                  <c:v>0.72</c:v>
                </c:pt>
                <c:pt idx="73">
                  <c:v>0.73</c:v>
                </c:pt>
                <c:pt idx="74">
                  <c:v>0.74</c:v>
                </c:pt>
                <c:pt idx="75">
                  <c:v>0.75</c:v>
                </c:pt>
                <c:pt idx="76">
                  <c:v>0.76</c:v>
                </c:pt>
                <c:pt idx="77">
                  <c:v>0.77</c:v>
                </c:pt>
                <c:pt idx="78">
                  <c:v>0.78</c:v>
                </c:pt>
                <c:pt idx="79">
                  <c:v>0.79</c:v>
                </c:pt>
                <c:pt idx="80">
                  <c:v>0.8</c:v>
                </c:pt>
                <c:pt idx="81">
                  <c:v>0.81</c:v>
                </c:pt>
                <c:pt idx="82">
                  <c:v>0.82</c:v>
                </c:pt>
                <c:pt idx="83">
                  <c:v>0.83</c:v>
                </c:pt>
                <c:pt idx="84">
                  <c:v>0.84</c:v>
                </c:pt>
                <c:pt idx="85">
                  <c:v>0.85</c:v>
                </c:pt>
                <c:pt idx="86">
                  <c:v>0.86</c:v>
                </c:pt>
                <c:pt idx="87">
                  <c:v>0.87</c:v>
                </c:pt>
                <c:pt idx="88">
                  <c:v>0.88</c:v>
                </c:pt>
                <c:pt idx="89">
                  <c:v>0.89</c:v>
                </c:pt>
                <c:pt idx="90">
                  <c:v>0.9</c:v>
                </c:pt>
                <c:pt idx="91">
                  <c:v>0.91</c:v>
                </c:pt>
                <c:pt idx="92">
                  <c:v>0.92</c:v>
                </c:pt>
                <c:pt idx="93">
                  <c:v>0.93</c:v>
                </c:pt>
                <c:pt idx="94">
                  <c:v>0.94</c:v>
                </c:pt>
                <c:pt idx="95">
                  <c:v>0.95</c:v>
                </c:pt>
                <c:pt idx="96">
                  <c:v>0.96</c:v>
                </c:pt>
                <c:pt idx="97">
                  <c:v>0.97</c:v>
                </c:pt>
                <c:pt idx="98">
                  <c:v>0.98</c:v>
                </c:pt>
                <c:pt idx="99">
                  <c:v>0.99</c:v>
                </c:pt>
                <c:pt idx="100">
                  <c:v>1</c:v>
                </c:pt>
              </c:numCache>
            </c:numRef>
          </c:xVal>
          <c:yVal>
            <c:numRef>
              <c:f>'Gradient elution (VD)'!$AL$14:$AL$113</c:f>
              <c:numCache>
                <c:formatCode>0.000</c:formatCode>
                <c:ptCount val="100"/>
                <c:pt idx="0">
                  <c:v>21.781715029784959</c:v>
                </c:pt>
                <c:pt idx="1">
                  <c:v>21.946840020651308</c:v>
                </c:pt>
                <c:pt idx="2">
                  <c:v>22.116764944995655</c:v>
                </c:pt>
                <c:pt idx="3">
                  <c:v>22.292052151283983</c:v>
                </c:pt>
                <c:pt idx="4">
                  <c:v>22.473366663728395</c:v>
                </c:pt>
                <c:pt idx="5">
                  <c:v>22.661496448220912</c:v>
                </c:pt>
                <c:pt idx="6">
                  <c:v>22.85737677815106</c:v>
                </c:pt>
                <c:pt idx="7">
                  <c:v>23.062119533550248</c:v>
                </c:pt>
                <c:pt idx="8">
                  <c:v>23.277048427943029</c:v>
                </c:pt>
                <c:pt idx="9">
                  <c:v>23.503741341378785</c:v>
                </c:pt>
                <c:pt idx="10">
                  <c:v>23.744081142919818</c:v>
                </c:pt>
                <c:pt idx="11">
                  <c:v>24.00031660396316</c:v>
                </c:pt>
                <c:pt idx="12">
                  <c:v>24.275135219268169</c:v>
                </c:pt>
                <c:pt idx="13">
                  <c:v>24.571749935566825</c:v>
                </c:pt>
                <c:pt idx="14">
                  <c:v>24.894001885845501</c:v>
                </c:pt>
                <c:pt idx="15">
                  <c:v>25.246481153293921</c:v>
                </c:pt>
                <c:pt idx="16">
                  <c:v>25.634667200841815</c:v>
                </c:pt>
                <c:pt idx="17">
                  <c:v>26.065089676368629</c:v>
                </c:pt>
                <c:pt idx="18">
                  <c:v>26.545508493875602</c:v>
                </c:pt>
                <c:pt idx="19">
                  <c:v>27.085108870548041</c:v>
                </c:pt>
                <c:pt idx="20">
                  <c:v>27.694701578998604</c:v>
                </c:pt>
                <c:pt idx="21">
                  <c:v>28.38690988219718</c:v>
                </c:pt>
                <c:pt idx="22">
                  <c:v>29.17631073514946</c:v>
                </c:pt>
                <c:pt idx="23">
                  <c:v>30.079476356011455</c:v>
                </c:pt>
                <c:pt idx="24">
                  <c:v>31.114829591084966</c:v>
                </c:pt>
                <c:pt idx="25">
                  <c:v>32.30217763022425</c:v>
                </c:pt>
                <c:pt idx="26">
                  <c:v>33.661717239778881</c:v>
                </c:pt>
                <c:pt idx="27">
                  <c:v>35.212204621596008</c:v>
                </c:pt>
                <c:pt idx="28">
                  <c:v>36.967854183348614</c:v>
                </c:pt>
                <c:pt idx="29">
                  <c:v>38.933395204775202</c:v>
                </c:pt>
                <c:pt idx="30">
                  <c:v>41.096654756743632</c:v>
                </c:pt>
                <c:pt idx="31">
                  <c:v>33.885281936563928</c:v>
                </c:pt>
                <c:pt idx="32">
                  <c:v>35.70296078207285</c:v>
                </c:pt>
                <c:pt idx="33">
                  <c:v>36.61099085450882</c:v>
                </c:pt>
                <c:pt idx="34">
                  <c:v>36.564781353404811</c:v>
                </c:pt>
                <c:pt idx="35">
                  <c:v>35.539470540801453</c:v>
                </c:pt>
                <c:pt idx="36">
                  <c:v>33.531220561081525</c:v>
                </c:pt>
                <c:pt idx="37">
                  <c:v>30.564225745366887</c:v>
                </c:pt>
                <c:pt idx="38">
                  <c:v>26.704150599856902</c:v>
                </c:pt>
                <c:pt idx="39">
                  <c:v>18.920095056694738</c:v>
                </c:pt>
                <c:pt idx="40">
                  <c:v>17.612770629713399</c:v>
                </c:pt>
                <c:pt idx="41">
                  <c:v>16.267270587000535</c:v>
                </c:pt>
                <c:pt idx="42">
                  <c:v>14.902496497579143</c:v>
                </c:pt>
                <c:pt idx="43">
                  <c:v>13.539068786708691</c:v>
                </c:pt>
                <c:pt idx="44">
                  <c:v>12.198040473807438</c:v>
                </c:pt>
                <c:pt idx="45">
                  <c:v>10.899530391519122</c:v>
                </c:pt>
                <c:pt idx="46">
                  <c:v>9.6614609175397366</c:v>
                </c:pt>
                <c:pt idx="47">
                  <c:v>8.4985641945911183</c:v>
                </c:pt>
                <c:pt idx="48">
                  <c:v>7.4217643917100506</c:v>
                </c:pt>
                <c:pt idx="49">
                  <c:v>6.4379695065077494</c:v>
                </c:pt>
                <c:pt idx="50">
                  <c:v>5.5502358177377946</c:v>
                </c:pt>
                <c:pt idx="51">
                  <c:v>4.7582180174429833</c:v>
                </c:pt>
                <c:pt idx="52">
                  <c:v>4.0587955057451444</c:v>
                </c:pt>
                <c:pt idx="53">
                  <c:v>3.4467681505601431</c:v>
                </c:pt>
                <c:pt idx="54">
                  <c:v>2.9155349102133967</c:v>
                </c:pt>
                <c:pt idx="55">
                  <c:v>2.4576964492746973</c:v>
                </c:pt>
                <c:pt idx="56">
                  <c:v>2.0655503127930777</c:v>
                </c:pt>
                <c:pt idx="57">
                  <c:v>1.7314695464874414</c:v>
                </c:pt>
                <c:pt idx="58">
                  <c:v>1.4481710542738702</c:v>
                </c:pt>
                <c:pt idx="59">
                  <c:v>1.20888877774849</c:v>
                </c:pt>
                <c:pt idx="60">
                  <c:v>1.0074703591631164</c:v>
                </c:pt>
                <c:pt idx="61">
                  <c:v>0.83841599261047428</c:v>
                </c:pt>
                <c:pt idx="62">
                  <c:v>0.69687617928132661</c:v>
                </c:pt>
                <c:pt idx="63">
                  <c:v>0.57862221029377237</c:v>
                </c:pt>
                <c:pt idx="64">
                  <c:v>0.48000014381693246</c:v>
                </c:pt>
                <c:pt idx="65">
                  <c:v>0.39787624035575703</c:v>
                </c:pt>
                <c:pt idx="66">
                  <c:v>0.32957946132824167</c:v>
                </c:pt>
                <c:pt idx="67">
                  <c:v>0.27284476800045426</c:v>
                </c:pt>
                <c:pt idx="68">
                  <c:v>0.22575954773451248</c:v>
                </c:pt>
                <c:pt idx="69">
                  <c:v>0.18671447377054798</c:v>
                </c:pt>
                <c:pt idx="70">
                  <c:v>0.1543593952296328</c:v>
                </c:pt>
                <c:pt idx="71">
                  <c:v>0.12756438199683479</c:v>
                </c:pt>
                <c:pt idx="72">
                  <c:v>0.10538575166393291</c:v>
                </c:pt>
                <c:pt idx="73">
                  <c:v>8.7036732252316035E-2</c:v>
                </c:pt>
                <c:pt idx="74">
                  <c:v>7.1862326217269609E-2</c:v>
                </c:pt>
                <c:pt idx="75">
                  <c:v>5.931790951363046E-2</c:v>
                </c:pt>
                <c:pt idx="76">
                  <c:v>4.8951103603386018E-2</c:v>
                </c:pt>
                <c:pt idx="77">
                  <c:v>4.0386483730469887E-2</c:v>
                </c:pt>
                <c:pt idx="78">
                  <c:v>3.3312723720886318E-2</c:v>
                </c:pt>
                <c:pt idx="79">
                  <c:v>2.7471819472332539E-2</c:v>
                </c:pt>
                <c:pt idx="80">
                  <c:v>2.2650076034339852E-2</c:v>
                </c:pt>
                <c:pt idx="81">
                  <c:v>1.8670584240372344E-2</c:v>
                </c:pt>
                <c:pt idx="82">
                  <c:v>1.5386950842645675E-2</c:v>
                </c:pt>
                <c:pt idx="83">
                  <c:v>1.2678080350734158E-2</c:v>
                </c:pt>
                <c:pt idx="84">
                  <c:v>1.0443837088095135E-2</c:v>
                </c:pt>
                <c:pt idx="85">
                  <c:v>8.6014424401577826E-3</c:v>
                </c:pt>
                <c:pt idx="86">
                  <c:v>7.0824851224991691E-3</c:v>
                </c:pt>
                <c:pt idx="87">
                  <c:v>5.8304418774173727E-3</c:v>
                </c:pt>
                <c:pt idx="88">
                  <c:v>4.7986226731874925E-3</c:v>
                </c:pt>
                <c:pt idx="89">
                  <c:v>3.9484685939538177E-3</c:v>
                </c:pt>
                <c:pt idx="90">
                  <c:v>3.2481425094400477E-3</c:v>
                </c:pt>
                <c:pt idx="91">
                  <c:v>2.6713626172205733E-3</c:v>
                </c:pt>
                <c:pt idx="92">
                  <c:v>2.1964373344179962E-3</c:v>
                </c:pt>
                <c:pt idx="93">
                  <c:v>1.805467027226371E-3</c:v>
                </c:pt>
                <c:pt idx="94">
                  <c:v>1.4836839190890433E-3</c:v>
                </c:pt>
                <c:pt idx="95">
                  <c:v>1.2189063963564E-3</c:v>
                </c:pt>
                <c:pt idx="96">
                  <c:v>1.0010879899261724E-3</c:v>
                </c:pt>
                <c:pt idx="97">
                  <c:v>8.219446871198967E-4</c:v>
                </c:pt>
                <c:pt idx="98">
                  <c:v>6.7464703210744356E-4</c:v>
                </c:pt>
                <c:pt idx="99">
                  <c:v>5.5356580092820907E-4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CF33-4205-ABB5-4105C1F4AA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71675200"/>
        <c:axId val="371678000"/>
      </c:scatterChart>
      <c:valAx>
        <c:axId val="37167520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1678000"/>
        <c:crosses val="autoZero"/>
        <c:crossBetween val="midCat"/>
      </c:valAx>
      <c:valAx>
        <c:axId val="371678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167520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14"/>
          <c:order val="0"/>
          <c:tx>
            <c:strRef>
              <c:f>'Gradient elution (VD)'!$AG$12</c:f>
              <c:strCache>
                <c:ptCount val="1"/>
                <c:pt idx="0">
                  <c:v>RE</c:v>
                </c:pt>
              </c:strCache>
            </c:strRef>
          </c:tx>
          <c:spPr>
            <a:ln w="19050" cap="rnd">
              <a:solidFill>
                <a:schemeClr val="accent3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'Gradient elution (VD)'!$AE$14:$AE$114</c:f>
              <c:numCache>
                <c:formatCode>0.00</c:formatCode>
                <c:ptCount val="101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  <c:pt idx="11">
                  <c:v>0.11</c:v>
                </c:pt>
                <c:pt idx="12">
                  <c:v>0.12</c:v>
                </c:pt>
                <c:pt idx="13">
                  <c:v>0.13</c:v>
                </c:pt>
                <c:pt idx="14">
                  <c:v>0.14000000000000001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</c:v>
                </c:pt>
                <c:pt idx="19">
                  <c:v>0.19</c:v>
                </c:pt>
                <c:pt idx="20">
                  <c:v>0.2</c:v>
                </c:pt>
                <c:pt idx="21">
                  <c:v>0.21</c:v>
                </c:pt>
                <c:pt idx="22">
                  <c:v>0.22</c:v>
                </c:pt>
                <c:pt idx="23">
                  <c:v>0.23</c:v>
                </c:pt>
                <c:pt idx="24">
                  <c:v>0.24</c:v>
                </c:pt>
                <c:pt idx="25">
                  <c:v>0.25</c:v>
                </c:pt>
                <c:pt idx="26">
                  <c:v>0.26</c:v>
                </c:pt>
                <c:pt idx="27">
                  <c:v>0.27</c:v>
                </c:pt>
                <c:pt idx="28">
                  <c:v>0.28000000000000003</c:v>
                </c:pt>
                <c:pt idx="29">
                  <c:v>0.28999999999999998</c:v>
                </c:pt>
                <c:pt idx="30">
                  <c:v>0.3</c:v>
                </c:pt>
                <c:pt idx="31">
                  <c:v>0.31</c:v>
                </c:pt>
                <c:pt idx="32">
                  <c:v>0.32</c:v>
                </c:pt>
                <c:pt idx="33">
                  <c:v>0.33</c:v>
                </c:pt>
                <c:pt idx="34">
                  <c:v>0.34</c:v>
                </c:pt>
                <c:pt idx="35">
                  <c:v>0.35</c:v>
                </c:pt>
                <c:pt idx="36">
                  <c:v>0.36</c:v>
                </c:pt>
                <c:pt idx="37">
                  <c:v>0.37</c:v>
                </c:pt>
                <c:pt idx="38">
                  <c:v>0.38</c:v>
                </c:pt>
                <c:pt idx="39">
                  <c:v>0.39</c:v>
                </c:pt>
                <c:pt idx="40">
                  <c:v>0.4</c:v>
                </c:pt>
                <c:pt idx="41">
                  <c:v>0.41</c:v>
                </c:pt>
                <c:pt idx="42">
                  <c:v>0.42</c:v>
                </c:pt>
                <c:pt idx="43">
                  <c:v>0.43</c:v>
                </c:pt>
                <c:pt idx="44">
                  <c:v>0.44</c:v>
                </c:pt>
                <c:pt idx="45">
                  <c:v>0.45</c:v>
                </c:pt>
                <c:pt idx="46">
                  <c:v>0.46</c:v>
                </c:pt>
                <c:pt idx="47">
                  <c:v>0.47</c:v>
                </c:pt>
                <c:pt idx="48">
                  <c:v>0.48</c:v>
                </c:pt>
                <c:pt idx="49">
                  <c:v>0.49</c:v>
                </c:pt>
                <c:pt idx="50">
                  <c:v>0.5</c:v>
                </c:pt>
                <c:pt idx="51">
                  <c:v>0.51</c:v>
                </c:pt>
                <c:pt idx="52">
                  <c:v>0.52</c:v>
                </c:pt>
                <c:pt idx="53">
                  <c:v>0.53</c:v>
                </c:pt>
                <c:pt idx="54">
                  <c:v>0.54</c:v>
                </c:pt>
                <c:pt idx="55">
                  <c:v>0.55000000000000004</c:v>
                </c:pt>
                <c:pt idx="56">
                  <c:v>0.56000000000000005</c:v>
                </c:pt>
                <c:pt idx="57">
                  <c:v>0.56999999999999995</c:v>
                </c:pt>
                <c:pt idx="58">
                  <c:v>0.57999999999999996</c:v>
                </c:pt>
                <c:pt idx="59">
                  <c:v>0.59</c:v>
                </c:pt>
                <c:pt idx="60">
                  <c:v>0.6</c:v>
                </c:pt>
                <c:pt idx="61">
                  <c:v>0.61</c:v>
                </c:pt>
                <c:pt idx="62">
                  <c:v>0.62</c:v>
                </c:pt>
                <c:pt idx="63">
                  <c:v>0.63</c:v>
                </c:pt>
                <c:pt idx="64">
                  <c:v>0.64</c:v>
                </c:pt>
                <c:pt idx="65">
                  <c:v>0.65</c:v>
                </c:pt>
                <c:pt idx="66">
                  <c:v>0.66</c:v>
                </c:pt>
                <c:pt idx="67">
                  <c:v>0.67</c:v>
                </c:pt>
                <c:pt idx="68">
                  <c:v>0.68</c:v>
                </c:pt>
                <c:pt idx="69">
                  <c:v>0.69</c:v>
                </c:pt>
                <c:pt idx="70">
                  <c:v>0.7</c:v>
                </c:pt>
                <c:pt idx="71">
                  <c:v>0.71</c:v>
                </c:pt>
                <c:pt idx="72">
                  <c:v>0.72</c:v>
                </c:pt>
                <c:pt idx="73">
                  <c:v>0.73</c:v>
                </c:pt>
                <c:pt idx="74">
                  <c:v>0.74</c:v>
                </c:pt>
                <c:pt idx="75">
                  <c:v>0.75</c:v>
                </c:pt>
                <c:pt idx="76">
                  <c:v>0.76</c:v>
                </c:pt>
                <c:pt idx="77">
                  <c:v>0.77</c:v>
                </c:pt>
                <c:pt idx="78">
                  <c:v>0.78</c:v>
                </c:pt>
                <c:pt idx="79">
                  <c:v>0.79</c:v>
                </c:pt>
                <c:pt idx="80">
                  <c:v>0.8</c:v>
                </c:pt>
                <c:pt idx="81">
                  <c:v>0.81</c:v>
                </c:pt>
                <c:pt idx="82">
                  <c:v>0.82</c:v>
                </c:pt>
                <c:pt idx="83">
                  <c:v>0.83</c:v>
                </c:pt>
                <c:pt idx="84">
                  <c:v>0.84</c:v>
                </c:pt>
                <c:pt idx="85">
                  <c:v>0.85</c:v>
                </c:pt>
                <c:pt idx="86">
                  <c:v>0.86</c:v>
                </c:pt>
                <c:pt idx="87">
                  <c:v>0.87</c:v>
                </c:pt>
                <c:pt idx="88">
                  <c:v>0.88</c:v>
                </c:pt>
                <c:pt idx="89">
                  <c:v>0.89</c:v>
                </c:pt>
                <c:pt idx="90">
                  <c:v>0.9</c:v>
                </c:pt>
                <c:pt idx="91">
                  <c:v>0.91</c:v>
                </c:pt>
                <c:pt idx="92">
                  <c:v>0.92</c:v>
                </c:pt>
                <c:pt idx="93">
                  <c:v>0.93</c:v>
                </c:pt>
                <c:pt idx="94">
                  <c:v>0.94</c:v>
                </c:pt>
                <c:pt idx="95">
                  <c:v>0.95</c:v>
                </c:pt>
                <c:pt idx="96">
                  <c:v>0.96</c:v>
                </c:pt>
                <c:pt idx="97">
                  <c:v>0.97</c:v>
                </c:pt>
                <c:pt idx="98">
                  <c:v>0.98</c:v>
                </c:pt>
                <c:pt idx="99">
                  <c:v>0.99</c:v>
                </c:pt>
                <c:pt idx="100">
                  <c:v>1</c:v>
                </c:pt>
              </c:numCache>
            </c:numRef>
          </c:xVal>
          <c:yVal>
            <c:numRef>
              <c:f>'Gradient elution (VD)'!$AG$14:$AG$113</c:f>
              <c:numCache>
                <c:formatCode>0.000</c:formatCode>
                <c:ptCount val="100"/>
                <c:pt idx="0">
                  <c:v>32.26538590206458</c:v>
                </c:pt>
                <c:pt idx="1">
                  <c:v>33.753374917216497</c:v>
                </c:pt>
                <c:pt idx="2">
                  <c:v>35.429050925171872</c:v>
                </c:pt>
                <c:pt idx="3">
                  <c:v>37.322063295877832</c:v>
                </c:pt>
                <c:pt idx="4">
                  <c:v>39.46765033236602</c:v>
                </c:pt>
                <c:pt idx="5">
                  <c:v>41.907937991078974</c:v>
                </c:pt>
                <c:pt idx="6">
                  <c:v>31.329128685896816</c:v>
                </c:pt>
                <c:pt idx="7">
                  <c:v>33.435149049500239</c:v>
                </c:pt>
                <c:pt idx="8">
                  <c:v>34.993760566618299</c:v>
                </c:pt>
                <c:pt idx="9">
                  <c:v>35.902002077207825</c:v>
                </c:pt>
                <c:pt idx="10">
                  <c:v>36.028456769258426</c:v>
                </c:pt>
                <c:pt idx="11">
                  <c:v>35.189998495651992</c:v>
                </c:pt>
                <c:pt idx="12">
                  <c:v>33.108113048755897</c:v>
                </c:pt>
                <c:pt idx="13">
                  <c:v>29.318726985260152</c:v>
                </c:pt>
                <c:pt idx="14">
                  <c:v>16.35322825627393</c:v>
                </c:pt>
                <c:pt idx="15">
                  <c:v>14.602348185859659</c:v>
                </c:pt>
                <c:pt idx="16">
                  <c:v>12.881481549320963</c:v>
                </c:pt>
                <c:pt idx="17">
                  <c:v>11.213503831902942</c:v>
                </c:pt>
                <c:pt idx="18">
                  <c:v>9.620483969168717</c:v>
                </c:pt>
                <c:pt idx="19">
                  <c:v>8.1223882211136811</c:v>
                </c:pt>
                <c:pt idx="20">
                  <c:v>6.7359162453910075</c:v>
                </c:pt>
                <c:pt idx="21">
                  <c:v>5.4736140871573724</c:v>
                </c:pt>
                <c:pt idx="22">
                  <c:v>4.3433657561086436</c:v>
                </c:pt>
                <c:pt idx="23">
                  <c:v>3.3483023950329325</c:v>
                </c:pt>
                <c:pt idx="24">
                  <c:v>2.4871018717504176</c:v>
                </c:pt>
                <c:pt idx="25">
                  <c:v>1.7545978335280901</c:v>
                </c:pt>
                <c:pt idx="26">
                  <c:v>1.1425862594999514</c:v>
                </c:pt>
                <c:pt idx="27">
                  <c:v>0.64071184733557063</c:v>
                </c:pt>
                <c:pt idx="28">
                  <c:v>0.23733170671770112</c:v>
                </c:pt>
                <c:pt idx="29">
                  <c:v>-7.9718561670968635E-2</c:v>
                </c:pt>
                <c:pt idx="30">
                  <c:v>-0.32250004535426174</c:v>
                </c:pt>
                <c:pt idx="31">
                  <c:v>-0.50250242267445744</c:v>
                </c:pt>
                <c:pt idx="32">
                  <c:v>-0.63032674582770221</c:v>
                </c:pt>
                <c:pt idx="33">
                  <c:v>-0.71549984337368877</c:v>
                </c:pt>
                <c:pt idx="34">
                  <c:v>-0.76639469907389457</c:v>
                </c:pt>
                <c:pt idx="35">
                  <c:v>-0.79023005727967455</c:v>
                </c:pt>
                <c:pt idx="36">
                  <c:v>-0.79312475643230307</c:v>
                </c:pt>
                <c:pt idx="37">
                  <c:v>-0.78018626316885797</c:v>
                </c:pt>
                <c:pt idx="38">
                  <c:v>-0.75561738031809189</c:v>
                </c:pt>
                <c:pt idx="39">
                  <c:v>-0.72282938822751241</c:v>
                </c:pt>
                <c:pt idx="40">
                  <c:v>-0.6845535639535888</c:v>
                </c:pt>
                <c:pt idx="41">
                  <c:v>-0.64294596934133807</c:v>
                </c:pt>
                <c:pt idx="42">
                  <c:v>-0.59968262059438815</c:v>
                </c:pt>
                <c:pt idx="43">
                  <c:v>-0.55604373988120048</c:v>
                </c:pt>
                <c:pt idx="44">
                  <c:v>-0.51298686394356896</c:v>
                </c:pt>
                <c:pt idx="45">
                  <c:v>-0.47120926584926998</c:v>
                </c:pt>
                <c:pt idx="46">
                  <c:v>-0.43120054005052444</c:v>
                </c:pt>
                <c:pt idx="47">
                  <c:v>-0.39328639433958729</c:v>
                </c:pt>
                <c:pt idx="48">
                  <c:v>-0.35766475196059949</c:v>
                </c:pt>
                <c:pt idx="49">
                  <c:v>-0.32443524241887145</c:v>
                </c:pt>
                <c:pt idx="50">
                  <c:v>-0.29362308553037159</c:v>
                </c:pt>
                <c:pt idx="51">
                  <c:v>-0.26519827402641605</c:v>
                </c:pt>
                <c:pt idx="52">
                  <c:v>-0.23909085140553221</c:v>
                </c:pt>
                <c:pt idx="53">
                  <c:v>-0.21520297363837129</c:v>
                </c:pt>
                <c:pt idx="54">
                  <c:v>-0.19341834160467047</c:v>
                </c:pt>
                <c:pt idx="55">
                  <c:v>-0.17360949882795695</c:v>
                </c:pt>
                <c:pt idx="56">
                  <c:v>-0.15564340741928442</c:v>
                </c:pt>
                <c:pt idx="57">
                  <c:v>-0.13938564426839764</c:v>
                </c:pt>
                <c:pt idx="58">
                  <c:v>-0.12470349888808133</c:v>
                </c:pt>
                <c:pt idx="59">
                  <c:v>-0.11146820303211853</c:v>
                </c:pt>
                <c:pt idx="60">
                  <c:v>-9.9556479226302147E-2</c:v>
                </c:pt>
                <c:pt idx="61">
                  <c:v>-8.8851559601562741E-2</c:v>
                </c:pt>
                <c:pt idx="62">
                  <c:v>-7.9243796873719949E-2</c:v>
                </c:pt>
                <c:pt idx="63">
                  <c:v>-7.0630965032465964E-2</c:v>
                </c:pt>
                <c:pt idx="64">
                  <c:v>-6.2918327444224709E-2</c:v>
                </c:pt>
                <c:pt idx="65">
                  <c:v>-5.6018533906172771E-2</c:v>
                </c:pt>
                <c:pt idx="66">
                  <c:v>-4.9851395081134356E-2</c:v>
                </c:pt>
                <c:pt idx="67">
                  <c:v>-4.4343572159265786E-2</c:v>
                </c:pt>
                <c:pt idx="68">
                  <c:v>-3.9428211081426863E-2</c:v>
                </c:pt>
                <c:pt idx="69">
                  <c:v>-3.5044543842456741E-2</c:v>
                </c:pt>
                <c:pt idx="70">
                  <c:v>-3.1137473957319518E-2</c:v>
                </c:pt>
                <c:pt idx="71">
                  <c:v>-2.7657158859191136E-2</c:v>
                </c:pt>
                <c:pt idx="72">
                  <c:v>-2.4558598592531289E-2</c:v>
                </c:pt>
                <c:pt idx="73">
                  <c:v>-2.18012374906374E-2</c:v>
                </c:pt>
                <c:pt idx="74">
                  <c:v>-1.934858344304342E-2</c:v>
                </c:pt>
                <c:pt idx="75">
                  <c:v>-1.7167847745578176E-2</c:v>
                </c:pt>
                <c:pt idx="76">
                  <c:v>-1.5229607291106713E-2</c:v>
                </c:pt>
                <c:pt idx="77">
                  <c:v>-1.3507489923809469E-2</c:v>
                </c:pt>
                <c:pt idx="78">
                  <c:v>-1.1977883082348638E-2</c:v>
                </c:pt>
                <c:pt idx="79">
                  <c:v>-1.0619665347160004E-2</c:v>
                </c:pt>
                <c:pt idx="80">
                  <c:v>-9.4139601436178336E-3</c:v>
                </c:pt>
                <c:pt idx="81">
                  <c:v>-8.3439106035416606E-3</c:v>
                </c:pt>
                <c:pt idx="82">
                  <c:v>-7.3944744269024542E-3</c:v>
                </c:pt>
                <c:pt idx="83">
                  <c:v>-6.5522374917664087E-3</c:v>
                </c:pt>
                <c:pt idx="84">
                  <c:v>-5.8052449183676573E-3</c:v>
                </c:pt>
                <c:pt idx="85">
                  <c:v>-5.1428482887994819E-3</c:v>
                </c:pt>
                <c:pt idx="86">
                  <c:v>-4.5555677470485497E-3</c:v>
                </c:pt>
                <c:pt idx="87">
                  <c:v>-4.0349677472619272E-3</c:v>
                </c:pt>
                <c:pt idx="88">
                  <c:v>-3.5735452746510133E-3</c:v>
                </c:pt>
                <c:pt idx="89">
                  <c:v>-3.1646294285203971E-3</c:v>
                </c:pt>
                <c:pt idx="90">
                  <c:v>-2.8022913270210575E-3</c:v>
                </c:pt>
                <c:pt idx="91">
                  <c:v>-2.4812633656462893E-3</c:v>
                </c:pt>
                <c:pt idx="92">
                  <c:v>-2.1968669336151461E-3</c:v>
                </c:pt>
                <c:pt idx="93">
                  <c:v>-1.9449477635963236E-3</c:v>
                </c:pt>
                <c:pt idx="94">
                  <c:v>-1.7218181583457865E-3</c:v>
                </c:pt>
                <c:pt idx="95">
                  <c:v>-1.5242054034892624E-3</c:v>
                </c:pt>
                <c:pt idx="96">
                  <c:v>-1.3492057371415067E-3</c:v>
                </c:pt>
                <c:pt idx="97">
                  <c:v>-1.1942433047304672E-3</c:v>
                </c:pt>
                <c:pt idx="98">
                  <c:v>-1.0570335812912998E-3</c:v>
                </c:pt>
                <c:pt idx="99">
                  <c:v>-9.3555079292697131E-4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686B-4FED-AD4F-C42603408127}"/>
            </c:ext>
          </c:extLst>
        </c:ser>
        <c:ser>
          <c:idx val="0"/>
          <c:order val="1"/>
          <c:tx>
            <c:strRef>
              <c:f>'Gradient elution (VD)'!$AH$12</c:f>
              <c:strCache>
                <c:ptCount val="1"/>
                <c:pt idx="0">
                  <c:v>NR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'Gradient elution (VD)'!$AE$14:$AE$114</c:f>
              <c:numCache>
                <c:formatCode>0.00</c:formatCode>
                <c:ptCount val="101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  <c:pt idx="11">
                  <c:v>0.11</c:v>
                </c:pt>
                <c:pt idx="12">
                  <c:v>0.12</c:v>
                </c:pt>
                <c:pt idx="13">
                  <c:v>0.13</c:v>
                </c:pt>
                <c:pt idx="14">
                  <c:v>0.14000000000000001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</c:v>
                </c:pt>
                <c:pt idx="19">
                  <c:v>0.19</c:v>
                </c:pt>
                <c:pt idx="20">
                  <c:v>0.2</c:v>
                </c:pt>
                <c:pt idx="21">
                  <c:v>0.21</c:v>
                </c:pt>
                <c:pt idx="22">
                  <c:v>0.22</c:v>
                </c:pt>
                <c:pt idx="23">
                  <c:v>0.23</c:v>
                </c:pt>
                <c:pt idx="24">
                  <c:v>0.24</c:v>
                </c:pt>
                <c:pt idx="25">
                  <c:v>0.25</c:v>
                </c:pt>
                <c:pt idx="26">
                  <c:v>0.26</c:v>
                </c:pt>
                <c:pt idx="27">
                  <c:v>0.27</c:v>
                </c:pt>
                <c:pt idx="28">
                  <c:v>0.28000000000000003</c:v>
                </c:pt>
                <c:pt idx="29">
                  <c:v>0.28999999999999998</c:v>
                </c:pt>
                <c:pt idx="30">
                  <c:v>0.3</c:v>
                </c:pt>
                <c:pt idx="31">
                  <c:v>0.31</c:v>
                </c:pt>
                <c:pt idx="32">
                  <c:v>0.32</c:v>
                </c:pt>
                <c:pt idx="33">
                  <c:v>0.33</c:v>
                </c:pt>
                <c:pt idx="34">
                  <c:v>0.34</c:v>
                </c:pt>
                <c:pt idx="35">
                  <c:v>0.35</c:v>
                </c:pt>
                <c:pt idx="36">
                  <c:v>0.36</c:v>
                </c:pt>
                <c:pt idx="37">
                  <c:v>0.37</c:v>
                </c:pt>
                <c:pt idx="38">
                  <c:v>0.38</c:v>
                </c:pt>
                <c:pt idx="39">
                  <c:v>0.39</c:v>
                </c:pt>
                <c:pt idx="40">
                  <c:v>0.4</c:v>
                </c:pt>
                <c:pt idx="41">
                  <c:v>0.41</c:v>
                </c:pt>
                <c:pt idx="42">
                  <c:v>0.42</c:v>
                </c:pt>
                <c:pt idx="43">
                  <c:v>0.43</c:v>
                </c:pt>
                <c:pt idx="44">
                  <c:v>0.44</c:v>
                </c:pt>
                <c:pt idx="45">
                  <c:v>0.45</c:v>
                </c:pt>
                <c:pt idx="46">
                  <c:v>0.46</c:v>
                </c:pt>
                <c:pt idx="47">
                  <c:v>0.47</c:v>
                </c:pt>
                <c:pt idx="48">
                  <c:v>0.48</c:v>
                </c:pt>
                <c:pt idx="49">
                  <c:v>0.49</c:v>
                </c:pt>
                <c:pt idx="50">
                  <c:v>0.5</c:v>
                </c:pt>
                <c:pt idx="51">
                  <c:v>0.51</c:v>
                </c:pt>
                <c:pt idx="52">
                  <c:v>0.52</c:v>
                </c:pt>
                <c:pt idx="53">
                  <c:v>0.53</c:v>
                </c:pt>
                <c:pt idx="54">
                  <c:v>0.54</c:v>
                </c:pt>
                <c:pt idx="55">
                  <c:v>0.55000000000000004</c:v>
                </c:pt>
                <c:pt idx="56">
                  <c:v>0.56000000000000005</c:v>
                </c:pt>
                <c:pt idx="57">
                  <c:v>0.56999999999999995</c:v>
                </c:pt>
                <c:pt idx="58">
                  <c:v>0.57999999999999996</c:v>
                </c:pt>
                <c:pt idx="59">
                  <c:v>0.59</c:v>
                </c:pt>
                <c:pt idx="60">
                  <c:v>0.6</c:v>
                </c:pt>
                <c:pt idx="61">
                  <c:v>0.61</c:v>
                </c:pt>
                <c:pt idx="62">
                  <c:v>0.62</c:v>
                </c:pt>
                <c:pt idx="63">
                  <c:v>0.63</c:v>
                </c:pt>
                <c:pt idx="64">
                  <c:v>0.64</c:v>
                </c:pt>
                <c:pt idx="65">
                  <c:v>0.65</c:v>
                </c:pt>
                <c:pt idx="66">
                  <c:v>0.66</c:v>
                </c:pt>
                <c:pt idx="67">
                  <c:v>0.67</c:v>
                </c:pt>
                <c:pt idx="68">
                  <c:v>0.68</c:v>
                </c:pt>
                <c:pt idx="69">
                  <c:v>0.69</c:v>
                </c:pt>
                <c:pt idx="70">
                  <c:v>0.7</c:v>
                </c:pt>
                <c:pt idx="71">
                  <c:v>0.71</c:v>
                </c:pt>
                <c:pt idx="72">
                  <c:v>0.72</c:v>
                </c:pt>
                <c:pt idx="73">
                  <c:v>0.73</c:v>
                </c:pt>
                <c:pt idx="74">
                  <c:v>0.74</c:v>
                </c:pt>
                <c:pt idx="75">
                  <c:v>0.75</c:v>
                </c:pt>
                <c:pt idx="76">
                  <c:v>0.76</c:v>
                </c:pt>
                <c:pt idx="77">
                  <c:v>0.77</c:v>
                </c:pt>
                <c:pt idx="78">
                  <c:v>0.78</c:v>
                </c:pt>
                <c:pt idx="79">
                  <c:v>0.79</c:v>
                </c:pt>
                <c:pt idx="80">
                  <c:v>0.8</c:v>
                </c:pt>
                <c:pt idx="81">
                  <c:v>0.81</c:v>
                </c:pt>
                <c:pt idx="82">
                  <c:v>0.82</c:v>
                </c:pt>
                <c:pt idx="83">
                  <c:v>0.83</c:v>
                </c:pt>
                <c:pt idx="84">
                  <c:v>0.84</c:v>
                </c:pt>
                <c:pt idx="85">
                  <c:v>0.85</c:v>
                </c:pt>
                <c:pt idx="86">
                  <c:v>0.86</c:v>
                </c:pt>
                <c:pt idx="87">
                  <c:v>0.87</c:v>
                </c:pt>
                <c:pt idx="88">
                  <c:v>0.88</c:v>
                </c:pt>
                <c:pt idx="89">
                  <c:v>0.89</c:v>
                </c:pt>
                <c:pt idx="90">
                  <c:v>0.9</c:v>
                </c:pt>
                <c:pt idx="91">
                  <c:v>0.91</c:v>
                </c:pt>
                <c:pt idx="92">
                  <c:v>0.92</c:v>
                </c:pt>
                <c:pt idx="93">
                  <c:v>0.93</c:v>
                </c:pt>
                <c:pt idx="94">
                  <c:v>0.94</c:v>
                </c:pt>
                <c:pt idx="95">
                  <c:v>0.95</c:v>
                </c:pt>
                <c:pt idx="96">
                  <c:v>0.96</c:v>
                </c:pt>
                <c:pt idx="97">
                  <c:v>0.97</c:v>
                </c:pt>
                <c:pt idx="98">
                  <c:v>0.98</c:v>
                </c:pt>
                <c:pt idx="99">
                  <c:v>0.99</c:v>
                </c:pt>
                <c:pt idx="100">
                  <c:v>1</c:v>
                </c:pt>
              </c:numCache>
            </c:numRef>
          </c:xVal>
          <c:yVal>
            <c:numRef>
              <c:f>'Gradient elution (VD)'!$AH$14:$AH$113</c:f>
              <c:numCache>
                <c:formatCode>0.000</c:formatCode>
                <c:ptCount val="100"/>
                <c:pt idx="0">
                  <c:v>13.81168926844564</c:v>
                </c:pt>
                <c:pt idx="1">
                  <c:v>14.070925051563599</c:v>
                </c:pt>
                <c:pt idx="2">
                  <c:v>14.367506544251643</c:v>
                </c:pt>
                <c:pt idx="3">
                  <c:v>14.710344946886828</c:v>
                </c:pt>
                <c:pt idx="4">
                  <c:v>15.110891215633941</c:v>
                </c:pt>
                <c:pt idx="5">
                  <c:v>15.58403275978827</c:v>
                </c:pt>
                <c:pt idx="6">
                  <c:v>16.149400483954725</c:v>
                </c:pt>
                <c:pt idx="7">
                  <c:v>16.833332180994098</c:v>
                </c:pt>
                <c:pt idx="8">
                  <c:v>17.671929156023431</c:v>
                </c:pt>
                <c:pt idx="9">
                  <c:v>18.71602276302248</c:v>
                </c:pt>
                <c:pt idx="10">
                  <c:v>20.039673793627866</c:v>
                </c:pt>
                <c:pt idx="11">
                  <c:v>21.755680674126712</c:v>
                </c:pt>
                <c:pt idx="12">
                  <c:v>24.046281998484158</c:v>
                </c:pt>
                <c:pt idx="13">
                  <c:v>27.23090843511946</c:v>
                </c:pt>
                <c:pt idx="14">
                  <c:v>20.709410767201248</c:v>
                </c:pt>
                <c:pt idx="15">
                  <c:v>23.443707378889634</c:v>
                </c:pt>
                <c:pt idx="16">
                  <c:v>24.845290870161278</c:v>
                </c:pt>
                <c:pt idx="17">
                  <c:v>24.435873925678493</c:v>
                </c:pt>
                <c:pt idx="18">
                  <c:v>21.452458590132203</c:v>
                </c:pt>
                <c:pt idx="19">
                  <c:v>13.474872420940745</c:v>
                </c:pt>
                <c:pt idx="20">
                  <c:v>12.439566894179693</c:v>
                </c:pt>
                <c:pt idx="21">
                  <c:v>11.375497828695877</c:v>
                </c:pt>
                <c:pt idx="22">
                  <c:v>10.299248855329413</c:v>
                </c:pt>
                <c:pt idx="23">
                  <c:v>9.2293142830821608</c:v>
                </c:pt>
                <c:pt idx="24">
                  <c:v>8.1847346836557158</c:v>
                </c:pt>
                <c:pt idx="25">
                  <c:v>7.1835910348931797</c:v>
                </c:pt>
                <c:pt idx="26">
                  <c:v>6.2416037282551828</c:v>
                </c:pt>
                <c:pt idx="27">
                  <c:v>5.3710617021396549</c:v>
                </c:pt>
                <c:pt idx="28">
                  <c:v>4.580225755690873</c:v>
                </c:pt>
                <c:pt idx="29">
                  <c:v>3.8732388903082486</c:v>
                </c:pt>
                <c:pt idx="30">
                  <c:v>3.2504736586074845</c:v>
                </c:pt>
                <c:pt idx="31">
                  <c:v>2.7091807043408007</c:v>
                </c:pt>
                <c:pt idx="32">
                  <c:v>2.2442833731813634</c:v>
                </c:pt>
                <c:pt idx="33">
                  <c:v>1.8491822170767327</c:v>
                </c:pt>
                <c:pt idx="34">
                  <c:v>1.5164732325264678</c:v>
                </c:pt>
                <c:pt idx="35">
                  <c:v>1.2385278449263804</c:v>
                </c:pt>
                <c:pt idx="36">
                  <c:v>1.0079196623504663</c:v>
                </c:pt>
                <c:pt idx="37">
                  <c:v>0.81770815416617115</c:v>
                </c:pt>
                <c:pt idx="38">
                  <c:v>0.66160285215853898</c:v>
                </c:pt>
                <c:pt idx="39">
                  <c:v>0.53403612082477769</c:v>
                </c:pt>
                <c:pt idx="40">
                  <c:v>0.43017128905145013</c:v>
                </c:pt>
                <c:pt idx="41">
                  <c:v>0.34586878906603297</c:v>
                </c:pt>
                <c:pt idx="42">
                  <c:v>0.27762787171951109</c:v>
                </c:pt>
                <c:pt idx="43">
                  <c:v>0.22251660936257658</c:v>
                </c:pt>
                <c:pt idx="44">
                  <c:v>0.17809880019445354</c:v>
                </c:pt>
                <c:pt idx="45">
                  <c:v>0.14236320632374974</c:v>
                </c:pt>
                <c:pt idx="46">
                  <c:v>0.11365823843161085</c:v>
                </c:pt>
                <c:pt idx="47">
                  <c:v>9.06335994241384E-2</c:v>
                </c:pt>
                <c:pt idx="48">
                  <c:v>7.218935359609166E-2</c:v>
                </c:pt>
                <c:pt idx="49">
                  <c:v>5.7432246204383364E-2</c:v>
                </c:pt>
                <c:pt idx="50">
                  <c:v>4.5638737754459632E-2</c:v>
                </c:pt>
                <c:pt idx="51">
                  <c:v>3.6224043647993261E-2</c:v>
                </c:pt>
                <c:pt idx="52">
                  <c:v>2.8716414843003024E-2</c:v>
                </c:pt>
                <c:pt idx="53">
                  <c:v>2.2735911274622975E-2</c:v>
                </c:pt>
                <c:pt idx="54">
                  <c:v>1.7976975042330999E-2</c:v>
                </c:pt>
                <c:pt idx="55">
                  <c:v>1.4194184128130057E-2</c:v>
                </c:pt>
                <c:pt idx="56">
                  <c:v>1.1190646851479144E-2</c:v>
                </c:pt>
                <c:pt idx="57">
                  <c:v>8.8085748667946339E-3</c:v>
                </c:pt>
                <c:pt idx="58">
                  <c:v>6.9216442039353064E-3</c:v>
                </c:pt>
                <c:pt idx="59">
                  <c:v>5.4288177717499277E-3</c:v>
                </c:pt>
                <c:pt idx="60">
                  <c:v>4.2493583566579124E-3</c:v>
                </c:pt>
                <c:pt idx="61">
                  <c:v>3.3188086885358593E-3</c:v>
                </c:pt>
                <c:pt idx="62">
                  <c:v>2.5857552603183263E-3</c:v>
                </c:pt>
                <c:pt idx="63">
                  <c:v>2.009226101180085E-3</c:v>
                </c:pt>
                <c:pt idx="64">
                  <c:v>1.5566004882186196E-3</c:v>
                </c:pt>
                <c:pt idx="65">
                  <c:v>1.2019314788440634E-3</c:v>
                </c:pt>
                <c:pt idx="66">
                  <c:v>9.246009249286155E-4</c:v>
                </c:pt>
                <c:pt idx="67">
                  <c:v>7.0824197177321211E-4</c:v>
                </c:pt>
                <c:pt idx="68">
                  <c:v>5.3987654004760874E-4</c:v>
                </c:pt>
                <c:pt idx="69">
                  <c:v>4.0922543910020535E-4</c:v>
                </c:pt>
                <c:pt idx="70">
                  <c:v>3.0815698790315779E-4</c:v>
                </c:pt>
                <c:pt idx="71">
                  <c:v>2.3024667823699752E-4</c:v>
                </c:pt>
                <c:pt idx="72">
                  <c:v>1.7042579353588946E-4</c:v>
                </c:pt>
                <c:pt idx="73">
                  <c:v>1.2470123827303822E-4</c:v>
                </c:pt>
                <c:pt idx="74">
                  <c:v>8.9932331099235735E-5</c:v>
                </c:pt>
                <c:pt idx="75">
                  <c:v>6.3653132663492735E-5</c:v>
                </c:pt>
                <c:pt idx="76">
                  <c:v>4.3931145414155675E-5</c:v>
                </c:pt>
                <c:pt idx="77">
                  <c:v>2.9255045237123011E-5</c:v>
                </c:pt>
                <c:pt idx="78">
                  <c:v>1.8445568182540846E-5</c:v>
                </c:pt>
                <c:pt idx="79">
                  <c:v>1.0584850685161986E-5</c:v>
                </c:pt>
                <c:pt idx="80">
                  <c:v>4.9604643435327203E-6</c:v>
                </c:pt>
                <c:pt idx="81">
                  <c:v>1.0211418004947357E-6</c:v>
                </c:pt>
                <c:pt idx="82">
                  <c:v>-1.6582038975277796E-6</c:v>
                </c:pt>
                <c:pt idx="83">
                  <c:v>-3.4040798147381867E-6</c:v>
                </c:pt>
                <c:pt idx="84">
                  <c:v>-4.4661584468097025E-6</c:v>
                </c:pt>
                <c:pt idx="85">
                  <c:v>-5.034382924497376E-6</c:v>
                </c:pt>
                <c:pt idx="86">
                  <c:v>-5.2523990673956889E-6</c:v>
                </c:pt>
                <c:pt idx="87">
                  <c:v>-5.2280833548240762E-6</c:v>
                </c:pt>
                <c:pt idx="88">
                  <c:v>-5.0417777601659147E-6</c:v>
                </c:pt>
                <c:pt idx="89">
                  <c:v>-4.7527165548382017E-6</c:v>
                </c:pt>
                <c:pt idx="90">
                  <c:v>-4.4040296459951921E-6</c:v>
                </c:pt>
                <c:pt idx="91">
                  <c:v>-4.026626980385559E-6</c:v>
                </c:pt>
                <c:pt idx="92">
                  <c:v>-3.6422051312869728E-6</c:v>
                </c:pt>
                <c:pt idx="93">
                  <c:v>-3.2655664123801512E-6</c:v>
                </c:pt>
                <c:pt idx="94">
                  <c:v>-2.9064008818952045E-6</c:v>
                </c:pt>
                <c:pt idx="95">
                  <c:v>-2.5706494975355322E-6</c:v>
                </c:pt>
                <c:pt idx="96">
                  <c:v>-2.2615417076695123E-6</c:v>
                </c:pt>
                <c:pt idx="97">
                  <c:v>-1.9803806156686269E-6</c:v>
                </c:pt>
                <c:pt idx="98">
                  <c:v>-1.7271329398563868E-6</c:v>
                </c:pt>
                <c:pt idx="99">
                  <c:v>-1.5008688089468509E-6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686B-4FED-AD4F-C42603408127}"/>
            </c:ext>
          </c:extLst>
        </c:ser>
        <c:ser>
          <c:idx val="1"/>
          <c:order val="2"/>
          <c:tx>
            <c:strRef>
              <c:f>'Gradient elution (VD)'!$AI$12</c:f>
              <c:strCache>
                <c:ptCount val="1"/>
                <c:pt idx="0">
                  <c:v>MR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'Gradient elution (VD)'!$AE$14:$AE$114</c:f>
              <c:numCache>
                <c:formatCode>0.00</c:formatCode>
                <c:ptCount val="101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  <c:pt idx="11">
                  <c:v>0.11</c:v>
                </c:pt>
                <c:pt idx="12">
                  <c:v>0.12</c:v>
                </c:pt>
                <c:pt idx="13">
                  <c:v>0.13</c:v>
                </c:pt>
                <c:pt idx="14">
                  <c:v>0.14000000000000001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</c:v>
                </c:pt>
                <c:pt idx="19">
                  <c:v>0.19</c:v>
                </c:pt>
                <c:pt idx="20">
                  <c:v>0.2</c:v>
                </c:pt>
                <c:pt idx="21">
                  <c:v>0.21</c:v>
                </c:pt>
                <c:pt idx="22">
                  <c:v>0.22</c:v>
                </c:pt>
                <c:pt idx="23">
                  <c:v>0.23</c:v>
                </c:pt>
                <c:pt idx="24">
                  <c:v>0.24</c:v>
                </c:pt>
                <c:pt idx="25">
                  <c:v>0.25</c:v>
                </c:pt>
                <c:pt idx="26">
                  <c:v>0.26</c:v>
                </c:pt>
                <c:pt idx="27">
                  <c:v>0.27</c:v>
                </c:pt>
                <c:pt idx="28">
                  <c:v>0.28000000000000003</c:v>
                </c:pt>
                <c:pt idx="29">
                  <c:v>0.28999999999999998</c:v>
                </c:pt>
                <c:pt idx="30">
                  <c:v>0.3</c:v>
                </c:pt>
                <c:pt idx="31">
                  <c:v>0.31</c:v>
                </c:pt>
                <c:pt idx="32">
                  <c:v>0.32</c:v>
                </c:pt>
                <c:pt idx="33">
                  <c:v>0.33</c:v>
                </c:pt>
                <c:pt idx="34">
                  <c:v>0.34</c:v>
                </c:pt>
                <c:pt idx="35">
                  <c:v>0.35</c:v>
                </c:pt>
                <c:pt idx="36">
                  <c:v>0.36</c:v>
                </c:pt>
                <c:pt idx="37">
                  <c:v>0.37</c:v>
                </c:pt>
                <c:pt idx="38">
                  <c:v>0.38</c:v>
                </c:pt>
                <c:pt idx="39">
                  <c:v>0.39</c:v>
                </c:pt>
                <c:pt idx="40">
                  <c:v>0.4</c:v>
                </c:pt>
                <c:pt idx="41">
                  <c:v>0.41</c:v>
                </c:pt>
                <c:pt idx="42">
                  <c:v>0.42</c:v>
                </c:pt>
                <c:pt idx="43">
                  <c:v>0.43</c:v>
                </c:pt>
                <c:pt idx="44">
                  <c:v>0.44</c:v>
                </c:pt>
                <c:pt idx="45">
                  <c:v>0.45</c:v>
                </c:pt>
                <c:pt idx="46">
                  <c:v>0.46</c:v>
                </c:pt>
                <c:pt idx="47">
                  <c:v>0.47</c:v>
                </c:pt>
                <c:pt idx="48">
                  <c:v>0.48</c:v>
                </c:pt>
                <c:pt idx="49">
                  <c:v>0.49</c:v>
                </c:pt>
                <c:pt idx="50">
                  <c:v>0.5</c:v>
                </c:pt>
                <c:pt idx="51">
                  <c:v>0.51</c:v>
                </c:pt>
                <c:pt idx="52">
                  <c:v>0.52</c:v>
                </c:pt>
                <c:pt idx="53">
                  <c:v>0.53</c:v>
                </c:pt>
                <c:pt idx="54">
                  <c:v>0.54</c:v>
                </c:pt>
                <c:pt idx="55">
                  <c:v>0.55000000000000004</c:v>
                </c:pt>
                <c:pt idx="56">
                  <c:v>0.56000000000000005</c:v>
                </c:pt>
                <c:pt idx="57">
                  <c:v>0.56999999999999995</c:v>
                </c:pt>
                <c:pt idx="58">
                  <c:v>0.57999999999999996</c:v>
                </c:pt>
                <c:pt idx="59">
                  <c:v>0.59</c:v>
                </c:pt>
                <c:pt idx="60">
                  <c:v>0.6</c:v>
                </c:pt>
                <c:pt idx="61">
                  <c:v>0.61</c:v>
                </c:pt>
                <c:pt idx="62">
                  <c:v>0.62</c:v>
                </c:pt>
                <c:pt idx="63">
                  <c:v>0.63</c:v>
                </c:pt>
                <c:pt idx="64">
                  <c:v>0.64</c:v>
                </c:pt>
                <c:pt idx="65">
                  <c:v>0.65</c:v>
                </c:pt>
                <c:pt idx="66">
                  <c:v>0.66</c:v>
                </c:pt>
                <c:pt idx="67">
                  <c:v>0.67</c:v>
                </c:pt>
                <c:pt idx="68">
                  <c:v>0.68</c:v>
                </c:pt>
                <c:pt idx="69">
                  <c:v>0.69</c:v>
                </c:pt>
                <c:pt idx="70">
                  <c:v>0.7</c:v>
                </c:pt>
                <c:pt idx="71">
                  <c:v>0.71</c:v>
                </c:pt>
                <c:pt idx="72">
                  <c:v>0.72</c:v>
                </c:pt>
                <c:pt idx="73">
                  <c:v>0.73</c:v>
                </c:pt>
                <c:pt idx="74">
                  <c:v>0.74</c:v>
                </c:pt>
                <c:pt idx="75">
                  <c:v>0.75</c:v>
                </c:pt>
                <c:pt idx="76">
                  <c:v>0.76</c:v>
                </c:pt>
                <c:pt idx="77">
                  <c:v>0.77</c:v>
                </c:pt>
                <c:pt idx="78">
                  <c:v>0.78</c:v>
                </c:pt>
                <c:pt idx="79">
                  <c:v>0.79</c:v>
                </c:pt>
                <c:pt idx="80">
                  <c:v>0.8</c:v>
                </c:pt>
                <c:pt idx="81">
                  <c:v>0.81</c:v>
                </c:pt>
                <c:pt idx="82">
                  <c:v>0.82</c:v>
                </c:pt>
                <c:pt idx="83">
                  <c:v>0.83</c:v>
                </c:pt>
                <c:pt idx="84">
                  <c:v>0.84</c:v>
                </c:pt>
                <c:pt idx="85">
                  <c:v>0.85</c:v>
                </c:pt>
                <c:pt idx="86">
                  <c:v>0.86</c:v>
                </c:pt>
                <c:pt idx="87">
                  <c:v>0.87</c:v>
                </c:pt>
                <c:pt idx="88">
                  <c:v>0.88</c:v>
                </c:pt>
                <c:pt idx="89">
                  <c:v>0.89</c:v>
                </c:pt>
                <c:pt idx="90">
                  <c:v>0.9</c:v>
                </c:pt>
                <c:pt idx="91">
                  <c:v>0.91</c:v>
                </c:pt>
                <c:pt idx="92">
                  <c:v>0.92</c:v>
                </c:pt>
                <c:pt idx="93">
                  <c:v>0.93</c:v>
                </c:pt>
                <c:pt idx="94">
                  <c:v>0.94</c:v>
                </c:pt>
                <c:pt idx="95">
                  <c:v>0.95</c:v>
                </c:pt>
                <c:pt idx="96">
                  <c:v>0.96</c:v>
                </c:pt>
                <c:pt idx="97">
                  <c:v>0.97</c:v>
                </c:pt>
                <c:pt idx="98">
                  <c:v>0.98</c:v>
                </c:pt>
                <c:pt idx="99">
                  <c:v>0.99</c:v>
                </c:pt>
                <c:pt idx="100">
                  <c:v>1</c:v>
                </c:pt>
              </c:numCache>
            </c:numRef>
          </c:xVal>
          <c:yVal>
            <c:numRef>
              <c:f>'Gradient elution (VD)'!$AI$14:$AI$113</c:f>
              <c:numCache>
                <c:formatCode>0.000</c:formatCode>
                <c:ptCount val="100"/>
                <c:pt idx="0">
                  <c:v>11.903998515151454</c:v>
                </c:pt>
                <c:pt idx="1">
                  <c:v>11.956169591420267</c:v>
                </c:pt>
                <c:pt idx="2">
                  <c:v>12.016792930203962</c:v>
                </c:pt>
                <c:pt idx="3">
                  <c:v>12.088437936465775</c:v>
                </c:pt>
                <c:pt idx="4">
                  <c:v>12.174416803558701</c:v>
                </c:pt>
                <c:pt idx="5">
                  <c:v>12.27901007488045</c:v>
                </c:pt>
                <c:pt idx="6">
                  <c:v>12.407770775698607</c:v>
                </c:pt>
                <c:pt idx="7">
                  <c:v>12.567940633040516</c:v>
                </c:pt>
                <c:pt idx="8">
                  <c:v>12.769029675333522</c:v>
                </c:pt>
                <c:pt idx="9">
                  <c:v>13.023639759545146</c:v>
                </c:pt>
                <c:pt idx="10">
                  <c:v>13.348662197363256</c:v>
                </c:pt>
                <c:pt idx="11">
                  <c:v>13.767066752746072</c:v>
                </c:pt>
                <c:pt idx="12">
                  <c:v>14.310658365242752</c:v>
                </c:pt>
                <c:pt idx="13">
                  <c:v>15.024482536647325</c:v>
                </c:pt>
                <c:pt idx="14">
                  <c:v>15.974177794634922</c:v>
                </c:pt>
                <c:pt idx="15">
                  <c:v>17.258917359183691</c:v>
                </c:pt>
                <c:pt idx="16">
                  <c:v>19.035781538350328</c:v>
                </c:pt>
                <c:pt idx="17">
                  <c:v>21.569972003667097</c:v>
                </c:pt>
                <c:pt idx="18">
                  <c:v>25.352237083356272</c:v>
                </c:pt>
                <c:pt idx="19">
                  <c:v>19.972307658298348</c:v>
                </c:pt>
                <c:pt idx="20">
                  <c:v>21.981609415092198</c:v>
                </c:pt>
                <c:pt idx="21">
                  <c:v>22.697963973940283</c:v>
                </c:pt>
                <c:pt idx="22">
                  <c:v>21.89185421780509</c:v>
                </c:pt>
                <c:pt idx="23">
                  <c:v>14.875434506171333</c:v>
                </c:pt>
                <c:pt idx="24">
                  <c:v>14.57728491544129</c:v>
                </c:pt>
                <c:pt idx="25">
                  <c:v>14.162424103728481</c:v>
                </c:pt>
                <c:pt idx="26">
                  <c:v>13.637867499409483</c:v>
                </c:pt>
                <c:pt idx="27">
                  <c:v>13.014662037908414</c:v>
                </c:pt>
                <c:pt idx="28">
                  <c:v>12.307497630394678</c:v>
                </c:pt>
                <c:pt idx="29">
                  <c:v>11.533948811880142</c:v>
                </c:pt>
                <c:pt idx="30">
                  <c:v>10.713424443013338</c:v>
                </c:pt>
                <c:pt idx="31">
                  <c:v>9.8659570526099856</c:v>
                </c:pt>
                <c:pt idx="32">
                  <c:v>9.0109894897773355</c:v>
                </c:pt>
                <c:pt idx="33">
                  <c:v>8.1663083673151178</c:v>
                </c:pt>
                <c:pt idx="34">
                  <c:v>7.3472356813348707</c:v>
                </c:pt>
                <c:pt idx="35">
                  <c:v>6.5661349257724702</c:v>
                </c:pt>
                <c:pt idx="36">
                  <c:v>5.8322318419917929</c:v>
                </c:pt>
                <c:pt idx="37">
                  <c:v>5.1517056049768248</c:v>
                </c:pt>
                <c:pt idx="38">
                  <c:v>4.5279803896901818</c:v>
                </c:pt>
                <c:pt idx="39">
                  <c:v>3.962139997389289</c:v>
                </c:pt>
                <c:pt idx="40">
                  <c:v>3.453395196904236</c:v>
                </c:pt>
                <c:pt idx="41">
                  <c:v>2.9995485851028518</c:v>
                </c:pt>
                <c:pt idx="42">
                  <c:v>2.5974195278412817</c:v>
                </c:pt>
                <c:pt idx="43">
                  <c:v>2.24320819056924</c:v>
                </c:pt>
                <c:pt idx="44">
                  <c:v>1.9327907384367051</c:v>
                </c:pt>
                <c:pt idx="45">
                  <c:v>1.6619468947273119</c:v>
                </c:pt>
                <c:pt idx="46">
                  <c:v>1.4265265396941758</c:v>
                </c:pt>
                <c:pt idx="47">
                  <c:v>1.2225646870086448</c:v>
                </c:pt>
                <c:pt idx="48">
                  <c:v>1.0463548550219728</c:v>
                </c:pt>
                <c:pt idx="49">
                  <c:v>0.89449031279430402</c:v>
                </c:pt>
                <c:pt idx="50">
                  <c:v>0.76388150552524636</c:v>
                </c:pt>
                <c:pt idx="51">
                  <c:v>0.6517565476976892</c:v>
                </c:pt>
                <c:pt idx="52">
                  <c:v>0.55565025993155148</c:v>
                </c:pt>
                <c:pt idx="53">
                  <c:v>0.47338594988092897</c:v>
                </c:pt>
                <c:pt idx="54">
                  <c:v>0.40305305569892336</c:v>
                </c:pt>
                <c:pt idx="55">
                  <c:v>0.34298289365449192</c:v>
                </c:pt>
                <c:pt idx="56">
                  <c:v>0.29172406511919097</c:v>
                </c:pt>
                <c:pt idx="57">
                  <c:v>0.24801855644367382</c:v>
                </c:pt>
                <c:pt idx="58">
                  <c:v>0.21077917899300855</c:v>
                </c:pt>
                <c:pt idx="59">
                  <c:v>0.1790687178264338</c:v>
                </c:pt>
                <c:pt idx="60">
                  <c:v>0.15208096160958406</c:v>
                </c:pt>
                <c:pt idx="61">
                  <c:v>0.12912365287991451</c:v>
                </c:pt>
                <c:pt idx="62">
                  <c:v>0.10960331035659311</c:v>
                </c:pt>
                <c:pt idx="63">
                  <c:v>9.3011820826985184E-2</c:v>
                </c:pt>
                <c:pt idx="64">
                  <c:v>7.8914667529877691E-2</c:v>
                </c:pt>
                <c:pt idx="65">
                  <c:v>6.6940647626799618E-2</c:v>
                </c:pt>
                <c:pt idx="66">
                  <c:v>5.6772927971117687E-2</c:v>
                </c:pt>
                <c:pt idx="67">
                  <c:v>4.8141292094230237E-2</c:v>
                </c:pt>
                <c:pt idx="68">
                  <c:v>4.0815439387393578E-2</c:v>
                </c:pt>
                <c:pt idx="69">
                  <c:v>3.4599207951937654E-2</c:v>
                </c:pt>
                <c:pt idx="70">
                  <c:v>2.932560421166143E-2</c:v>
                </c:pt>
                <c:pt idx="71">
                  <c:v>2.4852534256553989E-2</c:v>
                </c:pt>
                <c:pt idx="72">
                  <c:v>2.1059143458796638E-2</c:v>
                </c:pt>
                <c:pt idx="73">
                  <c:v>1.7842681827823805E-2</c:v>
                </c:pt>
                <c:pt idx="74">
                  <c:v>1.5115822665339325E-2</c:v>
                </c:pt>
                <c:pt idx="75">
                  <c:v>1.2804371255330403E-2</c:v>
                </c:pt>
                <c:pt idx="76">
                  <c:v>1.0845308562889459E-2</c:v>
                </c:pt>
                <c:pt idx="77">
                  <c:v>9.1851222435328835E-3</c:v>
                </c:pt>
                <c:pt idx="78">
                  <c:v>7.7783837344624481E-3</c:v>
                </c:pt>
                <c:pt idx="79">
                  <c:v>6.5865358765621225E-3</c:v>
                </c:pt>
                <c:pt idx="80">
                  <c:v>5.5768604739455446E-3</c:v>
                </c:pt>
                <c:pt idx="81">
                  <c:v>4.7215995101704874E-3</c:v>
                </c:pt>
                <c:pt idx="82">
                  <c:v>3.9972074783706686E-3</c:v>
                </c:pt>
                <c:pt idx="83">
                  <c:v>3.383715514146277E-3</c:v>
                </c:pt>
                <c:pt idx="84">
                  <c:v>2.8641908064978155E-3</c:v>
                </c:pt>
                <c:pt idx="85">
                  <c:v>2.4242771610032475E-3</c:v>
                </c:pt>
                <c:pt idx="86">
                  <c:v>2.0518046499240963E-3</c:v>
                </c:pt>
                <c:pt idx="87">
                  <c:v>1.7364580520426425E-3</c:v>
                </c:pt>
                <c:pt idx="88">
                  <c:v>1.4694952998406115E-3</c:v>
                </c:pt>
                <c:pt idx="89">
                  <c:v>1.2435084483632688E-3</c:v>
                </c:pt>
                <c:pt idx="90">
                  <c:v>1.0522207883022106E-3</c:v>
                </c:pt>
                <c:pt idx="91">
                  <c:v>8.9031467339772724E-4</c:v>
                </c:pt>
                <c:pt idx="92">
                  <c:v>7.5328544024821269E-4</c:v>
                </c:pt>
                <c:pt idx="93">
                  <c:v>6.3731748867920537E-4</c:v>
                </c:pt>
                <c:pt idx="94">
                  <c:v>5.3917917859333129E-4</c:v>
                </c:pt>
                <c:pt idx="95">
                  <c:v>4.561337002438558E-4</c:v>
                </c:pt>
                <c:pt idx="96">
                  <c:v>3.8586350175500919E-4</c:v>
                </c:pt>
                <c:pt idx="97">
                  <c:v>3.2640622075586688E-4</c:v>
                </c:pt>
                <c:pt idx="98">
                  <c:v>2.76100376208218E-4</c:v>
                </c:pt>
                <c:pt idx="99">
                  <c:v>2.3353933937657402E-4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686B-4FED-AD4F-C42603408127}"/>
            </c:ext>
          </c:extLst>
        </c:ser>
        <c:ser>
          <c:idx val="2"/>
          <c:order val="3"/>
          <c:tx>
            <c:strRef>
              <c:f>'Gradient elution (VD)'!$AJ$12</c:f>
              <c:strCache>
                <c:ptCount val="1"/>
                <c:pt idx="0">
                  <c:v>KM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'Gradient elution (VD)'!$AE$14:$AE$114</c:f>
              <c:numCache>
                <c:formatCode>0.00</c:formatCode>
                <c:ptCount val="101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  <c:pt idx="11">
                  <c:v>0.11</c:v>
                </c:pt>
                <c:pt idx="12">
                  <c:v>0.12</c:v>
                </c:pt>
                <c:pt idx="13">
                  <c:v>0.13</c:v>
                </c:pt>
                <c:pt idx="14">
                  <c:v>0.14000000000000001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</c:v>
                </c:pt>
                <c:pt idx="19">
                  <c:v>0.19</c:v>
                </c:pt>
                <c:pt idx="20">
                  <c:v>0.2</c:v>
                </c:pt>
                <c:pt idx="21">
                  <c:v>0.21</c:v>
                </c:pt>
                <c:pt idx="22">
                  <c:v>0.22</c:v>
                </c:pt>
                <c:pt idx="23">
                  <c:v>0.23</c:v>
                </c:pt>
                <c:pt idx="24">
                  <c:v>0.24</c:v>
                </c:pt>
                <c:pt idx="25">
                  <c:v>0.25</c:v>
                </c:pt>
                <c:pt idx="26">
                  <c:v>0.26</c:v>
                </c:pt>
                <c:pt idx="27">
                  <c:v>0.27</c:v>
                </c:pt>
                <c:pt idx="28">
                  <c:v>0.28000000000000003</c:v>
                </c:pt>
                <c:pt idx="29">
                  <c:v>0.28999999999999998</c:v>
                </c:pt>
                <c:pt idx="30">
                  <c:v>0.3</c:v>
                </c:pt>
                <c:pt idx="31">
                  <c:v>0.31</c:v>
                </c:pt>
                <c:pt idx="32">
                  <c:v>0.32</c:v>
                </c:pt>
                <c:pt idx="33">
                  <c:v>0.33</c:v>
                </c:pt>
                <c:pt idx="34">
                  <c:v>0.34</c:v>
                </c:pt>
                <c:pt idx="35">
                  <c:v>0.35</c:v>
                </c:pt>
                <c:pt idx="36">
                  <c:v>0.36</c:v>
                </c:pt>
                <c:pt idx="37">
                  <c:v>0.37</c:v>
                </c:pt>
                <c:pt idx="38">
                  <c:v>0.38</c:v>
                </c:pt>
                <c:pt idx="39">
                  <c:v>0.39</c:v>
                </c:pt>
                <c:pt idx="40">
                  <c:v>0.4</c:v>
                </c:pt>
                <c:pt idx="41">
                  <c:v>0.41</c:v>
                </c:pt>
                <c:pt idx="42">
                  <c:v>0.42</c:v>
                </c:pt>
                <c:pt idx="43">
                  <c:v>0.43</c:v>
                </c:pt>
                <c:pt idx="44">
                  <c:v>0.44</c:v>
                </c:pt>
                <c:pt idx="45">
                  <c:v>0.45</c:v>
                </c:pt>
                <c:pt idx="46">
                  <c:v>0.46</c:v>
                </c:pt>
                <c:pt idx="47">
                  <c:v>0.47</c:v>
                </c:pt>
                <c:pt idx="48">
                  <c:v>0.48</c:v>
                </c:pt>
                <c:pt idx="49">
                  <c:v>0.49</c:v>
                </c:pt>
                <c:pt idx="50">
                  <c:v>0.5</c:v>
                </c:pt>
                <c:pt idx="51">
                  <c:v>0.51</c:v>
                </c:pt>
                <c:pt idx="52">
                  <c:v>0.52</c:v>
                </c:pt>
                <c:pt idx="53">
                  <c:v>0.53</c:v>
                </c:pt>
                <c:pt idx="54">
                  <c:v>0.54</c:v>
                </c:pt>
                <c:pt idx="55">
                  <c:v>0.55000000000000004</c:v>
                </c:pt>
                <c:pt idx="56">
                  <c:v>0.56000000000000005</c:v>
                </c:pt>
                <c:pt idx="57">
                  <c:v>0.56999999999999995</c:v>
                </c:pt>
                <c:pt idx="58">
                  <c:v>0.57999999999999996</c:v>
                </c:pt>
                <c:pt idx="59">
                  <c:v>0.59</c:v>
                </c:pt>
                <c:pt idx="60">
                  <c:v>0.6</c:v>
                </c:pt>
                <c:pt idx="61">
                  <c:v>0.61</c:v>
                </c:pt>
                <c:pt idx="62">
                  <c:v>0.62</c:v>
                </c:pt>
                <c:pt idx="63">
                  <c:v>0.63</c:v>
                </c:pt>
                <c:pt idx="64">
                  <c:v>0.64</c:v>
                </c:pt>
                <c:pt idx="65">
                  <c:v>0.65</c:v>
                </c:pt>
                <c:pt idx="66">
                  <c:v>0.66</c:v>
                </c:pt>
                <c:pt idx="67">
                  <c:v>0.67</c:v>
                </c:pt>
                <c:pt idx="68">
                  <c:v>0.68</c:v>
                </c:pt>
                <c:pt idx="69">
                  <c:v>0.69</c:v>
                </c:pt>
                <c:pt idx="70">
                  <c:v>0.7</c:v>
                </c:pt>
                <c:pt idx="71">
                  <c:v>0.71</c:v>
                </c:pt>
                <c:pt idx="72">
                  <c:v>0.72</c:v>
                </c:pt>
                <c:pt idx="73">
                  <c:v>0.73</c:v>
                </c:pt>
                <c:pt idx="74">
                  <c:v>0.74</c:v>
                </c:pt>
                <c:pt idx="75">
                  <c:v>0.75</c:v>
                </c:pt>
                <c:pt idx="76">
                  <c:v>0.76</c:v>
                </c:pt>
                <c:pt idx="77">
                  <c:v>0.77</c:v>
                </c:pt>
                <c:pt idx="78">
                  <c:v>0.78</c:v>
                </c:pt>
                <c:pt idx="79">
                  <c:v>0.79</c:v>
                </c:pt>
                <c:pt idx="80">
                  <c:v>0.8</c:v>
                </c:pt>
                <c:pt idx="81">
                  <c:v>0.81</c:v>
                </c:pt>
                <c:pt idx="82">
                  <c:v>0.82</c:v>
                </c:pt>
                <c:pt idx="83">
                  <c:v>0.83</c:v>
                </c:pt>
                <c:pt idx="84">
                  <c:v>0.84</c:v>
                </c:pt>
                <c:pt idx="85">
                  <c:v>0.85</c:v>
                </c:pt>
                <c:pt idx="86">
                  <c:v>0.86</c:v>
                </c:pt>
                <c:pt idx="87">
                  <c:v>0.87</c:v>
                </c:pt>
                <c:pt idx="88">
                  <c:v>0.88</c:v>
                </c:pt>
                <c:pt idx="89">
                  <c:v>0.89</c:v>
                </c:pt>
                <c:pt idx="90">
                  <c:v>0.9</c:v>
                </c:pt>
                <c:pt idx="91">
                  <c:v>0.91</c:v>
                </c:pt>
                <c:pt idx="92">
                  <c:v>0.92</c:v>
                </c:pt>
                <c:pt idx="93">
                  <c:v>0.93</c:v>
                </c:pt>
                <c:pt idx="94">
                  <c:v>0.94</c:v>
                </c:pt>
                <c:pt idx="95">
                  <c:v>0.95</c:v>
                </c:pt>
                <c:pt idx="96">
                  <c:v>0.96</c:v>
                </c:pt>
                <c:pt idx="97">
                  <c:v>0.97</c:v>
                </c:pt>
                <c:pt idx="98">
                  <c:v>0.98</c:v>
                </c:pt>
                <c:pt idx="99">
                  <c:v>0.99</c:v>
                </c:pt>
                <c:pt idx="100">
                  <c:v>1</c:v>
                </c:pt>
              </c:numCache>
            </c:numRef>
          </c:xVal>
          <c:yVal>
            <c:numRef>
              <c:f>'Gradient elution (VD)'!$AJ$14:$AJ$113</c:f>
              <c:numCache>
                <c:formatCode>0.000</c:formatCode>
                <c:ptCount val="100"/>
                <c:pt idx="0">
                  <c:v>7.1511484381873993</c:v>
                </c:pt>
                <c:pt idx="1">
                  <c:v>7.2421911765778786</c:v>
                </c:pt>
                <c:pt idx="2">
                  <c:v>7.3395162226394888</c:v>
                </c:pt>
                <c:pt idx="3">
                  <c:v>7.4441035922629437</c:v>
                </c:pt>
                <c:pt idx="4">
                  <c:v>7.557116224406168</c:v>
                </c:pt>
                <c:pt idx="5">
                  <c:v>7.679937570061977</c:v>
                </c:pt>
                <c:pt idx="6">
                  <c:v>7.8142177029544406</c:v>
                </c:pt>
                <c:pt idx="7">
                  <c:v>7.9619300414116498</c:v>
                </c:pt>
                <c:pt idx="8">
                  <c:v>8.1254412894508086</c:v>
                </c:pt>
                <c:pt idx="9">
                  <c:v>8.3075978356522118</c:v>
                </c:pt>
                <c:pt idx="10">
                  <c:v>8.5118325994270929</c:v>
                </c:pt>
                <c:pt idx="11">
                  <c:v>8.7422971802100964</c:v>
                </c:pt>
                <c:pt idx="12">
                  <c:v>9.004025109483063</c:v>
                </c:pt>
                <c:pt idx="13">
                  <c:v>9.3031329285956552</c:v>
                </c:pt>
                <c:pt idx="14">
                  <c:v>9.6470664911843969</c:v>
                </c:pt>
                <c:pt idx="15">
                  <c:v>10.044899843395436</c:v>
                </c:pt>
                <c:pt idx="16">
                  <c:v>10.507692306831432</c:v>
                </c:pt>
                <c:pt idx="17">
                  <c:v>11.048904060546942</c:v>
                </c:pt>
                <c:pt idx="18">
                  <c:v>11.684857787273227</c:v>
                </c:pt>
                <c:pt idx="19">
                  <c:v>12.43520628103211</c:v>
                </c:pt>
                <c:pt idx="20">
                  <c:v>13.323308343597283</c:v>
                </c:pt>
                <c:pt idx="21">
                  <c:v>14.376298009180733</c:v>
                </c:pt>
                <c:pt idx="22">
                  <c:v>15.624395683401131</c:v>
                </c:pt>
                <c:pt idx="23">
                  <c:v>11.754049329285451</c:v>
                </c:pt>
                <c:pt idx="24">
                  <c:v>11.565388471879603</c:v>
                </c:pt>
                <c:pt idx="25">
                  <c:v>9.9726722456868515</c:v>
                </c:pt>
                <c:pt idx="26">
                  <c:v>7.0843009416604303</c:v>
                </c:pt>
                <c:pt idx="27">
                  <c:v>6.5223652854837013</c:v>
                </c:pt>
                <c:pt idx="28">
                  <c:v>5.9589214455262196</c:v>
                </c:pt>
                <c:pt idx="29">
                  <c:v>5.399783928834756</c:v>
                </c:pt>
                <c:pt idx="30">
                  <c:v>4.8512516232684355</c:v>
                </c:pt>
                <c:pt idx="31">
                  <c:v>4.3197683371684725</c:v>
                </c:pt>
                <c:pt idx="32">
                  <c:v>3.8115366234815453</c:v>
                </c:pt>
                <c:pt idx="33">
                  <c:v>3.3321311284776058</c:v>
                </c:pt>
                <c:pt idx="34">
                  <c:v>2.8861612788091748</c:v>
                </c:pt>
                <c:pt idx="35">
                  <c:v>2.477026069509868</c:v>
                </c:pt>
                <c:pt idx="36">
                  <c:v>2.1067875786231349</c:v>
                </c:pt>
                <c:pt idx="37">
                  <c:v>1.7761690155908416</c:v>
                </c:pt>
                <c:pt idx="38">
                  <c:v>1.4846631799362724</c:v>
                </c:pt>
                <c:pt idx="39">
                  <c:v>1.2307228293384824</c:v>
                </c:pt>
                <c:pt idx="40">
                  <c:v>1.0119979549011389</c:v>
                </c:pt>
                <c:pt idx="41">
                  <c:v>0.82558604438686589</c:v>
                </c:pt>
                <c:pt idx="42">
                  <c:v>0.66826791877361846</c:v>
                </c:pt>
                <c:pt idx="43">
                  <c:v>0.53671079841317804</c:v>
                </c:pt>
                <c:pt idx="44">
                  <c:v>0.4276293648701342</c:v>
                </c:pt>
                <c:pt idx="45">
                  <c:v>0.33790308247190426</c:v>
                </c:pt>
                <c:pt idx="46">
                  <c:v>0.2646532307198366</c:v>
                </c:pt>
                <c:pt idx="47">
                  <c:v>0.20528600563254126</c:v>
                </c:pt>
                <c:pt idx="48">
                  <c:v>0.1575091177159694</c:v>
                </c:pt>
                <c:pt idx="49">
                  <c:v>0.11932912636773792</c:v>
                </c:pt>
                <c:pt idx="50">
                  <c:v>8.9035843869729403E-2</c:v>
                </c:pt>
                <c:pt idx="51">
                  <c:v>6.5178931566084966E-2</c:v>
                </c:pt>
                <c:pt idx="52">
                  <c:v>4.6540571440964844E-2</c:v>
                </c:pt>
                <c:pt idx="53">
                  <c:v>3.2106983372051603E-2</c:v>
                </c:pt>
                <c:pt idx="54">
                  <c:v>2.1040639896316726E-2</c:v>
                </c:pt>
                <c:pt idx="55">
                  <c:v>1.2654318921073932E-2</c:v>
                </c:pt>
                <c:pt idx="56">
                  <c:v>6.3876124690993999E-3</c:v>
                </c:pt>
                <c:pt idx="57">
                  <c:v>1.7861449484471584E-3</c:v>
                </c:pt>
                <c:pt idx="58">
                  <c:v>-1.5164865864086623E-3</c:v>
                </c:pt>
                <c:pt idx="59">
                  <c:v>-3.8141866277507513E-3</c:v>
                </c:pt>
                <c:pt idx="60">
                  <c:v>-5.3414694762340528E-3</c:v>
                </c:pt>
                <c:pt idx="61">
                  <c:v>-6.2844593698953913E-3</c:v>
                </c:pt>
                <c:pt idx="62">
                  <c:v>-6.790049075542464E-3</c:v>
                </c:pt>
                <c:pt idx="63">
                  <c:v>-6.9734742126282574E-3</c:v>
                </c:pt>
                <c:pt idx="64">
                  <c:v>-6.9245409915706432E-3</c:v>
                </c:pt>
                <c:pt idx="65">
                  <c:v>-6.7127204859512551E-3</c:v>
                </c:pt>
                <c:pt idx="66">
                  <c:v>-6.3912964404984757E-3</c:v>
                </c:pt>
                <c:pt idx="67">
                  <c:v>-6.000728045782157E-3</c:v>
                </c:pt>
                <c:pt idx="68">
                  <c:v>-5.5713652850258822E-3</c:v>
                </c:pt>
                <c:pt idx="69">
                  <c:v>-5.1256329778661073E-3</c:v>
                </c:pt>
                <c:pt idx="70">
                  <c:v>-4.679780724875883E-3</c:v>
                </c:pt>
                <c:pt idx="71">
                  <c:v>-4.2452795748587659E-3</c:v>
                </c:pt>
                <c:pt idx="72">
                  <c:v>-3.8299322389944062E-3</c:v>
                </c:pt>
                <c:pt idx="73">
                  <c:v>-3.438751836806538E-3</c:v>
                </c:pt>
                <c:pt idx="74">
                  <c:v>-3.0746542287517294E-3</c:v>
                </c:pt>
                <c:pt idx="75">
                  <c:v>-2.7390007161827543E-3</c:v>
                </c:pt>
                <c:pt idx="76">
                  <c:v>-2.4320210336624837E-3</c:v>
                </c:pt>
                <c:pt idx="77">
                  <c:v>-2.1531409052596923E-3</c:v>
                </c:pt>
                <c:pt idx="78">
                  <c:v>-1.9012337922486603E-3</c:v>
                </c:pt>
                <c:pt idx="79">
                  <c:v>-1.6748126590467073E-3</c:v>
                </c:pt>
                <c:pt idx="80">
                  <c:v>-1.4721744828965191E-3</c:v>
                </c:pt>
                <c:pt idx="81">
                  <c:v>-1.2915077098575318E-3</c:v>
                </c:pt>
                <c:pt idx="82">
                  <c:v>-1.1309708124329439E-3</c:v>
                </c:pt>
                <c:pt idx="83">
                  <c:v>-9.8874844744323374E-4</c:v>
                </c:pt>
                <c:pt idx="84">
                  <c:v>-8.6309037493830442E-4</c:v>
                </c:pt>
                <c:pt idx="85">
                  <c:v>-7.5233722174175306E-4</c:v>
                </c:pt>
                <c:pt idx="86">
                  <c:v>-6.5493630804452734E-4</c:v>
                </c:pt>
                <c:pt idx="87">
                  <c:v>-5.694500617119526E-4</c:v>
                </c:pt>
                <c:pt idx="88">
                  <c:v>-4.9455899111627605E-4</c:v>
                </c:pt>
                <c:pt idx="89">
                  <c:v>-4.290607459142384E-4</c:v>
                </c:pt>
                <c:pt idx="90">
                  <c:v>-3.7186644426134678E-4</c:v>
                </c:pt>
                <c:pt idx="91">
                  <c:v>-3.2199516780648002E-4</c:v>
                </c:pt>
                <c:pt idx="92">
                  <c:v>-2.7856730658007184E-4</c:v>
                </c:pt>
                <c:pt idx="93">
                  <c:v>-2.4079726440731774E-4</c:v>
                </c:pt>
                <c:pt idx="94">
                  <c:v>-2.079859010735349E-4</c:v>
                </c:pt>
                <c:pt idx="95">
                  <c:v>-1.7951298319124584E-4</c:v>
                </c:pt>
                <c:pt idx="96">
                  <c:v>-1.548298352353998E-4</c:v>
                </c:pt>
                <c:pt idx="97">
                  <c:v>-1.3345232057160796E-4</c:v>
                </c:pt>
                <c:pt idx="98">
                  <c:v>-1.1495423547332221E-4</c:v>
                </c:pt>
                <c:pt idx="99">
                  <c:v>-9.8961163983235523E-5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686B-4FED-AD4F-C42603408127}"/>
            </c:ext>
          </c:extLst>
        </c:ser>
        <c:ser>
          <c:idx val="3"/>
          <c:order val="4"/>
          <c:tx>
            <c:strRef>
              <c:f>'Gradient elution (VD)'!$AK$12</c:f>
              <c:strCache>
                <c:ptCount val="1"/>
                <c:pt idx="0">
                  <c:v>HK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'Gradient elution (VD)'!$AE$14:$AE$114</c:f>
              <c:numCache>
                <c:formatCode>0.00</c:formatCode>
                <c:ptCount val="101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  <c:pt idx="11">
                  <c:v>0.11</c:v>
                </c:pt>
                <c:pt idx="12">
                  <c:v>0.12</c:v>
                </c:pt>
                <c:pt idx="13">
                  <c:v>0.13</c:v>
                </c:pt>
                <c:pt idx="14">
                  <c:v>0.14000000000000001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</c:v>
                </c:pt>
                <c:pt idx="19">
                  <c:v>0.19</c:v>
                </c:pt>
                <c:pt idx="20">
                  <c:v>0.2</c:v>
                </c:pt>
                <c:pt idx="21">
                  <c:v>0.21</c:v>
                </c:pt>
                <c:pt idx="22">
                  <c:v>0.22</c:v>
                </c:pt>
                <c:pt idx="23">
                  <c:v>0.23</c:v>
                </c:pt>
                <c:pt idx="24">
                  <c:v>0.24</c:v>
                </c:pt>
                <c:pt idx="25">
                  <c:v>0.25</c:v>
                </c:pt>
                <c:pt idx="26">
                  <c:v>0.26</c:v>
                </c:pt>
                <c:pt idx="27">
                  <c:v>0.27</c:v>
                </c:pt>
                <c:pt idx="28">
                  <c:v>0.28000000000000003</c:v>
                </c:pt>
                <c:pt idx="29">
                  <c:v>0.28999999999999998</c:v>
                </c:pt>
                <c:pt idx="30">
                  <c:v>0.3</c:v>
                </c:pt>
                <c:pt idx="31">
                  <c:v>0.31</c:v>
                </c:pt>
                <c:pt idx="32">
                  <c:v>0.32</c:v>
                </c:pt>
                <c:pt idx="33">
                  <c:v>0.33</c:v>
                </c:pt>
                <c:pt idx="34">
                  <c:v>0.34</c:v>
                </c:pt>
                <c:pt idx="35">
                  <c:v>0.35</c:v>
                </c:pt>
                <c:pt idx="36">
                  <c:v>0.36</c:v>
                </c:pt>
                <c:pt idx="37">
                  <c:v>0.37</c:v>
                </c:pt>
                <c:pt idx="38">
                  <c:v>0.38</c:v>
                </c:pt>
                <c:pt idx="39">
                  <c:v>0.39</c:v>
                </c:pt>
                <c:pt idx="40">
                  <c:v>0.4</c:v>
                </c:pt>
                <c:pt idx="41">
                  <c:v>0.41</c:v>
                </c:pt>
                <c:pt idx="42">
                  <c:v>0.42</c:v>
                </c:pt>
                <c:pt idx="43">
                  <c:v>0.43</c:v>
                </c:pt>
                <c:pt idx="44">
                  <c:v>0.44</c:v>
                </c:pt>
                <c:pt idx="45">
                  <c:v>0.45</c:v>
                </c:pt>
                <c:pt idx="46">
                  <c:v>0.46</c:v>
                </c:pt>
                <c:pt idx="47">
                  <c:v>0.47</c:v>
                </c:pt>
                <c:pt idx="48">
                  <c:v>0.48</c:v>
                </c:pt>
                <c:pt idx="49">
                  <c:v>0.49</c:v>
                </c:pt>
                <c:pt idx="50">
                  <c:v>0.5</c:v>
                </c:pt>
                <c:pt idx="51">
                  <c:v>0.51</c:v>
                </c:pt>
                <c:pt idx="52">
                  <c:v>0.52</c:v>
                </c:pt>
                <c:pt idx="53">
                  <c:v>0.53</c:v>
                </c:pt>
                <c:pt idx="54">
                  <c:v>0.54</c:v>
                </c:pt>
                <c:pt idx="55">
                  <c:v>0.55000000000000004</c:v>
                </c:pt>
                <c:pt idx="56">
                  <c:v>0.56000000000000005</c:v>
                </c:pt>
                <c:pt idx="57">
                  <c:v>0.56999999999999995</c:v>
                </c:pt>
                <c:pt idx="58">
                  <c:v>0.57999999999999996</c:v>
                </c:pt>
                <c:pt idx="59">
                  <c:v>0.59</c:v>
                </c:pt>
                <c:pt idx="60">
                  <c:v>0.6</c:v>
                </c:pt>
                <c:pt idx="61">
                  <c:v>0.61</c:v>
                </c:pt>
                <c:pt idx="62">
                  <c:v>0.62</c:v>
                </c:pt>
                <c:pt idx="63">
                  <c:v>0.63</c:v>
                </c:pt>
                <c:pt idx="64">
                  <c:v>0.64</c:v>
                </c:pt>
                <c:pt idx="65">
                  <c:v>0.65</c:v>
                </c:pt>
                <c:pt idx="66">
                  <c:v>0.66</c:v>
                </c:pt>
                <c:pt idx="67">
                  <c:v>0.67</c:v>
                </c:pt>
                <c:pt idx="68">
                  <c:v>0.68</c:v>
                </c:pt>
                <c:pt idx="69">
                  <c:v>0.69</c:v>
                </c:pt>
                <c:pt idx="70">
                  <c:v>0.7</c:v>
                </c:pt>
                <c:pt idx="71">
                  <c:v>0.71</c:v>
                </c:pt>
                <c:pt idx="72">
                  <c:v>0.72</c:v>
                </c:pt>
                <c:pt idx="73">
                  <c:v>0.73</c:v>
                </c:pt>
                <c:pt idx="74">
                  <c:v>0.74</c:v>
                </c:pt>
                <c:pt idx="75">
                  <c:v>0.75</c:v>
                </c:pt>
                <c:pt idx="76">
                  <c:v>0.76</c:v>
                </c:pt>
                <c:pt idx="77">
                  <c:v>0.77</c:v>
                </c:pt>
                <c:pt idx="78">
                  <c:v>0.78</c:v>
                </c:pt>
                <c:pt idx="79">
                  <c:v>0.79</c:v>
                </c:pt>
                <c:pt idx="80">
                  <c:v>0.8</c:v>
                </c:pt>
                <c:pt idx="81">
                  <c:v>0.81</c:v>
                </c:pt>
                <c:pt idx="82">
                  <c:v>0.82</c:v>
                </c:pt>
                <c:pt idx="83">
                  <c:v>0.83</c:v>
                </c:pt>
                <c:pt idx="84">
                  <c:v>0.84</c:v>
                </c:pt>
                <c:pt idx="85">
                  <c:v>0.85</c:v>
                </c:pt>
                <c:pt idx="86">
                  <c:v>0.86</c:v>
                </c:pt>
                <c:pt idx="87">
                  <c:v>0.87</c:v>
                </c:pt>
                <c:pt idx="88">
                  <c:v>0.88</c:v>
                </c:pt>
                <c:pt idx="89">
                  <c:v>0.89</c:v>
                </c:pt>
                <c:pt idx="90">
                  <c:v>0.9</c:v>
                </c:pt>
                <c:pt idx="91">
                  <c:v>0.91</c:v>
                </c:pt>
                <c:pt idx="92">
                  <c:v>0.92</c:v>
                </c:pt>
                <c:pt idx="93">
                  <c:v>0.93</c:v>
                </c:pt>
                <c:pt idx="94">
                  <c:v>0.94</c:v>
                </c:pt>
                <c:pt idx="95">
                  <c:v>0.95</c:v>
                </c:pt>
                <c:pt idx="96">
                  <c:v>0.96</c:v>
                </c:pt>
                <c:pt idx="97">
                  <c:v>0.97</c:v>
                </c:pt>
                <c:pt idx="98">
                  <c:v>0.98</c:v>
                </c:pt>
                <c:pt idx="99">
                  <c:v>0.99</c:v>
                </c:pt>
                <c:pt idx="100">
                  <c:v>1</c:v>
                </c:pt>
              </c:numCache>
            </c:numRef>
          </c:xVal>
          <c:yVal>
            <c:numRef>
              <c:f>'Gradient elution (VD)'!$AK$14:$AK$113</c:f>
              <c:numCache>
                <c:formatCode>0.000</c:formatCode>
                <c:ptCount val="100"/>
                <c:pt idx="0">
                  <c:v>13.890032435426251</c:v>
                </c:pt>
                <c:pt idx="1">
                  <c:v>13.981077489283697</c:v>
                </c:pt>
                <c:pt idx="2">
                  <c:v>14.076765058440754</c:v>
                </c:pt>
                <c:pt idx="3">
                  <c:v>14.177953959599153</c:v>
                </c:pt>
                <c:pt idx="4">
                  <c:v>14.285689095235043</c:v>
                </c:pt>
                <c:pt idx="5">
                  <c:v>14.40124311917708</c:v>
                </c:pt>
                <c:pt idx="6">
                  <c:v>14.526167846037961</c:v>
                </c:pt>
                <c:pt idx="7">
                  <c:v>14.66235784002372</c:v>
                </c:pt>
                <c:pt idx="8">
                  <c:v>14.812129282564863</c:v>
                </c:pt>
                <c:pt idx="9">
                  <c:v>14.97831808110484</c:v>
                </c:pt>
                <c:pt idx="10">
                  <c:v>15.164402308582293</c:v>
                </c:pt>
                <c:pt idx="11">
                  <c:v>15.37465554346133</c:v>
                </c:pt>
                <c:pt idx="12">
                  <c:v>15.614339635039697</c:v>
                </c:pt>
                <c:pt idx="13">
                  <c:v>15.889948015195049</c:v>
                </c:pt>
                <c:pt idx="14">
                  <c:v>16.209514145903537</c:v>
                </c:pt>
                <c:pt idx="15">
                  <c:v>16.583004348038497</c:v>
                </c:pt>
                <c:pt idx="16">
                  <c:v>17.022820528882932</c:v>
                </c:pt>
                <c:pt idx="17">
                  <c:v>17.544446769838959</c:v>
                </c:pt>
                <c:pt idx="18">
                  <c:v>18.167285012043742</c:v>
                </c:pt>
                <c:pt idx="19">
                  <c:v>18.915739794318117</c:v>
                </c:pt>
                <c:pt idx="20">
                  <c:v>19.820630207902013</c:v>
                </c:pt>
                <c:pt idx="21">
                  <c:v>20.92102706708221</c:v>
                </c:pt>
                <c:pt idx="22">
                  <c:v>22.266627549369019</c:v>
                </c:pt>
                <c:pt idx="23">
                  <c:v>23.92076752161384</c:v>
                </c:pt>
                <c:pt idx="24">
                  <c:v>25.964080161825933</c:v>
                </c:pt>
                <c:pt idx="25">
                  <c:v>28.498508897920861</c:v>
                </c:pt>
                <c:pt idx="26">
                  <c:v>22.686412245834287</c:v>
                </c:pt>
                <c:pt idx="27">
                  <c:v>23.910834446594468</c:v>
                </c:pt>
                <c:pt idx="28">
                  <c:v>24.091461467133893</c:v>
                </c:pt>
                <c:pt idx="29">
                  <c:v>23.125859921722995</c:v>
                </c:pt>
                <c:pt idx="30">
                  <c:v>20.934872695063397</c:v>
                </c:pt>
                <c:pt idx="31">
                  <c:v>14.733714286732713</c:v>
                </c:pt>
                <c:pt idx="32">
                  <c:v>14.030590884220256</c:v>
                </c:pt>
                <c:pt idx="33">
                  <c:v>13.267948204565862</c:v>
                </c:pt>
                <c:pt idx="34">
                  <c:v>12.455179084545611</c:v>
                </c:pt>
                <c:pt idx="35">
                  <c:v>11.604035918974493</c:v>
                </c:pt>
                <c:pt idx="36">
                  <c:v>10.72807313002248</c:v>
                </c:pt>
                <c:pt idx="37">
                  <c:v>9.8418881095595179</c:v>
                </c:pt>
                <c:pt idx="38">
                  <c:v>8.9602475815461862</c:v>
                </c:pt>
                <c:pt idx="39">
                  <c:v>8.0972085428746734</c:v>
                </c:pt>
                <c:pt idx="40">
                  <c:v>7.2653422982875195</c:v>
                </c:pt>
                <c:pt idx="41">
                  <c:v>6.4751471624375077</c:v>
                </c:pt>
                <c:pt idx="42">
                  <c:v>5.7346974728293896</c:v>
                </c:pt>
                <c:pt idx="43">
                  <c:v>5.0495345782133159</c:v>
                </c:pt>
                <c:pt idx="44">
                  <c:v>4.4227697920353171</c:v>
                </c:pt>
                <c:pt idx="45">
                  <c:v>3.8553464664257757</c:v>
                </c:pt>
                <c:pt idx="46">
                  <c:v>3.3463999718215027</c:v>
                </c:pt>
                <c:pt idx="47">
                  <c:v>2.8936580832158483</c:v>
                </c:pt>
                <c:pt idx="48">
                  <c:v>2.4938356399176373</c:v>
                </c:pt>
                <c:pt idx="49">
                  <c:v>2.1429917639124074</c:v>
                </c:pt>
                <c:pt idx="50">
                  <c:v>1.8368318477353576</c:v>
                </c:pt>
                <c:pt idx="51">
                  <c:v>1.5709478834986073</c:v>
                </c:pt>
                <c:pt idx="52">
                  <c:v>1.3409987461642634</c:v>
                </c:pt>
                <c:pt idx="53">
                  <c:v>1.1428369152699334</c:v>
                </c:pt>
                <c:pt idx="54">
                  <c:v>0.97259043631420594</c:v>
                </c:pt>
                <c:pt idx="55">
                  <c:v>0.8267094374136561</c:v>
                </c:pt>
                <c:pt idx="56">
                  <c:v>0.70198591701871849</c:v>
                </c:pt>
                <c:pt idx="57">
                  <c:v>0.59555434236096672</c:v>
                </c:pt>
                <c:pt idx="58">
                  <c:v>0.50487921854643047</c:v>
                </c:pt>
                <c:pt idx="59">
                  <c:v>0.42773443463607896</c:v>
                </c:pt>
                <c:pt idx="60">
                  <c:v>0.36217798816601099</c:v>
                </c:pt>
                <c:pt idx="61">
                  <c:v>0.30652468339527511</c:v>
                </c:pt>
                <c:pt idx="62">
                  <c:v>0.25931859701738519</c:v>
                </c:pt>
                <c:pt idx="63">
                  <c:v>0.21930649028899879</c:v>
                </c:pt>
                <c:pt idx="64">
                  <c:v>0.18541289034680491</c:v>
                </c:pt>
                <c:pt idx="65">
                  <c:v>0.15671723544881358</c:v>
                </c:pt>
                <c:pt idx="66">
                  <c:v>0.13243325056461555</c:v>
                </c:pt>
                <c:pt idx="67">
                  <c:v>0.11189056669181859</c:v>
                </c:pt>
                <c:pt idx="68">
                  <c:v>9.4518499527301417E-2</c:v>
                </c:pt>
                <c:pt idx="69">
                  <c:v>7.9831844986625475E-2</c:v>
                </c:pt>
                <c:pt idx="70">
                  <c:v>6.7418518575530467E-2</c:v>
                </c:pt>
                <c:pt idx="71">
                  <c:v>5.6928853866863451E-2</c:v>
                </c:pt>
                <c:pt idx="72">
                  <c:v>4.8066375836496866E-2</c:v>
                </c:pt>
                <c:pt idx="73">
                  <c:v>4.0579872933044346E-2</c:v>
                </c:pt>
                <c:pt idx="74">
                  <c:v>3.4256604264040605E-2</c:v>
                </c:pt>
                <c:pt idx="75">
                  <c:v>2.8916492968581588E-2</c:v>
                </c:pt>
                <c:pt idx="76">
                  <c:v>2.4407172246708179E-2</c:v>
                </c:pt>
                <c:pt idx="77">
                  <c:v>2.0599765694058334E-2</c:v>
                </c:pt>
                <c:pt idx="78">
                  <c:v>1.7385297976119804E-2</c:v>
                </c:pt>
                <c:pt idx="79">
                  <c:v>1.4671645157074118E-2</c:v>
                </c:pt>
                <c:pt idx="80">
                  <c:v>1.2380946027229604E-2</c:v>
                </c:pt>
                <c:pt idx="81">
                  <c:v>1.0447406516925077E-2</c:v>
                </c:pt>
                <c:pt idx="82">
                  <c:v>8.8154387777775386E-3</c:v>
                </c:pt>
                <c:pt idx="83">
                  <c:v>7.4380848310005533E-3</c:v>
                </c:pt>
                <c:pt idx="84">
                  <c:v>6.2756819234776615E-3</c:v>
                </c:pt>
                <c:pt idx="85">
                  <c:v>5.2947330029295405E-3</c:v>
                </c:pt>
                <c:pt idx="86">
                  <c:v>4.4669511299670764E-3</c:v>
                </c:pt>
                <c:pt idx="87">
                  <c:v>3.7684512906048912E-3</c:v>
                </c:pt>
                <c:pt idx="88">
                  <c:v>3.1790670533306132E-3</c:v>
                </c:pt>
                <c:pt idx="89">
                  <c:v>2.6817729174709584E-3</c:v>
                </c:pt>
                <c:pt idx="90">
                  <c:v>2.2621961028387893E-3</c:v>
                </c:pt>
                <c:pt idx="91">
                  <c:v>1.9082040034626327E-3</c:v>
                </c:pt>
                <c:pt idx="92">
                  <c:v>1.6095556316511931E-3</c:v>
                </c:pt>
                <c:pt idx="93">
                  <c:v>1.3576071664190852E-3</c:v>
                </c:pt>
                <c:pt idx="94">
                  <c:v>1.1450632375386146E-3</c:v>
                </c:pt>
                <c:pt idx="95">
                  <c:v>9.6576686356905108E-4</c:v>
                </c:pt>
                <c:pt idx="96">
                  <c:v>8.1452205349033578E-4</c:v>
                </c:pt>
                <c:pt idx="97">
                  <c:v>6.8694400574321037E-4</c:v>
                </c:pt>
                <c:pt idx="98">
                  <c:v>5.793326214432223E-4</c:v>
                </c:pt>
                <c:pt idx="99">
                  <c:v>4.8856571083633125E-4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686B-4FED-AD4F-C42603408127}"/>
            </c:ext>
          </c:extLst>
        </c:ser>
        <c:ser>
          <c:idx val="4"/>
          <c:order val="5"/>
          <c:tx>
            <c:strRef>
              <c:f>'Gradient elution (VD)'!$AL$11:$AL$12</c:f>
              <c:strCache>
                <c:ptCount val="2"/>
                <c:pt idx="1">
                  <c:v>BH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xVal>
            <c:numRef>
              <c:f>'Gradient elution (VD)'!$AE$14:$AE$114</c:f>
              <c:numCache>
                <c:formatCode>0.00</c:formatCode>
                <c:ptCount val="101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  <c:pt idx="11">
                  <c:v>0.11</c:v>
                </c:pt>
                <c:pt idx="12">
                  <c:v>0.12</c:v>
                </c:pt>
                <c:pt idx="13">
                  <c:v>0.13</c:v>
                </c:pt>
                <c:pt idx="14">
                  <c:v>0.14000000000000001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</c:v>
                </c:pt>
                <c:pt idx="19">
                  <c:v>0.19</c:v>
                </c:pt>
                <c:pt idx="20">
                  <c:v>0.2</c:v>
                </c:pt>
                <c:pt idx="21">
                  <c:v>0.21</c:v>
                </c:pt>
                <c:pt idx="22">
                  <c:v>0.22</c:v>
                </c:pt>
                <c:pt idx="23">
                  <c:v>0.23</c:v>
                </c:pt>
                <c:pt idx="24">
                  <c:v>0.24</c:v>
                </c:pt>
                <c:pt idx="25">
                  <c:v>0.25</c:v>
                </c:pt>
                <c:pt idx="26">
                  <c:v>0.26</c:v>
                </c:pt>
                <c:pt idx="27">
                  <c:v>0.27</c:v>
                </c:pt>
                <c:pt idx="28">
                  <c:v>0.28000000000000003</c:v>
                </c:pt>
                <c:pt idx="29">
                  <c:v>0.28999999999999998</c:v>
                </c:pt>
                <c:pt idx="30">
                  <c:v>0.3</c:v>
                </c:pt>
                <c:pt idx="31">
                  <c:v>0.31</c:v>
                </c:pt>
                <c:pt idx="32">
                  <c:v>0.32</c:v>
                </c:pt>
                <c:pt idx="33">
                  <c:v>0.33</c:v>
                </c:pt>
                <c:pt idx="34">
                  <c:v>0.34</c:v>
                </c:pt>
                <c:pt idx="35">
                  <c:v>0.35</c:v>
                </c:pt>
                <c:pt idx="36">
                  <c:v>0.36</c:v>
                </c:pt>
                <c:pt idx="37">
                  <c:v>0.37</c:v>
                </c:pt>
                <c:pt idx="38">
                  <c:v>0.38</c:v>
                </c:pt>
                <c:pt idx="39">
                  <c:v>0.39</c:v>
                </c:pt>
                <c:pt idx="40">
                  <c:v>0.4</c:v>
                </c:pt>
                <c:pt idx="41">
                  <c:v>0.41</c:v>
                </c:pt>
                <c:pt idx="42">
                  <c:v>0.42</c:v>
                </c:pt>
                <c:pt idx="43">
                  <c:v>0.43</c:v>
                </c:pt>
                <c:pt idx="44">
                  <c:v>0.44</c:v>
                </c:pt>
                <c:pt idx="45">
                  <c:v>0.45</c:v>
                </c:pt>
                <c:pt idx="46">
                  <c:v>0.46</c:v>
                </c:pt>
                <c:pt idx="47">
                  <c:v>0.47</c:v>
                </c:pt>
                <c:pt idx="48">
                  <c:v>0.48</c:v>
                </c:pt>
                <c:pt idx="49">
                  <c:v>0.49</c:v>
                </c:pt>
                <c:pt idx="50">
                  <c:v>0.5</c:v>
                </c:pt>
                <c:pt idx="51">
                  <c:v>0.51</c:v>
                </c:pt>
                <c:pt idx="52">
                  <c:v>0.52</c:v>
                </c:pt>
                <c:pt idx="53">
                  <c:v>0.53</c:v>
                </c:pt>
                <c:pt idx="54">
                  <c:v>0.54</c:v>
                </c:pt>
                <c:pt idx="55">
                  <c:v>0.55000000000000004</c:v>
                </c:pt>
                <c:pt idx="56">
                  <c:v>0.56000000000000005</c:v>
                </c:pt>
                <c:pt idx="57">
                  <c:v>0.56999999999999995</c:v>
                </c:pt>
                <c:pt idx="58">
                  <c:v>0.57999999999999996</c:v>
                </c:pt>
                <c:pt idx="59">
                  <c:v>0.59</c:v>
                </c:pt>
                <c:pt idx="60">
                  <c:v>0.6</c:v>
                </c:pt>
                <c:pt idx="61">
                  <c:v>0.61</c:v>
                </c:pt>
                <c:pt idx="62">
                  <c:v>0.62</c:v>
                </c:pt>
                <c:pt idx="63">
                  <c:v>0.63</c:v>
                </c:pt>
                <c:pt idx="64">
                  <c:v>0.64</c:v>
                </c:pt>
                <c:pt idx="65">
                  <c:v>0.65</c:v>
                </c:pt>
                <c:pt idx="66">
                  <c:v>0.66</c:v>
                </c:pt>
                <c:pt idx="67">
                  <c:v>0.67</c:v>
                </c:pt>
                <c:pt idx="68">
                  <c:v>0.68</c:v>
                </c:pt>
                <c:pt idx="69">
                  <c:v>0.69</c:v>
                </c:pt>
                <c:pt idx="70">
                  <c:v>0.7</c:v>
                </c:pt>
                <c:pt idx="71">
                  <c:v>0.71</c:v>
                </c:pt>
                <c:pt idx="72">
                  <c:v>0.72</c:v>
                </c:pt>
                <c:pt idx="73">
                  <c:v>0.73</c:v>
                </c:pt>
                <c:pt idx="74">
                  <c:v>0.74</c:v>
                </c:pt>
                <c:pt idx="75">
                  <c:v>0.75</c:v>
                </c:pt>
                <c:pt idx="76">
                  <c:v>0.76</c:v>
                </c:pt>
                <c:pt idx="77">
                  <c:v>0.77</c:v>
                </c:pt>
                <c:pt idx="78">
                  <c:v>0.78</c:v>
                </c:pt>
                <c:pt idx="79">
                  <c:v>0.79</c:v>
                </c:pt>
                <c:pt idx="80">
                  <c:v>0.8</c:v>
                </c:pt>
                <c:pt idx="81">
                  <c:v>0.81</c:v>
                </c:pt>
                <c:pt idx="82">
                  <c:v>0.82</c:v>
                </c:pt>
                <c:pt idx="83">
                  <c:v>0.83</c:v>
                </c:pt>
                <c:pt idx="84">
                  <c:v>0.84</c:v>
                </c:pt>
                <c:pt idx="85">
                  <c:v>0.85</c:v>
                </c:pt>
                <c:pt idx="86">
                  <c:v>0.86</c:v>
                </c:pt>
                <c:pt idx="87">
                  <c:v>0.87</c:v>
                </c:pt>
                <c:pt idx="88">
                  <c:v>0.88</c:v>
                </c:pt>
                <c:pt idx="89">
                  <c:v>0.89</c:v>
                </c:pt>
                <c:pt idx="90">
                  <c:v>0.9</c:v>
                </c:pt>
                <c:pt idx="91">
                  <c:v>0.91</c:v>
                </c:pt>
                <c:pt idx="92">
                  <c:v>0.92</c:v>
                </c:pt>
                <c:pt idx="93">
                  <c:v>0.93</c:v>
                </c:pt>
                <c:pt idx="94">
                  <c:v>0.94</c:v>
                </c:pt>
                <c:pt idx="95">
                  <c:v>0.95</c:v>
                </c:pt>
                <c:pt idx="96">
                  <c:v>0.96</c:v>
                </c:pt>
                <c:pt idx="97">
                  <c:v>0.97</c:v>
                </c:pt>
                <c:pt idx="98">
                  <c:v>0.98</c:v>
                </c:pt>
                <c:pt idx="99">
                  <c:v>0.99</c:v>
                </c:pt>
                <c:pt idx="100">
                  <c:v>1</c:v>
                </c:pt>
              </c:numCache>
            </c:numRef>
          </c:xVal>
          <c:yVal>
            <c:numRef>
              <c:f>'Gradient elution (VD)'!$AL$14:$AL$113</c:f>
              <c:numCache>
                <c:formatCode>0.000</c:formatCode>
                <c:ptCount val="100"/>
                <c:pt idx="0">
                  <c:v>21.781715029784959</c:v>
                </c:pt>
                <c:pt idx="1">
                  <c:v>21.946840020651308</c:v>
                </c:pt>
                <c:pt idx="2">
                  <c:v>22.116764944995655</c:v>
                </c:pt>
                <c:pt idx="3">
                  <c:v>22.292052151283983</c:v>
                </c:pt>
                <c:pt idx="4">
                  <c:v>22.473366663728395</c:v>
                </c:pt>
                <c:pt idx="5">
                  <c:v>22.661496448220912</c:v>
                </c:pt>
                <c:pt idx="6">
                  <c:v>22.85737677815106</c:v>
                </c:pt>
                <c:pt idx="7">
                  <c:v>23.062119533550248</c:v>
                </c:pt>
                <c:pt idx="8">
                  <c:v>23.277048427943029</c:v>
                </c:pt>
                <c:pt idx="9">
                  <c:v>23.503741341378785</c:v>
                </c:pt>
                <c:pt idx="10">
                  <c:v>23.744081142919818</c:v>
                </c:pt>
                <c:pt idx="11">
                  <c:v>24.00031660396316</c:v>
                </c:pt>
                <c:pt idx="12">
                  <c:v>24.275135219268169</c:v>
                </c:pt>
                <c:pt idx="13">
                  <c:v>24.571749935566825</c:v>
                </c:pt>
                <c:pt idx="14">
                  <c:v>24.894001885845501</c:v>
                </c:pt>
                <c:pt idx="15">
                  <c:v>25.246481153293921</c:v>
                </c:pt>
                <c:pt idx="16">
                  <c:v>25.634667200841815</c:v>
                </c:pt>
                <c:pt idx="17">
                  <c:v>26.065089676368629</c:v>
                </c:pt>
                <c:pt idx="18">
                  <c:v>26.545508493875602</c:v>
                </c:pt>
                <c:pt idx="19">
                  <c:v>27.085108870548041</c:v>
                </c:pt>
                <c:pt idx="20">
                  <c:v>27.694701578998604</c:v>
                </c:pt>
                <c:pt idx="21">
                  <c:v>28.38690988219718</c:v>
                </c:pt>
                <c:pt idx="22">
                  <c:v>29.17631073514946</c:v>
                </c:pt>
                <c:pt idx="23">
                  <c:v>30.079476356011455</c:v>
                </c:pt>
                <c:pt idx="24">
                  <c:v>31.114829591084966</c:v>
                </c:pt>
                <c:pt idx="25">
                  <c:v>32.30217763022425</c:v>
                </c:pt>
                <c:pt idx="26">
                  <c:v>33.661717239778881</c:v>
                </c:pt>
                <c:pt idx="27">
                  <c:v>35.212204621596008</c:v>
                </c:pt>
                <c:pt idx="28">
                  <c:v>36.967854183348614</c:v>
                </c:pt>
                <c:pt idx="29">
                  <c:v>38.933395204775202</c:v>
                </c:pt>
                <c:pt idx="30">
                  <c:v>41.096654756743632</c:v>
                </c:pt>
                <c:pt idx="31">
                  <c:v>33.885281936563928</c:v>
                </c:pt>
                <c:pt idx="32">
                  <c:v>35.70296078207285</c:v>
                </c:pt>
                <c:pt idx="33">
                  <c:v>36.61099085450882</c:v>
                </c:pt>
                <c:pt idx="34">
                  <c:v>36.564781353404811</c:v>
                </c:pt>
                <c:pt idx="35">
                  <c:v>35.539470540801453</c:v>
                </c:pt>
                <c:pt idx="36">
                  <c:v>33.531220561081525</c:v>
                </c:pt>
                <c:pt idx="37">
                  <c:v>30.564225745366887</c:v>
                </c:pt>
                <c:pt idx="38">
                  <c:v>26.704150599856902</c:v>
                </c:pt>
                <c:pt idx="39">
                  <c:v>18.920095056694738</c:v>
                </c:pt>
                <c:pt idx="40">
                  <c:v>17.612770629713399</c:v>
                </c:pt>
                <c:pt idx="41">
                  <c:v>16.267270587000535</c:v>
                </c:pt>
                <c:pt idx="42">
                  <c:v>14.902496497579143</c:v>
                </c:pt>
                <c:pt idx="43">
                  <c:v>13.539068786708691</c:v>
                </c:pt>
                <c:pt idx="44">
                  <c:v>12.198040473807438</c:v>
                </c:pt>
                <c:pt idx="45">
                  <c:v>10.899530391519122</c:v>
                </c:pt>
                <c:pt idx="46">
                  <c:v>9.6614609175397366</c:v>
                </c:pt>
                <c:pt idx="47">
                  <c:v>8.4985641945911183</c:v>
                </c:pt>
                <c:pt idx="48">
                  <c:v>7.4217643917100506</c:v>
                </c:pt>
                <c:pt idx="49">
                  <c:v>6.4379695065077494</c:v>
                </c:pt>
                <c:pt idx="50">
                  <c:v>5.5502358177377946</c:v>
                </c:pt>
                <c:pt idx="51">
                  <c:v>4.7582180174429833</c:v>
                </c:pt>
                <c:pt idx="52">
                  <c:v>4.0587955057451444</c:v>
                </c:pt>
                <c:pt idx="53">
                  <c:v>3.4467681505601431</c:v>
                </c:pt>
                <c:pt idx="54">
                  <c:v>2.9155349102133967</c:v>
                </c:pt>
                <c:pt idx="55">
                  <c:v>2.4576964492746973</c:v>
                </c:pt>
                <c:pt idx="56">
                  <c:v>2.0655503127930777</c:v>
                </c:pt>
                <c:pt idx="57">
                  <c:v>1.7314695464874414</c:v>
                </c:pt>
                <c:pt idx="58">
                  <c:v>1.4481710542738702</c:v>
                </c:pt>
                <c:pt idx="59">
                  <c:v>1.20888877774849</c:v>
                </c:pt>
                <c:pt idx="60">
                  <c:v>1.0074703591631164</c:v>
                </c:pt>
                <c:pt idx="61">
                  <c:v>0.83841599261047428</c:v>
                </c:pt>
                <c:pt idx="62">
                  <c:v>0.69687617928132661</c:v>
                </c:pt>
                <c:pt idx="63">
                  <c:v>0.57862221029377237</c:v>
                </c:pt>
                <c:pt idx="64">
                  <c:v>0.48000014381693246</c:v>
                </c:pt>
                <c:pt idx="65">
                  <c:v>0.39787624035575703</c:v>
                </c:pt>
                <c:pt idx="66">
                  <c:v>0.32957946132824167</c:v>
                </c:pt>
                <c:pt idx="67">
                  <c:v>0.27284476800045426</c:v>
                </c:pt>
                <c:pt idx="68">
                  <c:v>0.22575954773451248</c:v>
                </c:pt>
                <c:pt idx="69">
                  <c:v>0.18671447377054798</c:v>
                </c:pt>
                <c:pt idx="70">
                  <c:v>0.1543593952296328</c:v>
                </c:pt>
                <c:pt idx="71">
                  <c:v>0.12756438199683479</c:v>
                </c:pt>
                <c:pt idx="72">
                  <c:v>0.10538575166393291</c:v>
                </c:pt>
                <c:pt idx="73">
                  <c:v>8.7036732252316035E-2</c:v>
                </c:pt>
                <c:pt idx="74">
                  <c:v>7.1862326217269609E-2</c:v>
                </c:pt>
                <c:pt idx="75">
                  <c:v>5.931790951363046E-2</c:v>
                </c:pt>
                <c:pt idx="76">
                  <c:v>4.8951103603386018E-2</c:v>
                </c:pt>
                <c:pt idx="77">
                  <c:v>4.0386483730469887E-2</c:v>
                </c:pt>
                <c:pt idx="78">
                  <c:v>3.3312723720886318E-2</c:v>
                </c:pt>
                <c:pt idx="79">
                  <c:v>2.7471819472332539E-2</c:v>
                </c:pt>
                <c:pt idx="80">
                  <c:v>2.2650076034339852E-2</c:v>
                </c:pt>
                <c:pt idx="81">
                  <c:v>1.8670584240372344E-2</c:v>
                </c:pt>
                <c:pt idx="82">
                  <c:v>1.5386950842645675E-2</c:v>
                </c:pt>
                <c:pt idx="83">
                  <c:v>1.2678080350734158E-2</c:v>
                </c:pt>
                <c:pt idx="84">
                  <c:v>1.0443837088095135E-2</c:v>
                </c:pt>
                <c:pt idx="85">
                  <c:v>8.6014424401577826E-3</c:v>
                </c:pt>
                <c:pt idx="86">
                  <c:v>7.0824851224991691E-3</c:v>
                </c:pt>
                <c:pt idx="87">
                  <c:v>5.8304418774173727E-3</c:v>
                </c:pt>
                <c:pt idx="88">
                  <c:v>4.7986226731874925E-3</c:v>
                </c:pt>
                <c:pt idx="89">
                  <c:v>3.9484685939538177E-3</c:v>
                </c:pt>
                <c:pt idx="90">
                  <c:v>3.2481425094400477E-3</c:v>
                </c:pt>
                <c:pt idx="91">
                  <c:v>2.6713626172205733E-3</c:v>
                </c:pt>
                <c:pt idx="92">
                  <c:v>2.1964373344179962E-3</c:v>
                </c:pt>
                <c:pt idx="93">
                  <c:v>1.805467027226371E-3</c:v>
                </c:pt>
                <c:pt idx="94">
                  <c:v>1.4836839190890433E-3</c:v>
                </c:pt>
                <c:pt idx="95">
                  <c:v>1.2189063963564E-3</c:v>
                </c:pt>
                <c:pt idx="96">
                  <c:v>1.0010879899261724E-3</c:v>
                </c:pt>
                <c:pt idx="97">
                  <c:v>8.219446871198967E-4</c:v>
                </c:pt>
                <c:pt idx="98">
                  <c:v>6.7464703210744356E-4</c:v>
                </c:pt>
                <c:pt idx="99">
                  <c:v>5.5356580092820907E-4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686B-4FED-AD4F-C42603408127}"/>
            </c:ext>
          </c:extLst>
        </c:ser>
        <c:ser>
          <c:idx val="5"/>
          <c:order val="6"/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'Gradient elution (VD)'!$AE$14:$AE$114</c:f>
              <c:numCache>
                <c:formatCode>0.00</c:formatCode>
                <c:ptCount val="101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  <c:pt idx="11">
                  <c:v>0.11</c:v>
                </c:pt>
                <c:pt idx="12">
                  <c:v>0.12</c:v>
                </c:pt>
                <c:pt idx="13">
                  <c:v>0.13</c:v>
                </c:pt>
                <c:pt idx="14">
                  <c:v>0.14000000000000001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</c:v>
                </c:pt>
                <c:pt idx="19">
                  <c:v>0.19</c:v>
                </c:pt>
                <c:pt idx="20">
                  <c:v>0.2</c:v>
                </c:pt>
                <c:pt idx="21">
                  <c:v>0.21</c:v>
                </c:pt>
                <c:pt idx="22">
                  <c:v>0.22</c:v>
                </c:pt>
                <c:pt idx="23">
                  <c:v>0.23</c:v>
                </c:pt>
                <c:pt idx="24">
                  <c:v>0.24</c:v>
                </c:pt>
                <c:pt idx="25">
                  <c:v>0.25</c:v>
                </c:pt>
                <c:pt idx="26">
                  <c:v>0.26</c:v>
                </c:pt>
                <c:pt idx="27">
                  <c:v>0.27</c:v>
                </c:pt>
                <c:pt idx="28">
                  <c:v>0.28000000000000003</c:v>
                </c:pt>
                <c:pt idx="29">
                  <c:v>0.28999999999999998</c:v>
                </c:pt>
                <c:pt idx="30">
                  <c:v>0.3</c:v>
                </c:pt>
                <c:pt idx="31">
                  <c:v>0.31</c:v>
                </c:pt>
                <c:pt idx="32">
                  <c:v>0.32</c:v>
                </c:pt>
                <c:pt idx="33">
                  <c:v>0.33</c:v>
                </c:pt>
                <c:pt idx="34">
                  <c:v>0.34</c:v>
                </c:pt>
                <c:pt idx="35">
                  <c:v>0.35</c:v>
                </c:pt>
                <c:pt idx="36">
                  <c:v>0.36</c:v>
                </c:pt>
                <c:pt idx="37">
                  <c:v>0.37</c:v>
                </c:pt>
                <c:pt idx="38">
                  <c:v>0.38</c:v>
                </c:pt>
                <c:pt idx="39">
                  <c:v>0.39</c:v>
                </c:pt>
                <c:pt idx="40">
                  <c:v>0.4</c:v>
                </c:pt>
                <c:pt idx="41">
                  <c:v>0.41</c:v>
                </c:pt>
                <c:pt idx="42">
                  <c:v>0.42</c:v>
                </c:pt>
                <c:pt idx="43">
                  <c:v>0.43</c:v>
                </c:pt>
                <c:pt idx="44">
                  <c:v>0.44</c:v>
                </c:pt>
                <c:pt idx="45">
                  <c:v>0.45</c:v>
                </c:pt>
                <c:pt idx="46">
                  <c:v>0.46</c:v>
                </c:pt>
                <c:pt idx="47">
                  <c:v>0.47</c:v>
                </c:pt>
                <c:pt idx="48">
                  <c:v>0.48</c:v>
                </c:pt>
                <c:pt idx="49">
                  <c:v>0.49</c:v>
                </c:pt>
                <c:pt idx="50">
                  <c:v>0.5</c:v>
                </c:pt>
                <c:pt idx="51">
                  <c:v>0.51</c:v>
                </c:pt>
                <c:pt idx="52">
                  <c:v>0.52</c:v>
                </c:pt>
                <c:pt idx="53">
                  <c:v>0.53</c:v>
                </c:pt>
                <c:pt idx="54">
                  <c:v>0.54</c:v>
                </c:pt>
                <c:pt idx="55">
                  <c:v>0.55000000000000004</c:v>
                </c:pt>
                <c:pt idx="56">
                  <c:v>0.56000000000000005</c:v>
                </c:pt>
                <c:pt idx="57">
                  <c:v>0.56999999999999995</c:v>
                </c:pt>
                <c:pt idx="58">
                  <c:v>0.57999999999999996</c:v>
                </c:pt>
                <c:pt idx="59">
                  <c:v>0.59</c:v>
                </c:pt>
                <c:pt idx="60">
                  <c:v>0.6</c:v>
                </c:pt>
                <c:pt idx="61">
                  <c:v>0.61</c:v>
                </c:pt>
                <c:pt idx="62">
                  <c:v>0.62</c:v>
                </c:pt>
                <c:pt idx="63">
                  <c:v>0.63</c:v>
                </c:pt>
                <c:pt idx="64">
                  <c:v>0.64</c:v>
                </c:pt>
                <c:pt idx="65">
                  <c:v>0.65</c:v>
                </c:pt>
                <c:pt idx="66">
                  <c:v>0.66</c:v>
                </c:pt>
                <c:pt idx="67">
                  <c:v>0.67</c:v>
                </c:pt>
                <c:pt idx="68">
                  <c:v>0.68</c:v>
                </c:pt>
                <c:pt idx="69">
                  <c:v>0.69</c:v>
                </c:pt>
                <c:pt idx="70">
                  <c:v>0.7</c:v>
                </c:pt>
                <c:pt idx="71">
                  <c:v>0.71</c:v>
                </c:pt>
                <c:pt idx="72">
                  <c:v>0.72</c:v>
                </c:pt>
                <c:pt idx="73">
                  <c:v>0.73</c:v>
                </c:pt>
                <c:pt idx="74">
                  <c:v>0.74</c:v>
                </c:pt>
                <c:pt idx="75">
                  <c:v>0.75</c:v>
                </c:pt>
                <c:pt idx="76">
                  <c:v>0.76</c:v>
                </c:pt>
                <c:pt idx="77">
                  <c:v>0.77</c:v>
                </c:pt>
                <c:pt idx="78">
                  <c:v>0.78</c:v>
                </c:pt>
                <c:pt idx="79">
                  <c:v>0.79</c:v>
                </c:pt>
                <c:pt idx="80">
                  <c:v>0.8</c:v>
                </c:pt>
                <c:pt idx="81">
                  <c:v>0.81</c:v>
                </c:pt>
                <c:pt idx="82">
                  <c:v>0.82</c:v>
                </c:pt>
                <c:pt idx="83">
                  <c:v>0.83</c:v>
                </c:pt>
                <c:pt idx="84">
                  <c:v>0.84</c:v>
                </c:pt>
                <c:pt idx="85">
                  <c:v>0.85</c:v>
                </c:pt>
                <c:pt idx="86">
                  <c:v>0.86</c:v>
                </c:pt>
                <c:pt idx="87">
                  <c:v>0.87</c:v>
                </c:pt>
                <c:pt idx="88">
                  <c:v>0.88</c:v>
                </c:pt>
                <c:pt idx="89">
                  <c:v>0.89</c:v>
                </c:pt>
                <c:pt idx="90">
                  <c:v>0.9</c:v>
                </c:pt>
                <c:pt idx="91">
                  <c:v>0.91</c:v>
                </c:pt>
                <c:pt idx="92">
                  <c:v>0.92</c:v>
                </c:pt>
                <c:pt idx="93">
                  <c:v>0.93</c:v>
                </c:pt>
                <c:pt idx="94">
                  <c:v>0.94</c:v>
                </c:pt>
                <c:pt idx="95">
                  <c:v>0.95</c:v>
                </c:pt>
                <c:pt idx="96">
                  <c:v>0.96</c:v>
                </c:pt>
                <c:pt idx="97">
                  <c:v>0.97</c:v>
                </c:pt>
                <c:pt idx="98">
                  <c:v>0.98</c:v>
                </c:pt>
                <c:pt idx="99">
                  <c:v>0.99</c:v>
                </c:pt>
                <c:pt idx="100">
                  <c:v>1</c:v>
                </c:pt>
              </c:numCache>
            </c:numRef>
          </c:xVal>
          <c:yVal>
            <c:numRef>
              <c:f>'Gradient elution (VD)'!$AN$14:$AN$114</c:f>
              <c:numCache>
                <c:formatCode>General</c:formatCode>
                <c:ptCount val="101"/>
                <c:pt idx="0">
                  <c:v>1.5</c:v>
                </c:pt>
                <c:pt idx="1">
                  <c:v>1.5</c:v>
                </c:pt>
                <c:pt idx="2">
                  <c:v>1.5</c:v>
                </c:pt>
                <c:pt idx="3">
                  <c:v>1.5</c:v>
                </c:pt>
                <c:pt idx="4">
                  <c:v>1.5</c:v>
                </c:pt>
                <c:pt idx="5">
                  <c:v>1.5</c:v>
                </c:pt>
                <c:pt idx="6">
                  <c:v>1.5</c:v>
                </c:pt>
                <c:pt idx="7">
                  <c:v>1.5</c:v>
                </c:pt>
                <c:pt idx="8">
                  <c:v>1.5</c:v>
                </c:pt>
                <c:pt idx="9">
                  <c:v>1.5</c:v>
                </c:pt>
                <c:pt idx="10">
                  <c:v>1.5</c:v>
                </c:pt>
                <c:pt idx="11">
                  <c:v>1.5</c:v>
                </c:pt>
                <c:pt idx="12">
                  <c:v>1.5</c:v>
                </c:pt>
                <c:pt idx="13">
                  <c:v>1.5</c:v>
                </c:pt>
                <c:pt idx="14">
                  <c:v>1.5</c:v>
                </c:pt>
                <c:pt idx="15">
                  <c:v>1.5</c:v>
                </c:pt>
                <c:pt idx="16">
                  <c:v>1.5</c:v>
                </c:pt>
                <c:pt idx="17">
                  <c:v>1.5</c:v>
                </c:pt>
                <c:pt idx="18">
                  <c:v>1.5</c:v>
                </c:pt>
                <c:pt idx="19">
                  <c:v>1.5</c:v>
                </c:pt>
                <c:pt idx="20">
                  <c:v>1.5</c:v>
                </c:pt>
                <c:pt idx="21">
                  <c:v>1.5</c:v>
                </c:pt>
                <c:pt idx="22">
                  <c:v>1.5</c:v>
                </c:pt>
                <c:pt idx="23">
                  <c:v>1.5</c:v>
                </c:pt>
                <c:pt idx="24">
                  <c:v>1.5</c:v>
                </c:pt>
                <c:pt idx="25">
                  <c:v>1.5</c:v>
                </c:pt>
                <c:pt idx="26">
                  <c:v>1.5</c:v>
                </c:pt>
                <c:pt idx="27">
                  <c:v>1.5</c:v>
                </c:pt>
                <c:pt idx="28">
                  <c:v>1.5</c:v>
                </c:pt>
                <c:pt idx="29">
                  <c:v>1.5</c:v>
                </c:pt>
                <c:pt idx="30">
                  <c:v>1.5</c:v>
                </c:pt>
                <c:pt idx="31">
                  <c:v>1.5</c:v>
                </c:pt>
                <c:pt idx="32">
                  <c:v>1.5</c:v>
                </c:pt>
                <c:pt idx="33">
                  <c:v>1.5</c:v>
                </c:pt>
                <c:pt idx="34">
                  <c:v>1.5</c:v>
                </c:pt>
                <c:pt idx="35">
                  <c:v>1.5</c:v>
                </c:pt>
                <c:pt idx="36">
                  <c:v>1.5</c:v>
                </c:pt>
                <c:pt idx="37">
                  <c:v>1.5</c:v>
                </c:pt>
                <c:pt idx="38">
                  <c:v>1.5</c:v>
                </c:pt>
                <c:pt idx="39">
                  <c:v>1.5</c:v>
                </c:pt>
                <c:pt idx="40">
                  <c:v>1.5</c:v>
                </c:pt>
                <c:pt idx="41">
                  <c:v>1.5</c:v>
                </c:pt>
                <c:pt idx="42">
                  <c:v>1.5</c:v>
                </c:pt>
                <c:pt idx="43">
                  <c:v>1.5</c:v>
                </c:pt>
                <c:pt idx="44">
                  <c:v>1.5</c:v>
                </c:pt>
                <c:pt idx="45">
                  <c:v>1.5</c:v>
                </c:pt>
                <c:pt idx="46">
                  <c:v>1.5</c:v>
                </c:pt>
                <c:pt idx="47">
                  <c:v>1.5</c:v>
                </c:pt>
                <c:pt idx="48">
                  <c:v>1.5</c:v>
                </c:pt>
                <c:pt idx="49">
                  <c:v>1.5</c:v>
                </c:pt>
                <c:pt idx="50">
                  <c:v>1.5</c:v>
                </c:pt>
                <c:pt idx="51">
                  <c:v>1.5</c:v>
                </c:pt>
                <c:pt idx="52">
                  <c:v>1.5</c:v>
                </c:pt>
                <c:pt idx="53">
                  <c:v>1.5</c:v>
                </c:pt>
                <c:pt idx="54">
                  <c:v>1.5</c:v>
                </c:pt>
                <c:pt idx="55">
                  <c:v>1.5</c:v>
                </c:pt>
                <c:pt idx="56">
                  <c:v>1.5</c:v>
                </c:pt>
                <c:pt idx="57">
                  <c:v>1.5</c:v>
                </c:pt>
                <c:pt idx="58">
                  <c:v>1.5</c:v>
                </c:pt>
                <c:pt idx="59">
                  <c:v>1.5</c:v>
                </c:pt>
                <c:pt idx="60">
                  <c:v>1.5</c:v>
                </c:pt>
                <c:pt idx="61">
                  <c:v>1.5</c:v>
                </c:pt>
                <c:pt idx="62">
                  <c:v>1.5</c:v>
                </c:pt>
                <c:pt idx="63">
                  <c:v>1.5</c:v>
                </c:pt>
                <c:pt idx="64">
                  <c:v>1.5</c:v>
                </c:pt>
                <c:pt idx="65">
                  <c:v>1.5</c:v>
                </c:pt>
                <c:pt idx="66">
                  <c:v>1.5</c:v>
                </c:pt>
                <c:pt idx="67">
                  <c:v>1.5</c:v>
                </c:pt>
                <c:pt idx="68">
                  <c:v>1.5</c:v>
                </c:pt>
                <c:pt idx="69">
                  <c:v>1.5</c:v>
                </c:pt>
                <c:pt idx="70">
                  <c:v>1.5</c:v>
                </c:pt>
                <c:pt idx="71">
                  <c:v>1.5</c:v>
                </c:pt>
                <c:pt idx="72">
                  <c:v>1.5</c:v>
                </c:pt>
                <c:pt idx="73">
                  <c:v>1.5</c:v>
                </c:pt>
                <c:pt idx="74">
                  <c:v>1.5</c:v>
                </c:pt>
                <c:pt idx="75">
                  <c:v>1.5</c:v>
                </c:pt>
                <c:pt idx="76">
                  <c:v>1.5</c:v>
                </c:pt>
                <c:pt idx="77">
                  <c:v>1.5</c:v>
                </c:pt>
                <c:pt idx="78">
                  <c:v>1.5</c:v>
                </c:pt>
                <c:pt idx="79">
                  <c:v>1.5</c:v>
                </c:pt>
                <c:pt idx="80">
                  <c:v>1.5</c:v>
                </c:pt>
                <c:pt idx="81">
                  <c:v>1.5</c:v>
                </c:pt>
                <c:pt idx="82">
                  <c:v>1.5</c:v>
                </c:pt>
                <c:pt idx="83">
                  <c:v>1.5</c:v>
                </c:pt>
                <c:pt idx="84">
                  <c:v>1.5</c:v>
                </c:pt>
                <c:pt idx="85">
                  <c:v>1.5</c:v>
                </c:pt>
                <c:pt idx="86">
                  <c:v>1.5</c:v>
                </c:pt>
                <c:pt idx="87">
                  <c:v>1.5</c:v>
                </c:pt>
                <c:pt idx="88">
                  <c:v>1.5</c:v>
                </c:pt>
                <c:pt idx="89">
                  <c:v>1.5</c:v>
                </c:pt>
                <c:pt idx="90">
                  <c:v>1.5</c:v>
                </c:pt>
                <c:pt idx="91">
                  <c:v>1.5</c:v>
                </c:pt>
                <c:pt idx="92">
                  <c:v>1.5</c:v>
                </c:pt>
                <c:pt idx="93">
                  <c:v>1.5</c:v>
                </c:pt>
                <c:pt idx="94">
                  <c:v>1.5</c:v>
                </c:pt>
                <c:pt idx="95">
                  <c:v>1.5</c:v>
                </c:pt>
                <c:pt idx="96">
                  <c:v>1.5</c:v>
                </c:pt>
                <c:pt idx="97">
                  <c:v>1.5</c:v>
                </c:pt>
                <c:pt idx="98">
                  <c:v>1.5</c:v>
                </c:pt>
                <c:pt idx="99">
                  <c:v>1.5</c:v>
                </c:pt>
                <c:pt idx="100">
                  <c:v>1.5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686B-4FED-AD4F-C426034081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71684720"/>
        <c:axId val="371684160"/>
      </c:scatterChart>
      <c:valAx>
        <c:axId val="371684720"/>
        <c:scaling>
          <c:orientation val="minMax"/>
          <c:max val="1"/>
        </c:scaling>
        <c:delete val="0"/>
        <c:axPos val="b"/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1684160"/>
        <c:crosses val="autoZero"/>
        <c:crossBetween val="midCat"/>
      </c:valAx>
      <c:valAx>
        <c:axId val="371684160"/>
        <c:scaling>
          <c:orientation val="minMax"/>
          <c:max val="3"/>
          <c:min val="0"/>
        </c:scaling>
        <c:delete val="0"/>
        <c:axPos val="l"/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168472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spc="0" baseline="0">
                <a:solidFill>
                  <a:schemeClr val="accent1"/>
                </a:solidFill>
                <a:latin typeface="+mn-lt"/>
                <a:ea typeface="+mn-ea"/>
                <a:cs typeface="+mn-cs"/>
              </a:defRPr>
            </a:pPr>
            <a:r>
              <a:rPr lang="cs-CZ" sz="1800" b="0">
                <a:solidFill>
                  <a:schemeClr val="accent1"/>
                </a:solidFill>
              </a:rPr>
              <a:t>Simulated gradient elution</a:t>
            </a:r>
            <a:endParaRPr lang="en-US" sz="1800" b="0">
              <a:solidFill>
                <a:schemeClr val="accent1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spc="0" baseline="0">
              <a:solidFill>
                <a:schemeClr val="accent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Simulation!$A$27:$A$627</c:f>
              <c:numCache>
                <c:formatCode>0.00</c:formatCode>
                <c:ptCount val="601"/>
                <c:pt idx="0">
                  <c:v>0</c:v>
                </c:pt>
                <c:pt idx="1">
                  <c:v>5.0000000000000001E-3</c:v>
                </c:pt>
                <c:pt idx="2">
                  <c:v>0.01</c:v>
                </c:pt>
                <c:pt idx="3">
                  <c:v>1.4999999999999999E-2</c:v>
                </c:pt>
                <c:pt idx="4">
                  <c:v>0.02</c:v>
                </c:pt>
                <c:pt idx="5">
                  <c:v>2.5000000000000001E-2</c:v>
                </c:pt>
                <c:pt idx="6">
                  <c:v>0.03</c:v>
                </c:pt>
                <c:pt idx="7">
                  <c:v>3.5000000000000003E-2</c:v>
                </c:pt>
                <c:pt idx="8">
                  <c:v>0.04</c:v>
                </c:pt>
                <c:pt idx="9">
                  <c:v>4.4999999999999998E-2</c:v>
                </c:pt>
                <c:pt idx="10">
                  <c:v>0.05</c:v>
                </c:pt>
                <c:pt idx="11">
                  <c:v>5.5E-2</c:v>
                </c:pt>
                <c:pt idx="12">
                  <c:v>0.06</c:v>
                </c:pt>
                <c:pt idx="13">
                  <c:v>6.5000000000000002E-2</c:v>
                </c:pt>
                <c:pt idx="14">
                  <c:v>7.0000000000000007E-2</c:v>
                </c:pt>
                <c:pt idx="15">
                  <c:v>7.4999999999999997E-2</c:v>
                </c:pt>
                <c:pt idx="16">
                  <c:v>0.08</c:v>
                </c:pt>
                <c:pt idx="17">
                  <c:v>8.5000000000000006E-2</c:v>
                </c:pt>
                <c:pt idx="18">
                  <c:v>0.09</c:v>
                </c:pt>
                <c:pt idx="19">
                  <c:v>9.5000000000000001E-2</c:v>
                </c:pt>
                <c:pt idx="20">
                  <c:v>0.1</c:v>
                </c:pt>
                <c:pt idx="21">
                  <c:v>0.105</c:v>
                </c:pt>
                <c:pt idx="22">
                  <c:v>0.11</c:v>
                </c:pt>
                <c:pt idx="23">
                  <c:v>0.115</c:v>
                </c:pt>
                <c:pt idx="24">
                  <c:v>0.12</c:v>
                </c:pt>
                <c:pt idx="25">
                  <c:v>0.125</c:v>
                </c:pt>
                <c:pt idx="26">
                  <c:v>0.13</c:v>
                </c:pt>
                <c:pt idx="27">
                  <c:v>0.13500000000000001</c:v>
                </c:pt>
                <c:pt idx="28">
                  <c:v>0.14000000000000001</c:v>
                </c:pt>
                <c:pt idx="29">
                  <c:v>0.14499999999999999</c:v>
                </c:pt>
                <c:pt idx="30">
                  <c:v>0.15</c:v>
                </c:pt>
                <c:pt idx="31">
                  <c:v>0.155</c:v>
                </c:pt>
                <c:pt idx="32">
                  <c:v>0.16</c:v>
                </c:pt>
                <c:pt idx="33">
                  <c:v>0.16500000000000001</c:v>
                </c:pt>
                <c:pt idx="34">
                  <c:v>0.17</c:v>
                </c:pt>
                <c:pt idx="35">
                  <c:v>0.17499999999999999</c:v>
                </c:pt>
                <c:pt idx="36">
                  <c:v>0.18</c:v>
                </c:pt>
                <c:pt idx="37">
                  <c:v>0.185</c:v>
                </c:pt>
                <c:pt idx="38">
                  <c:v>0.19</c:v>
                </c:pt>
                <c:pt idx="39">
                  <c:v>0.19500000000000001</c:v>
                </c:pt>
                <c:pt idx="40">
                  <c:v>0.2</c:v>
                </c:pt>
                <c:pt idx="41">
                  <c:v>0.20499999999999999</c:v>
                </c:pt>
                <c:pt idx="42">
                  <c:v>0.21</c:v>
                </c:pt>
                <c:pt idx="43">
                  <c:v>0.215</c:v>
                </c:pt>
                <c:pt idx="44">
                  <c:v>0.22</c:v>
                </c:pt>
                <c:pt idx="45">
                  <c:v>0.22500000000000001</c:v>
                </c:pt>
                <c:pt idx="46">
                  <c:v>0.23</c:v>
                </c:pt>
                <c:pt idx="47">
                  <c:v>0.23499999999999999</c:v>
                </c:pt>
                <c:pt idx="48">
                  <c:v>0.24</c:v>
                </c:pt>
                <c:pt idx="49">
                  <c:v>0.245</c:v>
                </c:pt>
                <c:pt idx="50">
                  <c:v>0.25</c:v>
                </c:pt>
                <c:pt idx="51">
                  <c:v>0.255</c:v>
                </c:pt>
                <c:pt idx="52">
                  <c:v>0.26</c:v>
                </c:pt>
                <c:pt idx="53">
                  <c:v>0.26500000000000001</c:v>
                </c:pt>
                <c:pt idx="54">
                  <c:v>0.27</c:v>
                </c:pt>
                <c:pt idx="55">
                  <c:v>0.27500000000000002</c:v>
                </c:pt>
                <c:pt idx="56">
                  <c:v>0.28000000000000003</c:v>
                </c:pt>
                <c:pt idx="57">
                  <c:v>0.28499999999999998</c:v>
                </c:pt>
                <c:pt idx="58">
                  <c:v>0.28999999999999998</c:v>
                </c:pt>
                <c:pt idx="59">
                  <c:v>0.29499999999999998</c:v>
                </c:pt>
                <c:pt idx="60">
                  <c:v>0.3</c:v>
                </c:pt>
                <c:pt idx="61">
                  <c:v>0.30499999999999999</c:v>
                </c:pt>
                <c:pt idx="62">
                  <c:v>0.31</c:v>
                </c:pt>
                <c:pt idx="63">
                  <c:v>0.315</c:v>
                </c:pt>
                <c:pt idx="64">
                  <c:v>0.32</c:v>
                </c:pt>
                <c:pt idx="65">
                  <c:v>0.32500000000000001</c:v>
                </c:pt>
                <c:pt idx="66">
                  <c:v>0.33</c:v>
                </c:pt>
                <c:pt idx="67">
                  <c:v>0.33500000000000002</c:v>
                </c:pt>
                <c:pt idx="68">
                  <c:v>0.34</c:v>
                </c:pt>
                <c:pt idx="69">
                  <c:v>0.34499999999999997</c:v>
                </c:pt>
                <c:pt idx="70">
                  <c:v>0.35</c:v>
                </c:pt>
                <c:pt idx="71">
                  <c:v>0.35499999999999998</c:v>
                </c:pt>
                <c:pt idx="72">
                  <c:v>0.36</c:v>
                </c:pt>
                <c:pt idx="73">
                  <c:v>0.36499999999999999</c:v>
                </c:pt>
                <c:pt idx="74">
                  <c:v>0.37</c:v>
                </c:pt>
                <c:pt idx="75">
                  <c:v>0.375</c:v>
                </c:pt>
                <c:pt idx="76">
                  <c:v>0.38</c:v>
                </c:pt>
                <c:pt idx="77">
                  <c:v>0.38500000000000001</c:v>
                </c:pt>
                <c:pt idx="78">
                  <c:v>0.39</c:v>
                </c:pt>
                <c:pt idx="79">
                  <c:v>0.39500000000000002</c:v>
                </c:pt>
                <c:pt idx="80">
                  <c:v>0.4</c:v>
                </c:pt>
                <c:pt idx="81">
                  <c:v>0.40500000000000003</c:v>
                </c:pt>
                <c:pt idx="82">
                  <c:v>0.41</c:v>
                </c:pt>
                <c:pt idx="83">
                  <c:v>0.41499999999999998</c:v>
                </c:pt>
                <c:pt idx="84">
                  <c:v>0.42</c:v>
                </c:pt>
                <c:pt idx="85">
                  <c:v>0.42499999999999999</c:v>
                </c:pt>
                <c:pt idx="86">
                  <c:v>0.43</c:v>
                </c:pt>
                <c:pt idx="87">
                  <c:v>0.435</c:v>
                </c:pt>
                <c:pt idx="88">
                  <c:v>0.44</c:v>
                </c:pt>
                <c:pt idx="89">
                  <c:v>0.44500000000000001</c:v>
                </c:pt>
                <c:pt idx="90">
                  <c:v>0.45</c:v>
                </c:pt>
                <c:pt idx="91">
                  <c:v>0.45500000000000002</c:v>
                </c:pt>
                <c:pt idx="92">
                  <c:v>0.46</c:v>
                </c:pt>
                <c:pt idx="93">
                  <c:v>0.46500000000000002</c:v>
                </c:pt>
                <c:pt idx="94">
                  <c:v>0.47</c:v>
                </c:pt>
                <c:pt idx="95">
                  <c:v>0.47499999999999998</c:v>
                </c:pt>
                <c:pt idx="96">
                  <c:v>0.48</c:v>
                </c:pt>
                <c:pt idx="97">
                  <c:v>0.48499999999999999</c:v>
                </c:pt>
                <c:pt idx="98">
                  <c:v>0.49</c:v>
                </c:pt>
                <c:pt idx="99">
                  <c:v>0.495</c:v>
                </c:pt>
                <c:pt idx="100">
                  <c:v>0.5</c:v>
                </c:pt>
                <c:pt idx="101">
                  <c:v>0.505</c:v>
                </c:pt>
                <c:pt idx="102">
                  <c:v>0.51</c:v>
                </c:pt>
                <c:pt idx="103">
                  <c:v>0.51500000000000001</c:v>
                </c:pt>
                <c:pt idx="104">
                  <c:v>0.52</c:v>
                </c:pt>
                <c:pt idx="105">
                  <c:v>0.52500000000000002</c:v>
                </c:pt>
                <c:pt idx="106">
                  <c:v>0.53</c:v>
                </c:pt>
                <c:pt idx="107">
                  <c:v>0.53500000000000003</c:v>
                </c:pt>
                <c:pt idx="108">
                  <c:v>0.54</c:v>
                </c:pt>
                <c:pt idx="109">
                  <c:v>0.54500000000000004</c:v>
                </c:pt>
                <c:pt idx="110">
                  <c:v>0.55000000000000004</c:v>
                </c:pt>
                <c:pt idx="111">
                  <c:v>0.55500000000000005</c:v>
                </c:pt>
                <c:pt idx="112">
                  <c:v>0.56000000000000005</c:v>
                </c:pt>
                <c:pt idx="113">
                  <c:v>0.56499999999999995</c:v>
                </c:pt>
                <c:pt idx="114">
                  <c:v>0.56999999999999995</c:v>
                </c:pt>
                <c:pt idx="115">
                  <c:v>0.57499999999999996</c:v>
                </c:pt>
                <c:pt idx="116">
                  <c:v>0.57999999999999996</c:v>
                </c:pt>
                <c:pt idx="117">
                  <c:v>0.58499999999999996</c:v>
                </c:pt>
                <c:pt idx="118">
                  <c:v>0.59</c:v>
                </c:pt>
                <c:pt idx="119">
                  <c:v>0.59499999999999997</c:v>
                </c:pt>
                <c:pt idx="120">
                  <c:v>0.6</c:v>
                </c:pt>
                <c:pt idx="121">
                  <c:v>0.60499999999999998</c:v>
                </c:pt>
                <c:pt idx="122">
                  <c:v>0.61</c:v>
                </c:pt>
                <c:pt idx="123">
                  <c:v>0.61499999999999999</c:v>
                </c:pt>
                <c:pt idx="124">
                  <c:v>0.62</c:v>
                </c:pt>
                <c:pt idx="125">
                  <c:v>0.625</c:v>
                </c:pt>
                <c:pt idx="126">
                  <c:v>0.63</c:v>
                </c:pt>
                <c:pt idx="127">
                  <c:v>0.63500000000000001</c:v>
                </c:pt>
                <c:pt idx="128">
                  <c:v>0.64</c:v>
                </c:pt>
                <c:pt idx="129">
                  <c:v>0.64500000000000002</c:v>
                </c:pt>
                <c:pt idx="130">
                  <c:v>0.65</c:v>
                </c:pt>
                <c:pt idx="131">
                  <c:v>0.65500000000000003</c:v>
                </c:pt>
                <c:pt idx="132">
                  <c:v>0.66</c:v>
                </c:pt>
                <c:pt idx="133">
                  <c:v>0.66500000000000004</c:v>
                </c:pt>
                <c:pt idx="134">
                  <c:v>0.67</c:v>
                </c:pt>
                <c:pt idx="135">
                  <c:v>0.67500000000000004</c:v>
                </c:pt>
                <c:pt idx="136">
                  <c:v>0.68</c:v>
                </c:pt>
                <c:pt idx="137">
                  <c:v>0.68500000000000005</c:v>
                </c:pt>
                <c:pt idx="138">
                  <c:v>0.69</c:v>
                </c:pt>
                <c:pt idx="139">
                  <c:v>0.69499999999999995</c:v>
                </c:pt>
                <c:pt idx="140">
                  <c:v>0.7</c:v>
                </c:pt>
                <c:pt idx="141">
                  <c:v>0.70499999999999996</c:v>
                </c:pt>
                <c:pt idx="142">
                  <c:v>0.71</c:v>
                </c:pt>
                <c:pt idx="143">
                  <c:v>0.71499999999999997</c:v>
                </c:pt>
                <c:pt idx="144">
                  <c:v>0.72</c:v>
                </c:pt>
                <c:pt idx="145">
                  <c:v>0.72499999999999998</c:v>
                </c:pt>
                <c:pt idx="146">
                  <c:v>0.73</c:v>
                </c:pt>
                <c:pt idx="147">
                  <c:v>0.73499999999999999</c:v>
                </c:pt>
                <c:pt idx="148">
                  <c:v>0.74</c:v>
                </c:pt>
                <c:pt idx="149">
                  <c:v>0.745</c:v>
                </c:pt>
                <c:pt idx="150">
                  <c:v>0.75</c:v>
                </c:pt>
                <c:pt idx="151">
                  <c:v>0.755</c:v>
                </c:pt>
                <c:pt idx="152">
                  <c:v>0.76</c:v>
                </c:pt>
                <c:pt idx="153">
                  <c:v>0.76500000000000001</c:v>
                </c:pt>
                <c:pt idx="154">
                  <c:v>0.77</c:v>
                </c:pt>
                <c:pt idx="155">
                  <c:v>0.77500000000000002</c:v>
                </c:pt>
                <c:pt idx="156">
                  <c:v>0.78</c:v>
                </c:pt>
                <c:pt idx="157">
                  <c:v>0.78500000000000003</c:v>
                </c:pt>
                <c:pt idx="158">
                  <c:v>0.79</c:v>
                </c:pt>
                <c:pt idx="159">
                  <c:v>0.79500000000000004</c:v>
                </c:pt>
                <c:pt idx="160">
                  <c:v>0.8</c:v>
                </c:pt>
                <c:pt idx="161">
                  <c:v>0.80500000000000005</c:v>
                </c:pt>
                <c:pt idx="162">
                  <c:v>0.81</c:v>
                </c:pt>
                <c:pt idx="163">
                  <c:v>0.81499999999999995</c:v>
                </c:pt>
                <c:pt idx="164">
                  <c:v>0.82</c:v>
                </c:pt>
                <c:pt idx="165">
                  <c:v>0.82499999999999996</c:v>
                </c:pt>
                <c:pt idx="166">
                  <c:v>0.83</c:v>
                </c:pt>
                <c:pt idx="167">
                  <c:v>0.83499999999999996</c:v>
                </c:pt>
                <c:pt idx="168">
                  <c:v>0.84</c:v>
                </c:pt>
                <c:pt idx="169">
                  <c:v>0.84499999999999997</c:v>
                </c:pt>
                <c:pt idx="170">
                  <c:v>0.85</c:v>
                </c:pt>
                <c:pt idx="171">
                  <c:v>0.85499999999999998</c:v>
                </c:pt>
                <c:pt idx="172">
                  <c:v>0.86</c:v>
                </c:pt>
                <c:pt idx="173">
                  <c:v>0.86499999999999999</c:v>
                </c:pt>
                <c:pt idx="174">
                  <c:v>0.87</c:v>
                </c:pt>
                <c:pt idx="175">
                  <c:v>0.875</c:v>
                </c:pt>
                <c:pt idx="176">
                  <c:v>0.88</c:v>
                </c:pt>
                <c:pt idx="177">
                  <c:v>0.88500000000000001</c:v>
                </c:pt>
                <c:pt idx="178">
                  <c:v>0.89</c:v>
                </c:pt>
                <c:pt idx="179">
                  <c:v>0.89500000000000002</c:v>
                </c:pt>
                <c:pt idx="180">
                  <c:v>0.9</c:v>
                </c:pt>
                <c:pt idx="181">
                  <c:v>0.90500000000000003</c:v>
                </c:pt>
                <c:pt idx="182">
                  <c:v>0.91</c:v>
                </c:pt>
                <c:pt idx="183">
                  <c:v>0.91500000000000004</c:v>
                </c:pt>
                <c:pt idx="184">
                  <c:v>0.92</c:v>
                </c:pt>
                <c:pt idx="185">
                  <c:v>0.92500000000000004</c:v>
                </c:pt>
                <c:pt idx="186">
                  <c:v>0.93</c:v>
                </c:pt>
                <c:pt idx="187">
                  <c:v>0.93500000000000005</c:v>
                </c:pt>
                <c:pt idx="188">
                  <c:v>0.94</c:v>
                </c:pt>
                <c:pt idx="189">
                  <c:v>0.94499999999999995</c:v>
                </c:pt>
                <c:pt idx="190">
                  <c:v>0.95</c:v>
                </c:pt>
                <c:pt idx="191">
                  <c:v>0.95499999999999996</c:v>
                </c:pt>
                <c:pt idx="192">
                  <c:v>0.96</c:v>
                </c:pt>
                <c:pt idx="193">
                  <c:v>0.96499999999999997</c:v>
                </c:pt>
                <c:pt idx="194">
                  <c:v>0.97</c:v>
                </c:pt>
                <c:pt idx="195">
                  <c:v>0.97499999999999998</c:v>
                </c:pt>
                <c:pt idx="196">
                  <c:v>0.98</c:v>
                </c:pt>
                <c:pt idx="197">
                  <c:v>0.98499999999999999</c:v>
                </c:pt>
                <c:pt idx="198">
                  <c:v>0.99</c:v>
                </c:pt>
                <c:pt idx="199">
                  <c:v>0.995</c:v>
                </c:pt>
                <c:pt idx="200">
                  <c:v>1</c:v>
                </c:pt>
                <c:pt idx="201">
                  <c:v>1.0049999999999999</c:v>
                </c:pt>
                <c:pt idx="202">
                  <c:v>1.01</c:v>
                </c:pt>
                <c:pt idx="203">
                  <c:v>1.0149999999999999</c:v>
                </c:pt>
                <c:pt idx="204">
                  <c:v>1.02</c:v>
                </c:pt>
                <c:pt idx="205">
                  <c:v>1.0249999999999999</c:v>
                </c:pt>
                <c:pt idx="206">
                  <c:v>1.03</c:v>
                </c:pt>
                <c:pt idx="207">
                  <c:v>1.0349999999999999</c:v>
                </c:pt>
                <c:pt idx="208">
                  <c:v>1.04</c:v>
                </c:pt>
                <c:pt idx="209">
                  <c:v>1.0449999999999999</c:v>
                </c:pt>
                <c:pt idx="210">
                  <c:v>1.05</c:v>
                </c:pt>
                <c:pt idx="211">
                  <c:v>1.0549999999999999</c:v>
                </c:pt>
                <c:pt idx="212">
                  <c:v>1.06</c:v>
                </c:pt>
                <c:pt idx="213">
                  <c:v>1.0649999999999999</c:v>
                </c:pt>
                <c:pt idx="214">
                  <c:v>1.07</c:v>
                </c:pt>
                <c:pt idx="215">
                  <c:v>1.075</c:v>
                </c:pt>
                <c:pt idx="216">
                  <c:v>1.08</c:v>
                </c:pt>
                <c:pt idx="217">
                  <c:v>1.085</c:v>
                </c:pt>
                <c:pt idx="218">
                  <c:v>1.0900000000000001</c:v>
                </c:pt>
                <c:pt idx="219">
                  <c:v>1.095</c:v>
                </c:pt>
                <c:pt idx="220">
                  <c:v>1.1000000000000001</c:v>
                </c:pt>
                <c:pt idx="221">
                  <c:v>1.105</c:v>
                </c:pt>
                <c:pt idx="222">
                  <c:v>1.1100000000000001</c:v>
                </c:pt>
                <c:pt idx="223">
                  <c:v>1.115</c:v>
                </c:pt>
                <c:pt idx="224">
                  <c:v>1.1200000000000001</c:v>
                </c:pt>
                <c:pt idx="225">
                  <c:v>1.125</c:v>
                </c:pt>
                <c:pt idx="226">
                  <c:v>1.1299999999999999</c:v>
                </c:pt>
                <c:pt idx="227">
                  <c:v>1.135</c:v>
                </c:pt>
                <c:pt idx="228">
                  <c:v>1.1399999999999999</c:v>
                </c:pt>
                <c:pt idx="229">
                  <c:v>1.145</c:v>
                </c:pt>
                <c:pt idx="230">
                  <c:v>1.1499999999999999</c:v>
                </c:pt>
                <c:pt idx="231">
                  <c:v>1.155</c:v>
                </c:pt>
                <c:pt idx="232">
                  <c:v>1.1599999999999999</c:v>
                </c:pt>
                <c:pt idx="233">
                  <c:v>1.165</c:v>
                </c:pt>
                <c:pt idx="234">
                  <c:v>1.17</c:v>
                </c:pt>
                <c:pt idx="235">
                  <c:v>1.175</c:v>
                </c:pt>
                <c:pt idx="236">
                  <c:v>1.18</c:v>
                </c:pt>
                <c:pt idx="237">
                  <c:v>1.1850000000000001</c:v>
                </c:pt>
                <c:pt idx="238">
                  <c:v>1.19</c:v>
                </c:pt>
                <c:pt idx="239">
                  <c:v>1.1950000000000001</c:v>
                </c:pt>
                <c:pt idx="240">
                  <c:v>1.2</c:v>
                </c:pt>
                <c:pt idx="241">
                  <c:v>1.2050000000000001</c:v>
                </c:pt>
                <c:pt idx="242">
                  <c:v>1.21</c:v>
                </c:pt>
                <c:pt idx="243">
                  <c:v>1.2150000000000001</c:v>
                </c:pt>
                <c:pt idx="244">
                  <c:v>1.22</c:v>
                </c:pt>
                <c:pt idx="245">
                  <c:v>1.2250000000000001</c:v>
                </c:pt>
                <c:pt idx="246">
                  <c:v>1.23</c:v>
                </c:pt>
                <c:pt idx="247">
                  <c:v>1.2350000000000001</c:v>
                </c:pt>
                <c:pt idx="248">
                  <c:v>1.24</c:v>
                </c:pt>
                <c:pt idx="249">
                  <c:v>1.2450000000000001</c:v>
                </c:pt>
                <c:pt idx="250">
                  <c:v>1.25</c:v>
                </c:pt>
                <c:pt idx="251">
                  <c:v>1.2549999999999999</c:v>
                </c:pt>
                <c:pt idx="252">
                  <c:v>1.26</c:v>
                </c:pt>
                <c:pt idx="253">
                  <c:v>1.2649999999999999</c:v>
                </c:pt>
                <c:pt idx="254">
                  <c:v>1.27</c:v>
                </c:pt>
                <c:pt idx="255">
                  <c:v>1.2749999999999999</c:v>
                </c:pt>
                <c:pt idx="256">
                  <c:v>1.28</c:v>
                </c:pt>
                <c:pt idx="257">
                  <c:v>1.2849999999999999</c:v>
                </c:pt>
                <c:pt idx="258">
                  <c:v>1.29</c:v>
                </c:pt>
                <c:pt idx="259">
                  <c:v>1.2949999999999999</c:v>
                </c:pt>
                <c:pt idx="260">
                  <c:v>1.3</c:v>
                </c:pt>
                <c:pt idx="261">
                  <c:v>1.3049999999999999</c:v>
                </c:pt>
                <c:pt idx="262">
                  <c:v>1.31</c:v>
                </c:pt>
                <c:pt idx="263">
                  <c:v>1.3149999999999999</c:v>
                </c:pt>
                <c:pt idx="264">
                  <c:v>1.32</c:v>
                </c:pt>
                <c:pt idx="265">
                  <c:v>1.325</c:v>
                </c:pt>
                <c:pt idx="266">
                  <c:v>1.33</c:v>
                </c:pt>
                <c:pt idx="267">
                  <c:v>1.335</c:v>
                </c:pt>
                <c:pt idx="268">
                  <c:v>1.34</c:v>
                </c:pt>
                <c:pt idx="269">
                  <c:v>1.345</c:v>
                </c:pt>
                <c:pt idx="270">
                  <c:v>1.35</c:v>
                </c:pt>
                <c:pt idx="271">
                  <c:v>1.355</c:v>
                </c:pt>
                <c:pt idx="272">
                  <c:v>1.36</c:v>
                </c:pt>
                <c:pt idx="273">
                  <c:v>1.365</c:v>
                </c:pt>
                <c:pt idx="274">
                  <c:v>1.37</c:v>
                </c:pt>
                <c:pt idx="275">
                  <c:v>1.375</c:v>
                </c:pt>
                <c:pt idx="276">
                  <c:v>1.38</c:v>
                </c:pt>
                <c:pt idx="277">
                  <c:v>1.385</c:v>
                </c:pt>
                <c:pt idx="278">
                  <c:v>1.39</c:v>
                </c:pt>
                <c:pt idx="279">
                  <c:v>1.395</c:v>
                </c:pt>
                <c:pt idx="280">
                  <c:v>1.4</c:v>
                </c:pt>
                <c:pt idx="281">
                  <c:v>1.405</c:v>
                </c:pt>
                <c:pt idx="282">
                  <c:v>1.41</c:v>
                </c:pt>
                <c:pt idx="283">
                  <c:v>1.415</c:v>
                </c:pt>
                <c:pt idx="284">
                  <c:v>1.42</c:v>
                </c:pt>
                <c:pt idx="285">
                  <c:v>1.425</c:v>
                </c:pt>
                <c:pt idx="286">
                  <c:v>1.43</c:v>
                </c:pt>
                <c:pt idx="287">
                  <c:v>1.4350000000000001</c:v>
                </c:pt>
                <c:pt idx="288">
                  <c:v>1.44</c:v>
                </c:pt>
                <c:pt idx="289">
                  <c:v>1.4450000000000001</c:v>
                </c:pt>
                <c:pt idx="290">
                  <c:v>1.45</c:v>
                </c:pt>
                <c:pt idx="291">
                  <c:v>1.4550000000000001</c:v>
                </c:pt>
                <c:pt idx="292">
                  <c:v>1.46</c:v>
                </c:pt>
                <c:pt idx="293">
                  <c:v>1.4650000000000001</c:v>
                </c:pt>
                <c:pt idx="294">
                  <c:v>1.47</c:v>
                </c:pt>
                <c:pt idx="295">
                  <c:v>1.4750000000000001</c:v>
                </c:pt>
                <c:pt idx="296">
                  <c:v>1.48</c:v>
                </c:pt>
                <c:pt idx="297">
                  <c:v>1.4850000000000001</c:v>
                </c:pt>
                <c:pt idx="298">
                  <c:v>1.49</c:v>
                </c:pt>
                <c:pt idx="299">
                  <c:v>1.4950000000000001</c:v>
                </c:pt>
                <c:pt idx="300">
                  <c:v>1.5</c:v>
                </c:pt>
                <c:pt idx="301">
                  <c:v>1.5049999999999999</c:v>
                </c:pt>
                <c:pt idx="302">
                  <c:v>1.51</c:v>
                </c:pt>
                <c:pt idx="303">
                  <c:v>1.5149999999999999</c:v>
                </c:pt>
                <c:pt idx="304">
                  <c:v>1.52</c:v>
                </c:pt>
                <c:pt idx="305">
                  <c:v>1.5249999999999999</c:v>
                </c:pt>
                <c:pt idx="306">
                  <c:v>1.53</c:v>
                </c:pt>
                <c:pt idx="307">
                  <c:v>1.5349999999999999</c:v>
                </c:pt>
                <c:pt idx="308">
                  <c:v>1.54</c:v>
                </c:pt>
                <c:pt idx="309">
                  <c:v>1.5449999999999999</c:v>
                </c:pt>
                <c:pt idx="310">
                  <c:v>1.55</c:v>
                </c:pt>
                <c:pt idx="311">
                  <c:v>1.5549999999999999</c:v>
                </c:pt>
                <c:pt idx="312">
                  <c:v>1.56</c:v>
                </c:pt>
                <c:pt idx="313">
                  <c:v>1.5649999999999999</c:v>
                </c:pt>
                <c:pt idx="314">
                  <c:v>1.57</c:v>
                </c:pt>
                <c:pt idx="315">
                  <c:v>1.575</c:v>
                </c:pt>
                <c:pt idx="316">
                  <c:v>1.580000000000005</c:v>
                </c:pt>
                <c:pt idx="317">
                  <c:v>1.585</c:v>
                </c:pt>
                <c:pt idx="318">
                  <c:v>1.590000000000005</c:v>
                </c:pt>
                <c:pt idx="319">
                  <c:v>1.595</c:v>
                </c:pt>
                <c:pt idx="320">
                  <c:v>1.600000000000005</c:v>
                </c:pt>
                <c:pt idx="321">
                  <c:v>1.6050000000000051</c:v>
                </c:pt>
                <c:pt idx="322">
                  <c:v>1.610000000000005</c:v>
                </c:pt>
                <c:pt idx="323">
                  <c:v>1.6150000000000051</c:v>
                </c:pt>
                <c:pt idx="324">
                  <c:v>1.620000000000005</c:v>
                </c:pt>
                <c:pt idx="325">
                  <c:v>1.6250000000000051</c:v>
                </c:pt>
                <c:pt idx="326">
                  <c:v>1.630000000000005</c:v>
                </c:pt>
                <c:pt idx="327">
                  <c:v>1.6350000000000049</c:v>
                </c:pt>
                <c:pt idx="328">
                  <c:v>1.640000000000005</c:v>
                </c:pt>
                <c:pt idx="329">
                  <c:v>1.6450000000000049</c:v>
                </c:pt>
                <c:pt idx="330">
                  <c:v>1.650000000000005</c:v>
                </c:pt>
                <c:pt idx="331">
                  <c:v>1.6550000000000049</c:v>
                </c:pt>
                <c:pt idx="332">
                  <c:v>1.660000000000005</c:v>
                </c:pt>
                <c:pt idx="333">
                  <c:v>1.6650000000000049</c:v>
                </c:pt>
                <c:pt idx="334">
                  <c:v>1.670000000000005</c:v>
                </c:pt>
                <c:pt idx="335">
                  <c:v>1.6750000000000049</c:v>
                </c:pt>
                <c:pt idx="336">
                  <c:v>1.680000000000005</c:v>
                </c:pt>
                <c:pt idx="337">
                  <c:v>1.6850000000000049</c:v>
                </c:pt>
                <c:pt idx="338">
                  <c:v>1.6900000000000051</c:v>
                </c:pt>
                <c:pt idx="339">
                  <c:v>1.6950000000000049</c:v>
                </c:pt>
                <c:pt idx="340">
                  <c:v>1.7000000000000051</c:v>
                </c:pt>
                <c:pt idx="341">
                  <c:v>1.705000000000005</c:v>
                </c:pt>
                <c:pt idx="342">
                  <c:v>1.7100000000000051</c:v>
                </c:pt>
                <c:pt idx="343">
                  <c:v>1.715000000000005</c:v>
                </c:pt>
                <c:pt idx="344">
                  <c:v>1.7200000000000051</c:v>
                </c:pt>
                <c:pt idx="345">
                  <c:v>1.725000000000005</c:v>
                </c:pt>
                <c:pt idx="346">
                  <c:v>1.7300000000000051</c:v>
                </c:pt>
                <c:pt idx="347">
                  <c:v>1.735000000000005</c:v>
                </c:pt>
                <c:pt idx="348">
                  <c:v>1.7400000000000051</c:v>
                </c:pt>
                <c:pt idx="349">
                  <c:v>1.745000000000005</c:v>
                </c:pt>
                <c:pt idx="350">
                  <c:v>1.7500000000000051</c:v>
                </c:pt>
                <c:pt idx="351">
                  <c:v>1.755000000000005</c:v>
                </c:pt>
                <c:pt idx="352">
                  <c:v>1.7600000000000049</c:v>
                </c:pt>
                <c:pt idx="353">
                  <c:v>1.765000000000005</c:v>
                </c:pt>
                <c:pt idx="354">
                  <c:v>1.7700000000000049</c:v>
                </c:pt>
                <c:pt idx="355">
                  <c:v>1.775000000000005</c:v>
                </c:pt>
                <c:pt idx="356">
                  <c:v>1.7800000000000049</c:v>
                </c:pt>
                <c:pt idx="357">
                  <c:v>1.785000000000005</c:v>
                </c:pt>
                <c:pt idx="358">
                  <c:v>1.7900000000000049</c:v>
                </c:pt>
                <c:pt idx="359">
                  <c:v>1.795000000000005</c:v>
                </c:pt>
                <c:pt idx="360">
                  <c:v>1.8000000000000049</c:v>
                </c:pt>
                <c:pt idx="361">
                  <c:v>1.805000000000005</c:v>
                </c:pt>
                <c:pt idx="362">
                  <c:v>1.81000000000001</c:v>
                </c:pt>
                <c:pt idx="363">
                  <c:v>1.8150000000000051</c:v>
                </c:pt>
                <c:pt idx="364">
                  <c:v>1.8200000000000101</c:v>
                </c:pt>
                <c:pt idx="365">
                  <c:v>1.8250000000000099</c:v>
                </c:pt>
                <c:pt idx="366">
                  <c:v>1.8300000000000101</c:v>
                </c:pt>
                <c:pt idx="367">
                  <c:v>1.83500000000001</c:v>
                </c:pt>
                <c:pt idx="368">
                  <c:v>1.8400000000000101</c:v>
                </c:pt>
                <c:pt idx="369">
                  <c:v>1.84500000000001</c:v>
                </c:pt>
                <c:pt idx="370">
                  <c:v>1.8500000000000101</c:v>
                </c:pt>
                <c:pt idx="371">
                  <c:v>1.85500000000001</c:v>
                </c:pt>
                <c:pt idx="372">
                  <c:v>1.8600000000000101</c:v>
                </c:pt>
                <c:pt idx="373">
                  <c:v>1.86500000000001</c:v>
                </c:pt>
                <c:pt idx="374">
                  <c:v>1.8700000000000101</c:v>
                </c:pt>
                <c:pt idx="375">
                  <c:v>1.87500000000001</c:v>
                </c:pt>
                <c:pt idx="376">
                  <c:v>1.8800000000000101</c:v>
                </c:pt>
                <c:pt idx="377">
                  <c:v>1.88500000000001</c:v>
                </c:pt>
                <c:pt idx="378">
                  <c:v>1.8900000000000099</c:v>
                </c:pt>
                <c:pt idx="379">
                  <c:v>1.89500000000001</c:v>
                </c:pt>
                <c:pt idx="380">
                  <c:v>1.9000000000000099</c:v>
                </c:pt>
                <c:pt idx="381">
                  <c:v>1.90500000000001</c:v>
                </c:pt>
                <c:pt idx="382">
                  <c:v>1.9100000000000099</c:v>
                </c:pt>
                <c:pt idx="383">
                  <c:v>1.91500000000001</c:v>
                </c:pt>
                <c:pt idx="384">
                  <c:v>1.9200000000000099</c:v>
                </c:pt>
                <c:pt idx="385">
                  <c:v>1.92500000000001</c:v>
                </c:pt>
                <c:pt idx="386">
                  <c:v>1.9300000000000099</c:v>
                </c:pt>
                <c:pt idx="387">
                  <c:v>1.93500000000001</c:v>
                </c:pt>
                <c:pt idx="388">
                  <c:v>1.9400000000000099</c:v>
                </c:pt>
                <c:pt idx="389">
                  <c:v>1.9450000000000101</c:v>
                </c:pt>
                <c:pt idx="390">
                  <c:v>1.9500000000000099</c:v>
                </c:pt>
                <c:pt idx="391">
                  <c:v>1.9550000000000101</c:v>
                </c:pt>
                <c:pt idx="392">
                  <c:v>1.96000000000001</c:v>
                </c:pt>
                <c:pt idx="393">
                  <c:v>1.9650000000000101</c:v>
                </c:pt>
                <c:pt idx="394">
                  <c:v>1.97000000000001</c:v>
                </c:pt>
                <c:pt idx="395">
                  <c:v>1.9750000000000101</c:v>
                </c:pt>
                <c:pt idx="396">
                  <c:v>1.98000000000001</c:v>
                </c:pt>
                <c:pt idx="397">
                  <c:v>1.9850000000000101</c:v>
                </c:pt>
                <c:pt idx="398">
                  <c:v>1.99000000000001</c:v>
                </c:pt>
                <c:pt idx="399">
                  <c:v>1.9950000000000101</c:v>
                </c:pt>
                <c:pt idx="400">
                  <c:v>2.0000000000000102</c:v>
                </c:pt>
                <c:pt idx="401">
                  <c:v>2.0050000000000101</c:v>
                </c:pt>
                <c:pt idx="402">
                  <c:v>2.01000000000001</c:v>
                </c:pt>
                <c:pt idx="403">
                  <c:v>2.0150000000000099</c:v>
                </c:pt>
                <c:pt idx="404">
                  <c:v>2.0200000000000098</c:v>
                </c:pt>
                <c:pt idx="405">
                  <c:v>2.025000000000015</c:v>
                </c:pt>
                <c:pt idx="406">
                  <c:v>2.0300000000000149</c:v>
                </c:pt>
                <c:pt idx="407">
                  <c:v>2.0350000000000148</c:v>
                </c:pt>
                <c:pt idx="408">
                  <c:v>2.0400000000000151</c:v>
                </c:pt>
                <c:pt idx="409">
                  <c:v>2.045000000000015</c:v>
                </c:pt>
                <c:pt idx="410">
                  <c:v>2.0500000000000149</c:v>
                </c:pt>
                <c:pt idx="411">
                  <c:v>2.0550000000000148</c:v>
                </c:pt>
                <c:pt idx="412">
                  <c:v>2.0600000000000152</c:v>
                </c:pt>
                <c:pt idx="413">
                  <c:v>2.065000000000015</c:v>
                </c:pt>
                <c:pt idx="414">
                  <c:v>2.0700000000000149</c:v>
                </c:pt>
                <c:pt idx="415">
                  <c:v>2.0750000000000148</c:v>
                </c:pt>
                <c:pt idx="416">
                  <c:v>2.0800000000000152</c:v>
                </c:pt>
                <c:pt idx="417">
                  <c:v>2.0850000000000151</c:v>
                </c:pt>
                <c:pt idx="418">
                  <c:v>2.090000000000015</c:v>
                </c:pt>
                <c:pt idx="419">
                  <c:v>2.0950000000000149</c:v>
                </c:pt>
                <c:pt idx="420">
                  <c:v>2.1000000000000152</c:v>
                </c:pt>
                <c:pt idx="421">
                  <c:v>2.1050000000000151</c:v>
                </c:pt>
                <c:pt idx="422">
                  <c:v>2.110000000000015</c:v>
                </c:pt>
                <c:pt idx="423">
                  <c:v>2.1150000000000149</c:v>
                </c:pt>
                <c:pt idx="424">
                  <c:v>2.1200000000000152</c:v>
                </c:pt>
                <c:pt idx="425">
                  <c:v>2.1250000000000151</c:v>
                </c:pt>
                <c:pt idx="426">
                  <c:v>2.130000000000015</c:v>
                </c:pt>
                <c:pt idx="427">
                  <c:v>2.1350000000000149</c:v>
                </c:pt>
                <c:pt idx="428">
                  <c:v>2.1400000000000148</c:v>
                </c:pt>
                <c:pt idx="429">
                  <c:v>2.1450000000000151</c:v>
                </c:pt>
                <c:pt idx="430">
                  <c:v>2.150000000000015</c:v>
                </c:pt>
                <c:pt idx="431">
                  <c:v>2.1550000000000149</c:v>
                </c:pt>
                <c:pt idx="432">
                  <c:v>2.1600000000000148</c:v>
                </c:pt>
                <c:pt idx="433">
                  <c:v>2.1650000000000151</c:v>
                </c:pt>
                <c:pt idx="434">
                  <c:v>2.170000000000015</c:v>
                </c:pt>
                <c:pt idx="435">
                  <c:v>2.1750000000000149</c:v>
                </c:pt>
                <c:pt idx="436">
                  <c:v>2.1800000000000148</c:v>
                </c:pt>
                <c:pt idx="437">
                  <c:v>2.1850000000000152</c:v>
                </c:pt>
                <c:pt idx="438">
                  <c:v>2.190000000000015</c:v>
                </c:pt>
                <c:pt idx="439">
                  <c:v>2.1950000000000149</c:v>
                </c:pt>
                <c:pt idx="440">
                  <c:v>2.2000000000000148</c:v>
                </c:pt>
                <c:pt idx="441">
                  <c:v>2.2050000000000152</c:v>
                </c:pt>
                <c:pt idx="442">
                  <c:v>2.2100000000000151</c:v>
                </c:pt>
                <c:pt idx="443">
                  <c:v>2.215000000000015</c:v>
                </c:pt>
                <c:pt idx="444">
                  <c:v>2.2200000000000149</c:v>
                </c:pt>
                <c:pt idx="445">
                  <c:v>2.2250000000000152</c:v>
                </c:pt>
                <c:pt idx="446">
                  <c:v>2.2300000000000151</c:v>
                </c:pt>
                <c:pt idx="447">
                  <c:v>2.235000000000015</c:v>
                </c:pt>
                <c:pt idx="448">
                  <c:v>2.2400000000000202</c:v>
                </c:pt>
                <c:pt idx="449">
                  <c:v>2.2450000000000201</c:v>
                </c:pt>
                <c:pt idx="450">
                  <c:v>2.25000000000002</c:v>
                </c:pt>
                <c:pt idx="451">
                  <c:v>2.2550000000000199</c:v>
                </c:pt>
                <c:pt idx="452">
                  <c:v>2.2600000000000202</c:v>
                </c:pt>
                <c:pt idx="453">
                  <c:v>2.2650000000000201</c:v>
                </c:pt>
                <c:pt idx="454">
                  <c:v>2.27000000000002</c:v>
                </c:pt>
                <c:pt idx="455">
                  <c:v>2.2750000000000199</c:v>
                </c:pt>
                <c:pt idx="456">
                  <c:v>2.2800000000000198</c:v>
                </c:pt>
                <c:pt idx="457">
                  <c:v>2.2850000000000201</c:v>
                </c:pt>
                <c:pt idx="458">
                  <c:v>2.29000000000002</c:v>
                </c:pt>
                <c:pt idx="459">
                  <c:v>2.2950000000000199</c:v>
                </c:pt>
                <c:pt idx="460">
                  <c:v>2.3000000000000198</c:v>
                </c:pt>
                <c:pt idx="461">
                  <c:v>2.3050000000000201</c:v>
                </c:pt>
                <c:pt idx="462">
                  <c:v>2.31000000000002</c:v>
                </c:pt>
                <c:pt idx="463">
                  <c:v>2.3150000000000199</c:v>
                </c:pt>
                <c:pt idx="464">
                  <c:v>2.3200000000000198</c:v>
                </c:pt>
                <c:pt idx="465">
                  <c:v>2.3250000000000202</c:v>
                </c:pt>
                <c:pt idx="466">
                  <c:v>2.3300000000000201</c:v>
                </c:pt>
                <c:pt idx="467">
                  <c:v>2.3350000000000199</c:v>
                </c:pt>
                <c:pt idx="468">
                  <c:v>2.3400000000000198</c:v>
                </c:pt>
                <c:pt idx="469">
                  <c:v>2.3450000000000202</c:v>
                </c:pt>
                <c:pt idx="470">
                  <c:v>2.3500000000000201</c:v>
                </c:pt>
                <c:pt idx="471">
                  <c:v>2.35500000000002</c:v>
                </c:pt>
                <c:pt idx="472">
                  <c:v>2.3600000000000199</c:v>
                </c:pt>
                <c:pt idx="473">
                  <c:v>2.3650000000000202</c:v>
                </c:pt>
                <c:pt idx="474">
                  <c:v>2.3700000000000201</c:v>
                </c:pt>
                <c:pt idx="475">
                  <c:v>2.37500000000002</c:v>
                </c:pt>
                <c:pt idx="476">
                  <c:v>2.3800000000000199</c:v>
                </c:pt>
                <c:pt idx="477">
                  <c:v>2.3850000000000202</c:v>
                </c:pt>
                <c:pt idx="478">
                  <c:v>2.3900000000000201</c:v>
                </c:pt>
                <c:pt idx="479">
                  <c:v>2.39500000000002</c:v>
                </c:pt>
                <c:pt idx="480">
                  <c:v>2.4000000000000199</c:v>
                </c:pt>
                <c:pt idx="481">
                  <c:v>2.4050000000000198</c:v>
                </c:pt>
                <c:pt idx="482">
                  <c:v>2.4100000000000201</c:v>
                </c:pt>
                <c:pt idx="483">
                  <c:v>2.41500000000002</c:v>
                </c:pt>
                <c:pt idx="484">
                  <c:v>2.4200000000000199</c:v>
                </c:pt>
                <c:pt idx="485">
                  <c:v>2.4250000000000198</c:v>
                </c:pt>
                <c:pt idx="486">
                  <c:v>2.4300000000000201</c:v>
                </c:pt>
                <c:pt idx="487">
                  <c:v>2.43500000000002</c:v>
                </c:pt>
                <c:pt idx="488">
                  <c:v>2.4400000000000199</c:v>
                </c:pt>
                <c:pt idx="489">
                  <c:v>2.4450000000000198</c:v>
                </c:pt>
                <c:pt idx="490">
                  <c:v>2.4500000000000202</c:v>
                </c:pt>
                <c:pt idx="491">
                  <c:v>2.4550000000000249</c:v>
                </c:pt>
                <c:pt idx="492">
                  <c:v>2.4600000000000248</c:v>
                </c:pt>
                <c:pt idx="493">
                  <c:v>2.4650000000000252</c:v>
                </c:pt>
                <c:pt idx="494">
                  <c:v>2.4700000000000251</c:v>
                </c:pt>
                <c:pt idx="495">
                  <c:v>2.475000000000025</c:v>
                </c:pt>
                <c:pt idx="496">
                  <c:v>2.4800000000000249</c:v>
                </c:pt>
                <c:pt idx="497">
                  <c:v>2.4850000000000252</c:v>
                </c:pt>
                <c:pt idx="498">
                  <c:v>2.4900000000000251</c:v>
                </c:pt>
                <c:pt idx="499">
                  <c:v>2.495000000000025</c:v>
                </c:pt>
                <c:pt idx="500">
                  <c:v>2.5000000000000249</c:v>
                </c:pt>
                <c:pt idx="501">
                  <c:v>2.5050000000000252</c:v>
                </c:pt>
                <c:pt idx="502">
                  <c:v>2.5100000000000251</c:v>
                </c:pt>
                <c:pt idx="503">
                  <c:v>2.515000000000025</c:v>
                </c:pt>
                <c:pt idx="504">
                  <c:v>2.5200000000000249</c:v>
                </c:pt>
                <c:pt idx="505">
                  <c:v>2.5250000000000248</c:v>
                </c:pt>
                <c:pt idx="506">
                  <c:v>2.5300000000000251</c:v>
                </c:pt>
                <c:pt idx="507">
                  <c:v>2.535000000000025</c:v>
                </c:pt>
                <c:pt idx="508">
                  <c:v>2.5400000000000249</c:v>
                </c:pt>
                <c:pt idx="509">
                  <c:v>2.5450000000000248</c:v>
                </c:pt>
                <c:pt idx="510">
                  <c:v>2.5500000000000251</c:v>
                </c:pt>
                <c:pt idx="511">
                  <c:v>2.555000000000025</c:v>
                </c:pt>
                <c:pt idx="512">
                  <c:v>2.5600000000000249</c:v>
                </c:pt>
                <c:pt idx="513">
                  <c:v>2.5650000000000248</c:v>
                </c:pt>
                <c:pt idx="514">
                  <c:v>2.5700000000000252</c:v>
                </c:pt>
                <c:pt idx="515">
                  <c:v>2.575000000000025</c:v>
                </c:pt>
                <c:pt idx="516">
                  <c:v>2.5800000000000249</c:v>
                </c:pt>
                <c:pt idx="517">
                  <c:v>2.5850000000000248</c:v>
                </c:pt>
                <c:pt idx="518">
                  <c:v>2.5900000000000252</c:v>
                </c:pt>
                <c:pt idx="519">
                  <c:v>2.5950000000000251</c:v>
                </c:pt>
                <c:pt idx="520">
                  <c:v>2.600000000000025</c:v>
                </c:pt>
                <c:pt idx="521">
                  <c:v>2.6050000000000249</c:v>
                </c:pt>
                <c:pt idx="522">
                  <c:v>2.6100000000000252</c:v>
                </c:pt>
                <c:pt idx="523">
                  <c:v>2.6150000000000251</c:v>
                </c:pt>
                <c:pt idx="524">
                  <c:v>2.620000000000025</c:v>
                </c:pt>
                <c:pt idx="525">
                  <c:v>2.6250000000000249</c:v>
                </c:pt>
                <c:pt idx="526">
                  <c:v>2.6300000000000252</c:v>
                </c:pt>
                <c:pt idx="527">
                  <c:v>2.6350000000000251</c:v>
                </c:pt>
                <c:pt idx="528">
                  <c:v>2.640000000000025</c:v>
                </c:pt>
                <c:pt idx="529">
                  <c:v>2.6450000000000249</c:v>
                </c:pt>
                <c:pt idx="530">
                  <c:v>2.6500000000000248</c:v>
                </c:pt>
                <c:pt idx="531">
                  <c:v>2.6550000000000251</c:v>
                </c:pt>
                <c:pt idx="532">
                  <c:v>2.660000000000025</c:v>
                </c:pt>
                <c:pt idx="533">
                  <c:v>2.6650000000000249</c:v>
                </c:pt>
                <c:pt idx="534">
                  <c:v>2.6700000000000248</c:v>
                </c:pt>
                <c:pt idx="535">
                  <c:v>2.67500000000003</c:v>
                </c:pt>
                <c:pt idx="536">
                  <c:v>2.6800000000000299</c:v>
                </c:pt>
                <c:pt idx="537">
                  <c:v>2.6850000000000298</c:v>
                </c:pt>
                <c:pt idx="538">
                  <c:v>2.6900000000000301</c:v>
                </c:pt>
                <c:pt idx="539">
                  <c:v>2.69500000000003</c:v>
                </c:pt>
                <c:pt idx="540">
                  <c:v>2.7000000000000299</c:v>
                </c:pt>
                <c:pt idx="541">
                  <c:v>2.7050000000000298</c:v>
                </c:pt>
                <c:pt idx="542">
                  <c:v>2.7100000000000302</c:v>
                </c:pt>
                <c:pt idx="543">
                  <c:v>2.7150000000000301</c:v>
                </c:pt>
                <c:pt idx="544">
                  <c:v>2.7200000000000299</c:v>
                </c:pt>
                <c:pt idx="545">
                  <c:v>2.7250000000000298</c:v>
                </c:pt>
                <c:pt idx="546">
                  <c:v>2.7300000000000302</c:v>
                </c:pt>
                <c:pt idx="547">
                  <c:v>2.7350000000000301</c:v>
                </c:pt>
                <c:pt idx="548">
                  <c:v>2.74000000000003</c:v>
                </c:pt>
                <c:pt idx="549">
                  <c:v>2.7450000000000299</c:v>
                </c:pt>
                <c:pt idx="550">
                  <c:v>2.7500000000000302</c:v>
                </c:pt>
                <c:pt idx="551">
                  <c:v>2.7550000000000301</c:v>
                </c:pt>
                <c:pt idx="552">
                  <c:v>2.76000000000003</c:v>
                </c:pt>
                <c:pt idx="553">
                  <c:v>2.7650000000000299</c:v>
                </c:pt>
                <c:pt idx="554">
                  <c:v>2.7700000000000302</c:v>
                </c:pt>
                <c:pt idx="555">
                  <c:v>2.7750000000000301</c:v>
                </c:pt>
                <c:pt idx="556">
                  <c:v>2.78000000000003</c:v>
                </c:pt>
                <c:pt idx="557">
                  <c:v>2.7850000000000299</c:v>
                </c:pt>
                <c:pt idx="558">
                  <c:v>2.7900000000000298</c:v>
                </c:pt>
                <c:pt idx="559">
                  <c:v>2.7950000000000301</c:v>
                </c:pt>
                <c:pt idx="560">
                  <c:v>2.80000000000003</c:v>
                </c:pt>
                <c:pt idx="561">
                  <c:v>2.8050000000000299</c:v>
                </c:pt>
                <c:pt idx="562">
                  <c:v>2.8100000000000298</c:v>
                </c:pt>
                <c:pt idx="563">
                  <c:v>2.8150000000000301</c:v>
                </c:pt>
                <c:pt idx="564">
                  <c:v>2.82000000000003</c:v>
                </c:pt>
                <c:pt idx="565">
                  <c:v>2.8250000000000299</c:v>
                </c:pt>
                <c:pt idx="566">
                  <c:v>2.8300000000000298</c:v>
                </c:pt>
                <c:pt idx="567">
                  <c:v>2.8350000000000302</c:v>
                </c:pt>
                <c:pt idx="568">
                  <c:v>2.8400000000000301</c:v>
                </c:pt>
                <c:pt idx="569">
                  <c:v>2.8450000000000299</c:v>
                </c:pt>
                <c:pt idx="570">
                  <c:v>2.8500000000000298</c:v>
                </c:pt>
                <c:pt idx="571">
                  <c:v>2.8550000000000302</c:v>
                </c:pt>
                <c:pt idx="572">
                  <c:v>2.8600000000000301</c:v>
                </c:pt>
                <c:pt idx="573">
                  <c:v>2.86500000000003</c:v>
                </c:pt>
                <c:pt idx="574">
                  <c:v>2.8700000000000299</c:v>
                </c:pt>
                <c:pt idx="575">
                  <c:v>2.8750000000000302</c:v>
                </c:pt>
                <c:pt idx="576">
                  <c:v>2.8800000000000301</c:v>
                </c:pt>
                <c:pt idx="577">
                  <c:v>2.88500000000003</c:v>
                </c:pt>
                <c:pt idx="578">
                  <c:v>2.8900000000000352</c:v>
                </c:pt>
                <c:pt idx="579">
                  <c:v>2.8950000000000351</c:v>
                </c:pt>
                <c:pt idx="580">
                  <c:v>2.900000000000035</c:v>
                </c:pt>
                <c:pt idx="581">
                  <c:v>2.9050000000000349</c:v>
                </c:pt>
                <c:pt idx="582">
                  <c:v>2.9100000000000348</c:v>
                </c:pt>
                <c:pt idx="583">
                  <c:v>2.9150000000000351</c:v>
                </c:pt>
                <c:pt idx="584">
                  <c:v>2.920000000000035</c:v>
                </c:pt>
                <c:pt idx="585">
                  <c:v>2.9250000000000349</c:v>
                </c:pt>
                <c:pt idx="586">
                  <c:v>2.9300000000000348</c:v>
                </c:pt>
                <c:pt idx="587">
                  <c:v>2.9350000000000351</c:v>
                </c:pt>
                <c:pt idx="588">
                  <c:v>2.940000000000035</c:v>
                </c:pt>
                <c:pt idx="589">
                  <c:v>2.9450000000000349</c:v>
                </c:pt>
                <c:pt idx="590">
                  <c:v>2.9500000000000348</c:v>
                </c:pt>
                <c:pt idx="591">
                  <c:v>2.9550000000000352</c:v>
                </c:pt>
                <c:pt idx="592">
                  <c:v>2.960000000000035</c:v>
                </c:pt>
                <c:pt idx="593">
                  <c:v>2.9650000000000349</c:v>
                </c:pt>
                <c:pt idx="594">
                  <c:v>2.9700000000000348</c:v>
                </c:pt>
                <c:pt idx="595">
                  <c:v>2.9750000000000352</c:v>
                </c:pt>
                <c:pt idx="596">
                  <c:v>2.9800000000000351</c:v>
                </c:pt>
                <c:pt idx="597">
                  <c:v>2.985000000000035</c:v>
                </c:pt>
                <c:pt idx="598">
                  <c:v>2.9900000000000349</c:v>
                </c:pt>
                <c:pt idx="599">
                  <c:v>2.9950000000000352</c:v>
                </c:pt>
                <c:pt idx="600">
                  <c:v>3.0000000000000351</c:v>
                </c:pt>
              </c:numCache>
            </c:numRef>
          </c:xVal>
          <c:yVal>
            <c:numRef>
              <c:f>Simulation!$J$27:$J$627</c:f>
              <c:numCache>
                <c:formatCode>0.000</c:formatCode>
                <c:ptCount val="6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8.7877102302322911E-259</c:v>
                </c:pt>
                <c:pt idx="20">
                  <c:v>4.117486444476766E-210</c:v>
                </c:pt>
                <c:pt idx="21">
                  <c:v>1.7787116617347967E-166</c:v>
                </c:pt>
                <c:pt idx="22">
                  <c:v>7.0842821694228095E-128</c:v>
                </c:pt>
                <c:pt idx="23">
                  <c:v>2.6013756674832164E-94</c:v>
                </c:pt>
                <c:pt idx="24">
                  <c:v>8.8069842673839848E-66</c:v>
                </c:pt>
                <c:pt idx="25">
                  <c:v>2.7489591839405025E-42</c:v>
                </c:pt>
                <c:pt idx="26">
                  <c:v>7.9109071412520149E-24</c:v>
                </c:pt>
                <c:pt idx="27">
                  <c:v>2.0989457128697544E-10</c:v>
                </c:pt>
                <c:pt idx="28">
                  <c:v>5.1344396042388947E-2</c:v>
                </c:pt>
                <c:pt idx="29">
                  <c:v>115.79820232776656</c:v>
                </c:pt>
                <c:pt idx="30">
                  <c:v>2.4172672156654103</c:v>
                </c:pt>
                <c:pt idx="31">
                  <c:v>69.285051482735668</c:v>
                </c:pt>
                <c:pt idx="32">
                  <c:v>13.456764511370324</c:v>
                </c:pt>
                <c:pt idx="33">
                  <c:v>6.9074269648919739E-5</c:v>
                </c:pt>
                <c:pt idx="34">
                  <c:v>9.3705803419946632E-15</c:v>
                </c:pt>
                <c:pt idx="35">
                  <c:v>3.3596281642280074E-29</c:v>
                </c:pt>
                <c:pt idx="36">
                  <c:v>3.183394607859635E-48</c:v>
                </c:pt>
                <c:pt idx="37">
                  <c:v>7.6441272295705118E-40</c:v>
                </c:pt>
                <c:pt idx="38">
                  <c:v>1.6906387864399611E-25</c:v>
                </c:pt>
                <c:pt idx="39">
                  <c:v>3.2320224549568897E-14</c:v>
                </c:pt>
                <c:pt idx="40">
                  <c:v>5.3407042677913463E-6</c:v>
                </c:pt>
                <c:pt idx="41">
                  <c:v>0.76282217783036566</c:v>
                </c:pt>
                <c:pt idx="42">
                  <c:v>94.17783692562513</c:v>
                </c:pt>
                <c:pt idx="43">
                  <c:v>10.050200627971613</c:v>
                </c:pt>
                <c:pt idx="44">
                  <c:v>9.2704618569694605E-4</c:v>
                </c:pt>
                <c:pt idx="45">
                  <c:v>7.3914327684777867E-11</c:v>
                </c:pt>
                <c:pt idx="46">
                  <c:v>5.0939714942226491E-21</c:v>
                </c:pt>
                <c:pt idx="47">
                  <c:v>3.0344851005949395E-34</c:v>
                </c:pt>
                <c:pt idx="48">
                  <c:v>1.5624787813399046E-50</c:v>
                </c:pt>
                <c:pt idx="49">
                  <c:v>6.9541470017741831E-70</c:v>
                </c:pt>
                <c:pt idx="50">
                  <c:v>2.6753106918776386E-92</c:v>
                </c:pt>
                <c:pt idx="51">
                  <c:v>8.8962136291719146E-118</c:v>
                </c:pt>
                <c:pt idx="52">
                  <c:v>2.5570357568400484E-146</c:v>
                </c:pt>
                <c:pt idx="53">
                  <c:v>6.3528561079252647E-178</c:v>
                </c:pt>
                <c:pt idx="54">
                  <c:v>1.364274796223487E-212</c:v>
                </c:pt>
                <c:pt idx="55">
                  <c:v>2.5324175411054157E-250</c:v>
                </c:pt>
                <c:pt idx="56">
                  <c:v>4.0632111338242876E-291</c:v>
                </c:pt>
                <c:pt idx="57">
                  <c:v>8.0530839944710657E-295</c:v>
                </c:pt>
                <c:pt idx="58">
                  <c:v>1.3420648390494444E-265</c:v>
                </c:pt>
                <c:pt idx="59">
                  <c:v>6.7773778025272871E-238</c:v>
                </c:pt>
                <c:pt idx="60">
                  <c:v>1.0371147752255309E-211</c:v>
                </c:pt>
                <c:pt idx="61">
                  <c:v>4.8091561113464137E-187</c:v>
                </c:pt>
                <c:pt idx="62">
                  <c:v>6.7575280432509945E-164</c:v>
                </c:pt>
                <c:pt idx="63">
                  <c:v>2.877290861085028E-142</c:v>
                </c:pt>
                <c:pt idx="64">
                  <c:v>3.7124157281678277E-122</c:v>
                </c:pt>
                <c:pt idx="65">
                  <c:v>1.4514643373486043E-103</c:v>
                </c:pt>
                <c:pt idx="66">
                  <c:v>1.7196222799523864E-86</c:v>
                </c:pt>
                <c:pt idx="67">
                  <c:v>6.1735743815873523E-71</c:v>
                </c:pt>
                <c:pt idx="68">
                  <c:v>6.716101249900426E-57</c:v>
                </c:pt>
                <c:pt idx="69">
                  <c:v>2.2139851958610378E-44</c:v>
                </c:pt>
                <c:pt idx="70">
                  <c:v>2.2116129199899434E-33</c:v>
                </c:pt>
                <c:pt idx="71">
                  <c:v>6.6945355508294153E-24</c:v>
                </c:pt>
                <c:pt idx="72">
                  <c:v>6.1405703891323534E-16</c:v>
                </c:pt>
                <c:pt idx="73">
                  <c:v>1.7067656898431634E-9</c:v>
                </c:pt>
                <c:pt idx="74">
                  <c:v>1.4375270374520157E-4</c:v>
                </c:pt>
                <c:pt idx="75">
                  <c:v>0.36688931821807119</c:v>
                </c:pt>
                <c:pt idx="76">
                  <c:v>28.374684522763324</c:v>
                </c:pt>
                <c:pt idx="77">
                  <c:v>66.497289534242128</c:v>
                </c:pt>
                <c:pt idx="78">
                  <c:v>4.7223021739007516</c:v>
                </c:pt>
                <c:pt idx="79">
                  <c:v>1.0162031377771056E-2</c:v>
                </c:pt>
                <c:pt idx="80">
                  <c:v>6.6265002332797169E-7</c:v>
                </c:pt>
                <c:pt idx="81">
                  <c:v>1.3093773727564575E-12</c:v>
                </c:pt>
                <c:pt idx="82">
                  <c:v>7.8401139292580263E-20</c:v>
                </c:pt>
                <c:pt idx="83">
                  <c:v>1.4225149646707055E-28</c:v>
                </c:pt>
                <c:pt idx="84">
                  <c:v>7.8211072602467635E-39</c:v>
                </c:pt>
                <c:pt idx="85">
                  <c:v>1.3030364608542049E-50</c:v>
                </c:pt>
                <c:pt idx="86">
                  <c:v>6.5784234024756405E-64</c:v>
                </c:pt>
                <c:pt idx="87">
                  <c:v>1.0063846509348737E-78</c:v>
                </c:pt>
                <c:pt idx="88">
                  <c:v>4.6653380121367642E-95</c:v>
                </c:pt>
                <c:pt idx="89">
                  <c:v>6.5535882636009984E-113</c:v>
                </c:pt>
                <c:pt idx="90">
                  <c:v>7.6276058842180317E-125</c:v>
                </c:pt>
                <c:pt idx="91">
                  <c:v>8.7434383802684163E-108</c:v>
                </c:pt>
                <c:pt idx="92">
                  <c:v>5.7554479954020703E-92</c:v>
                </c:pt>
                <c:pt idx="93">
                  <c:v>2.1755991001671238E-77</c:v>
                </c:pt>
                <c:pt idx="94">
                  <c:v>4.7226032635908131E-64</c:v>
                </c:pt>
                <c:pt idx="95">
                  <c:v>5.8869034252682432E-52</c:v>
                </c:pt>
                <c:pt idx="96">
                  <c:v>4.2140066401162482E-41</c:v>
                </c:pt>
                <c:pt idx="97">
                  <c:v>1.7322332713115013E-31</c:v>
                </c:pt>
                <c:pt idx="98">
                  <c:v>4.0890308977575005E-23</c:v>
                </c:pt>
                <c:pt idx="99">
                  <c:v>5.5429028201072641E-16</c:v>
                </c:pt>
                <c:pt idx="100">
                  <c:v>4.3147634650346404E-10</c:v>
                </c:pt>
                <c:pt idx="101">
                  <c:v>1.9287661562359995E-5</c:v>
                </c:pt>
                <c:pt idx="102">
                  <c:v>4.9511378382659808E-2</c:v>
                </c:pt>
                <c:pt idx="103">
                  <c:v>7.2984949743244796</c:v>
                </c:pt>
                <c:pt idx="104">
                  <c:v>61.782355978557753</c:v>
                </c:pt>
                <c:pt idx="105">
                  <c:v>30.032983229557768</c:v>
                </c:pt>
                <c:pt idx="106">
                  <c:v>0.83836924413050495</c:v>
                </c:pt>
                <c:pt idx="107">
                  <c:v>1.3439250770764667E-3</c:v>
                </c:pt>
                <c:pt idx="108">
                  <c:v>1.2371365383887047E-7</c:v>
                </c:pt>
                <c:pt idx="109">
                  <c:v>6.5397789017938987E-13</c:v>
                </c:pt>
                <c:pt idx="110">
                  <c:v>1.985232397137154E-19</c:v>
                </c:pt>
                <c:pt idx="111">
                  <c:v>3.4606884049491175E-27</c:v>
                </c:pt>
                <c:pt idx="112">
                  <c:v>3.4643080086429522E-36</c:v>
                </c:pt>
                <c:pt idx="113">
                  <c:v>1.9914680982661619E-46</c:v>
                </c:pt>
                <c:pt idx="114">
                  <c:v>6.5740509507602871E-58</c:v>
                </c:pt>
                <c:pt idx="115">
                  <c:v>1.246222630764426E-70</c:v>
                </c:pt>
                <c:pt idx="116">
                  <c:v>1.356628877839155E-84</c:v>
                </c:pt>
                <c:pt idx="117">
                  <c:v>8.4806538509138353E-100</c:v>
                </c:pt>
                <c:pt idx="118">
                  <c:v>3.0443913063616244E-116</c:v>
                </c:pt>
                <c:pt idx="119">
                  <c:v>6.2758776006126978E-134</c:v>
                </c:pt>
                <c:pt idx="120">
                  <c:v>7.4293584511123163E-153</c:v>
                </c:pt>
                <c:pt idx="121">
                  <c:v>5.0504609372713311E-173</c:v>
                </c:pt>
                <c:pt idx="122">
                  <c:v>1.9715762419285655E-194</c:v>
                </c:pt>
                <c:pt idx="123">
                  <c:v>4.4197631012408575E-217</c:v>
                </c:pt>
                <c:pt idx="124">
                  <c:v>5.6896724290599172E-241</c:v>
                </c:pt>
                <c:pt idx="125">
                  <c:v>4.2060883525382992E-266</c:v>
                </c:pt>
                <c:pt idx="126">
                  <c:v>1.7855514749525338E-292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3.3794341072695451E-288</c:v>
                </c:pt>
                <c:pt idx="154">
                  <c:v>5.5005777225255112E-267</c:v>
                </c:pt>
                <c:pt idx="155">
                  <c:v>1.3937927495219009E-246</c:v>
                </c:pt>
                <c:pt idx="156">
                  <c:v>5.4981130976087535E-227</c:v>
                </c:pt>
                <c:pt idx="157">
                  <c:v>3.3764063629321639E-208</c:v>
                </c:pt>
                <c:pt idx="158">
                  <c:v>3.2279093040832688E-190</c:v>
                </c:pt>
                <c:pt idx="159">
                  <c:v>4.804116273471087E-173</c:v>
                </c:pt>
                <c:pt idx="160">
                  <c:v>1.1130925324352666E-156</c:v>
                </c:pt>
                <c:pt idx="161">
                  <c:v>4.014898782618285E-141</c:v>
                </c:pt>
                <c:pt idx="162">
                  <c:v>2.2544650425797944E-126</c:v>
                </c:pt>
                <c:pt idx="163">
                  <c:v>1.9707792586225171E-112</c:v>
                </c:pt>
                <c:pt idx="164">
                  <c:v>2.681995426823454E-99</c:v>
                </c:pt>
                <c:pt idx="165">
                  <c:v>5.682031745456678E-87</c:v>
                </c:pt>
                <c:pt idx="166">
                  <c:v>1.8740227179419974E-75</c:v>
                </c:pt>
                <c:pt idx="167">
                  <c:v>9.6221388507911695E-65</c:v>
                </c:pt>
                <c:pt idx="168">
                  <c:v>7.6911974476158933E-55</c:v>
                </c:pt>
                <c:pt idx="169">
                  <c:v>9.5706596990180831E-46</c:v>
                </c:pt>
                <c:pt idx="170">
                  <c:v>1.8540240394113524E-37</c:v>
                </c:pt>
                <c:pt idx="171">
                  <c:v>5.5913209252244016E-30</c:v>
                </c:pt>
                <c:pt idx="172">
                  <c:v>2.6250588988141307E-23</c:v>
                </c:pt>
                <c:pt idx="173">
                  <c:v>1.9186212793659439E-17</c:v>
                </c:pt>
                <c:pt idx="174">
                  <c:v>2.1830567939752069E-12</c:v>
                </c:pt>
                <c:pt idx="175">
                  <c:v>3.8669306600750288E-8</c:v>
                </c:pt>
                <c:pt idx="176">
                  <c:v>1.0663341243640708E-4</c:v>
                </c:pt>
                <c:pt idx="177">
                  <c:v>4.5776839307768873E-2</c:v>
                </c:pt>
                <c:pt idx="178">
                  <c:v>3.0593127146096717</c:v>
                </c:pt>
                <c:pt idx="179">
                  <c:v>31.829331165456242</c:v>
                </c:pt>
                <c:pt idx="180">
                  <c:v>51.553330437863167</c:v>
                </c:pt>
                <c:pt idx="181">
                  <c:v>12.999046981020363</c:v>
                </c:pt>
                <c:pt idx="182">
                  <c:v>0.51026040893944546</c:v>
                </c:pt>
                <c:pt idx="183">
                  <c:v>3.1181557554234799E-3</c:v>
                </c:pt>
                <c:pt idx="184">
                  <c:v>2.9663972494186975E-6</c:v>
                </c:pt>
                <c:pt idx="185">
                  <c:v>4.3932547511165736E-10</c:v>
                </c:pt>
                <c:pt idx="186">
                  <c:v>1.0129057528186705E-14</c:v>
                </c:pt>
                <c:pt idx="187">
                  <c:v>3.635609761447301E-20</c:v>
                </c:pt>
                <c:pt idx="188">
                  <c:v>2.0314730097485091E-26</c:v>
                </c:pt>
                <c:pt idx="189">
                  <c:v>1.7671378343671882E-33</c:v>
                </c:pt>
                <c:pt idx="190">
                  <c:v>2.3930698022775116E-41</c:v>
                </c:pt>
                <c:pt idx="191">
                  <c:v>5.0450547141690519E-50</c:v>
                </c:pt>
                <c:pt idx="192">
                  <c:v>1.6557774641414094E-59</c:v>
                </c:pt>
                <c:pt idx="193">
                  <c:v>8.4598687816599959E-70</c:v>
                </c:pt>
                <c:pt idx="194">
                  <c:v>6.7290051262796552E-81</c:v>
                </c:pt>
                <c:pt idx="195">
                  <c:v>8.3322763260180733E-93</c:v>
                </c:pt>
                <c:pt idx="196">
                  <c:v>1.6062089514526141E-105</c:v>
                </c:pt>
                <c:pt idx="197">
                  <c:v>4.8202103666246112E-119</c:v>
                </c:pt>
                <c:pt idx="198">
                  <c:v>2.2519332617730543E-133</c:v>
                </c:pt>
                <c:pt idx="199">
                  <c:v>1.6378367498341576E-148</c:v>
                </c:pt>
                <c:pt idx="200">
                  <c:v>1.854433569041818E-164</c:v>
                </c:pt>
                <c:pt idx="201">
                  <c:v>3.2687185055537244E-181</c:v>
                </c:pt>
                <c:pt idx="202">
                  <c:v>8.9695227543612741E-199</c:v>
                </c:pt>
                <c:pt idx="203">
                  <c:v>3.8316578614999966E-217</c:v>
                </c:pt>
                <c:pt idx="204">
                  <c:v>2.5481775346416486E-236</c:v>
                </c:pt>
                <c:pt idx="205">
                  <c:v>2.638142284795066E-256</c:v>
                </c:pt>
                <c:pt idx="206">
                  <c:v>4.2519908384705614E-277</c:v>
                </c:pt>
                <c:pt idx="207">
                  <c:v>1.0668712157393632E-298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8.6875732480974278E-290</c:v>
                </c:pt>
                <c:pt idx="251">
                  <c:v>1.1968250988012051E-270</c:v>
                </c:pt>
                <c:pt idx="252">
                  <c:v>3.6779170889940123E-252</c:v>
                </c:pt>
                <c:pt idx="253">
                  <c:v>2.521228563715005E-234</c:v>
                </c:pt>
                <c:pt idx="254">
                  <c:v>3.8553298443328272E-217</c:v>
                </c:pt>
                <c:pt idx="255">
                  <c:v>1.3150731148896469E-200</c:v>
                </c:pt>
                <c:pt idx="256">
                  <c:v>1.0006387009052107E-184</c:v>
                </c:pt>
                <c:pt idx="257">
                  <c:v>1.698414659740366E-169</c:v>
                </c:pt>
                <c:pt idx="258">
                  <c:v>6.4305660195954255E-155</c:v>
                </c:pt>
                <c:pt idx="259">
                  <c:v>5.4311739212243217E-141</c:v>
                </c:pt>
                <c:pt idx="260">
                  <c:v>1.0232394059028604E-127</c:v>
                </c:pt>
                <c:pt idx="261">
                  <c:v>4.3003107612981473E-115</c:v>
                </c:pt>
                <c:pt idx="262">
                  <c:v>4.0314517142502024E-103</c:v>
                </c:pt>
                <c:pt idx="263">
                  <c:v>8.4306706105944834E-92</c:v>
                </c:pt>
                <c:pt idx="264">
                  <c:v>3.9327996103459309E-81</c:v>
                </c:pt>
                <c:pt idx="265">
                  <c:v>4.0924233343212445E-71</c:v>
                </c:pt>
                <c:pt idx="266">
                  <c:v>9.4994469965589945E-62</c:v>
                </c:pt>
                <c:pt idx="267">
                  <c:v>4.9187543412033612E-53</c:v>
                </c:pt>
                <c:pt idx="268">
                  <c:v>5.6813426059947047E-45</c:v>
                </c:pt>
                <c:pt idx="269">
                  <c:v>1.463813889819935E-37</c:v>
                </c:pt>
                <c:pt idx="270">
                  <c:v>8.4131723416801804E-31</c:v>
                </c:pt>
                <c:pt idx="271">
                  <c:v>1.0786306194118668E-24</c:v>
                </c:pt>
                <c:pt idx="272">
                  <c:v>3.0847838692366287E-19</c:v>
                </c:pt>
                <c:pt idx="273">
                  <c:v>1.9679577729892267E-14</c:v>
                </c:pt>
                <c:pt idx="274">
                  <c:v>2.8005662263959734E-10</c:v>
                </c:pt>
                <c:pt idx="275">
                  <c:v>8.8902701123027715E-7</c:v>
                </c:pt>
                <c:pt idx="276">
                  <c:v>6.295396713629208E-4</c:v>
                </c:pt>
                <c:pt idx="277">
                  <c:v>9.9442100032579223E-2</c:v>
                </c:pt>
                <c:pt idx="278">
                  <c:v>3.5039387741797903</c:v>
                </c:pt>
                <c:pt idx="279">
                  <c:v>27.541130823987107</c:v>
                </c:pt>
                <c:pt idx="280">
                  <c:v>48.288761286465885</c:v>
                </c:pt>
                <c:pt idx="281">
                  <c:v>18.886409380260297</c:v>
                </c:pt>
                <c:pt idx="282">
                  <c:v>1.6477517097512668</c:v>
                </c:pt>
                <c:pt idx="283">
                  <c:v>3.2068096382331122E-2</c:v>
                </c:pt>
                <c:pt idx="284">
                  <c:v>1.3921743472099021E-4</c:v>
                </c:pt>
                <c:pt idx="285">
                  <c:v>1.3481962390794046E-7</c:v>
                </c:pt>
                <c:pt idx="286">
                  <c:v>2.9124040955388901E-11</c:v>
                </c:pt>
                <c:pt idx="287">
                  <c:v>1.4034249477175638E-15</c:v>
                </c:pt>
                <c:pt idx="288">
                  <c:v>1.5085711196075781E-20</c:v>
                </c:pt>
                <c:pt idx="289">
                  <c:v>3.6172741397309886E-26</c:v>
                </c:pt>
                <c:pt idx="290">
                  <c:v>1.9348000743786573E-32</c:v>
                </c:pt>
                <c:pt idx="291">
                  <c:v>2.3084996059934135E-39</c:v>
                </c:pt>
                <c:pt idx="292">
                  <c:v>6.1441604951117102E-47</c:v>
                </c:pt>
                <c:pt idx="293">
                  <c:v>3.6478278607877318E-55</c:v>
                </c:pt>
                <c:pt idx="294">
                  <c:v>4.8310903303487127E-64</c:v>
                </c:pt>
                <c:pt idx="295">
                  <c:v>1.4272334551837703E-73</c:v>
                </c:pt>
                <c:pt idx="296">
                  <c:v>9.4055438858958279E-84</c:v>
                </c:pt>
                <c:pt idx="297">
                  <c:v>1.3826486965998033E-94</c:v>
                </c:pt>
                <c:pt idx="298">
                  <c:v>4.5339718614375616E-106</c:v>
                </c:pt>
                <c:pt idx="299">
                  <c:v>3.3165368715682752E-118</c:v>
                </c:pt>
                <c:pt idx="300">
                  <c:v>5.4116521949746132E-131</c:v>
                </c:pt>
                <c:pt idx="301">
                  <c:v>1.9697629360774543E-144</c:v>
                </c:pt>
                <c:pt idx="302">
                  <c:v>1.5993263156391521E-158</c:v>
                </c:pt>
                <c:pt idx="303">
                  <c:v>2.8966714756941317E-173</c:v>
                </c:pt>
                <c:pt idx="304">
                  <c:v>1.1703087165943358E-188</c:v>
                </c:pt>
                <c:pt idx="305">
                  <c:v>1.0547284827375752E-204</c:v>
                </c:pt>
                <c:pt idx="306">
                  <c:v>2.1204105003599596E-221</c:v>
                </c:pt>
                <c:pt idx="307">
                  <c:v>9.5090746262655281E-239</c:v>
                </c:pt>
                <c:pt idx="308">
                  <c:v>9.5125204347227457E-257</c:v>
                </c:pt>
                <c:pt idx="309">
                  <c:v>2.1227164586373625E-275</c:v>
                </c:pt>
                <c:pt idx="310">
                  <c:v>1.056640880853905E-294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ECBA-42D2-BE1B-1F63C85A18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71675760"/>
        <c:axId val="371687520"/>
      </c:scatterChart>
      <c:valAx>
        <c:axId val="371675760"/>
        <c:scaling>
          <c:orientation val="minMax"/>
          <c:max val="2"/>
        </c:scaling>
        <c:delete val="0"/>
        <c:axPos val="b"/>
        <c:numFmt formatCode="0.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1687520"/>
        <c:crossesAt val="-5"/>
        <c:crossBetween val="midCat"/>
      </c:valAx>
      <c:valAx>
        <c:axId val="371687520"/>
        <c:scaling>
          <c:orientation val="minMax"/>
          <c:min val="-5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167576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8259186914144284E-2"/>
          <c:y val="2.9593495556065611E-2"/>
          <c:w val="0.92584322816767239"/>
          <c:h val="0.92771097973611194"/>
        </c:manualLayout>
      </c:layout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'Gradient elution (VD = 0)'!$AE$14:$AE$113</c:f>
              <c:numCache>
                <c:formatCode>0.00</c:formatCode>
                <c:ptCount val="100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  <c:pt idx="11">
                  <c:v>0.11</c:v>
                </c:pt>
                <c:pt idx="12">
                  <c:v>0.12</c:v>
                </c:pt>
                <c:pt idx="13">
                  <c:v>0.13</c:v>
                </c:pt>
                <c:pt idx="14">
                  <c:v>0.14000000000000001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</c:v>
                </c:pt>
                <c:pt idx="19">
                  <c:v>0.19</c:v>
                </c:pt>
                <c:pt idx="20">
                  <c:v>0.2</c:v>
                </c:pt>
                <c:pt idx="21">
                  <c:v>0.21</c:v>
                </c:pt>
                <c:pt idx="22">
                  <c:v>0.22</c:v>
                </c:pt>
                <c:pt idx="23">
                  <c:v>0.23</c:v>
                </c:pt>
                <c:pt idx="24">
                  <c:v>0.24</c:v>
                </c:pt>
                <c:pt idx="25">
                  <c:v>0.25</c:v>
                </c:pt>
                <c:pt idx="26">
                  <c:v>0.26</c:v>
                </c:pt>
                <c:pt idx="27">
                  <c:v>0.27</c:v>
                </c:pt>
                <c:pt idx="28">
                  <c:v>0.28000000000000003</c:v>
                </c:pt>
                <c:pt idx="29">
                  <c:v>0.28999999999999998</c:v>
                </c:pt>
                <c:pt idx="30">
                  <c:v>0.3</c:v>
                </c:pt>
                <c:pt idx="31">
                  <c:v>0.31</c:v>
                </c:pt>
                <c:pt idx="32">
                  <c:v>0.32</c:v>
                </c:pt>
                <c:pt idx="33">
                  <c:v>0.33</c:v>
                </c:pt>
                <c:pt idx="34">
                  <c:v>0.34</c:v>
                </c:pt>
                <c:pt idx="35">
                  <c:v>0.35</c:v>
                </c:pt>
                <c:pt idx="36">
                  <c:v>0.36</c:v>
                </c:pt>
                <c:pt idx="37">
                  <c:v>0.37</c:v>
                </c:pt>
                <c:pt idx="38">
                  <c:v>0.38</c:v>
                </c:pt>
                <c:pt idx="39">
                  <c:v>0.39</c:v>
                </c:pt>
                <c:pt idx="40">
                  <c:v>0.4</c:v>
                </c:pt>
                <c:pt idx="41">
                  <c:v>0.41</c:v>
                </c:pt>
                <c:pt idx="42">
                  <c:v>0.42</c:v>
                </c:pt>
                <c:pt idx="43">
                  <c:v>0.43</c:v>
                </c:pt>
                <c:pt idx="44">
                  <c:v>0.44</c:v>
                </c:pt>
                <c:pt idx="45">
                  <c:v>0.45</c:v>
                </c:pt>
                <c:pt idx="46">
                  <c:v>0.46</c:v>
                </c:pt>
                <c:pt idx="47">
                  <c:v>0.47</c:v>
                </c:pt>
                <c:pt idx="48">
                  <c:v>0.48</c:v>
                </c:pt>
                <c:pt idx="49">
                  <c:v>0.49</c:v>
                </c:pt>
                <c:pt idx="50">
                  <c:v>0.5</c:v>
                </c:pt>
                <c:pt idx="51">
                  <c:v>0.51</c:v>
                </c:pt>
                <c:pt idx="52">
                  <c:v>0.52</c:v>
                </c:pt>
                <c:pt idx="53">
                  <c:v>0.53</c:v>
                </c:pt>
                <c:pt idx="54">
                  <c:v>0.54</c:v>
                </c:pt>
                <c:pt idx="55">
                  <c:v>0.55000000000000004</c:v>
                </c:pt>
                <c:pt idx="56">
                  <c:v>0.56000000000000005</c:v>
                </c:pt>
                <c:pt idx="57">
                  <c:v>0.56999999999999995</c:v>
                </c:pt>
                <c:pt idx="58">
                  <c:v>0.57999999999999996</c:v>
                </c:pt>
                <c:pt idx="59">
                  <c:v>0.59</c:v>
                </c:pt>
                <c:pt idx="60">
                  <c:v>0.6</c:v>
                </c:pt>
                <c:pt idx="61">
                  <c:v>0.61</c:v>
                </c:pt>
                <c:pt idx="62">
                  <c:v>0.62</c:v>
                </c:pt>
                <c:pt idx="63">
                  <c:v>0.63</c:v>
                </c:pt>
                <c:pt idx="64">
                  <c:v>0.64</c:v>
                </c:pt>
                <c:pt idx="65">
                  <c:v>0.65</c:v>
                </c:pt>
                <c:pt idx="66">
                  <c:v>0.66</c:v>
                </c:pt>
                <c:pt idx="67">
                  <c:v>0.67</c:v>
                </c:pt>
                <c:pt idx="68">
                  <c:v>0.68</c:v>
                </c:pt>
                <c:pt idx="69">
                  <c:v>0.69</c:v>
                </c:pt>
                <c:pt idx="70">
                  <c:v>0.7</c:v>
                </c:pt>
                <c:pt idx="71">
                  <c:v>0.71</c:v>
                </c:pt>
                <c:pt idx="72">
                  <c:v>0.72</c:v>
                </c:pt>
                <c:pt idx="73">
                  <c:v>0.73</c:v>
                </c:pt>
                <c:pt idx="74">
                  <c:v>0.74</c:v>
                </c:pt>
                <c:pt idx="75">
                  <c:v>0.75</c:v>
                </c:pt>
                <c:pt idx="76">
                  <c:v>0.76</c:v>
                </c:pt>
                <c:pt idx="77">
                  <c:v>0.77</c:v>
                </c:pt>
                <c:pt idx="78">
                  <c:v>0.78</c:v>
                </c:pt>
                <c:pt idx="79">
                  <c:v>0.79</c:v>
                </c:pt>
                <c:pt idx="80">
                  <c:v>0.8</c:v>
                </c:pt>
                <c:pt idx="81">
                  <c:v>0.81</c:v>
                </c:pt>
                <c:pt idx="82">
                  <c:v>0.82</c:v>
                </c:pt>
                <c:pt idx="83">
                  <c:v>0.83</c:v>
                </c:pt>
                <c:pt idx="84">
                  <c:v>0.84</c:v>
                </c:pt>
                <c:pt idx="85">
                  <c:v>0.85</c:v>
                </c:pt>
                <c:pt idx="86">
                  <c:v>0.86</c:v>
                </c:pt>
                <c:pt idx="87">
                  <c:v>0.87</c:v>
                </c:pt>
                <c:pt idx="88">
                  <c:v>0.88</c:v>
                </c:pt>
                <c:pt idx="89">
                  <c:v>0.89</c:v>
                </c:pt>
                <c:pt idx="90">
                  <c:v>0.9</c:v>
                </c:pt>
                <c:pt idx="91">
                  <c:v>0.91</c:v>
                </c:pt>
                <c:pt idx="92">
                  <c:v>0.92</c:v>
                </c:pt>
                <c:pt idx="93">
                  <c:v>0.93</c:v>
                </c:pt>
                <c:pt idx="94">
                  <c:v>0.94</c:v>
                </c:pt>
                <c:pt idx="95">
                  <c:v>0.95</c:v>
                </c:pt>
                <c:pt idx="96">
                  <c:v>0.96</c:v>
                </c:pt>
                <c:pt idx="97">
                  <c:v>0.97</c:v>
                </c:pt>
                <c:pt idx="98">
                  <c:v>0.98</c:v>
                </c:pt>
                <c:pt idx="99">
                  <c:v>0.99</c:v>
                </c:pt>
              </c:numCache>
            </c:numRef>
          </c:xVal>
          <c:yVal>
            <c:numRef>
              <c:f>'Gradient elution (VD = 0)'!$AG$14:$AG$113</c:f>
              <c:numCache>
                <c:formatCode>0.000</c:formatCode>
                <c:ptCount val="100"/>
                <c:pt idx="0">
                  <c:v>20.248283262306309</c:v>
                </c:pt>
                <c:pt idx="1">
                  <c:v>20.051566188920905</c:v>
                </c:pt>
                <c:pt idx="2">
                  <c:v>19.8018782269491</c:v>
                </c:pt>
                <c:pt idx="3">
                  <c:v>19.493756787707326</c:v>
                </c:pt>
                <c:pt idx="4">
                  <c:v>19.121933689502622</c:v>
                </c:pt>
                <c:pt idx="5">
                  <c:v>18.681621101555482</c:v>
                </c:pt>
                <c:pt idx="6">
                  <c:v>4.8061531332680261</c:v>
                </c:pt>
                <c:pt idx="7">
                  <c:v>6.1170952703074049</c:v>
                </c:pt>
                <c:pt idx="8">
                  <c:v>7.1740291425310305</c:v>
                </c:pt>
                <c:pt idx="9">
                  <c:v>7.972175050567313</c:v>
                </c:pt>
                <c:pt idx="10">
                  <c:v>8.5147554813690807</c:v>
                </c:pt>
                <c:pt idx="11">
                  <c:v>8.8125906361455861</c:v>
                </c:pt>
                <c:pt idx="12">
                  <c:v>8.883206737373964</c:v>
                </c:pt>
                <c:pt idx="13">
                  <c:v>8.749567265245016</c:v>
                </c:pt>
                <c:pt idx="14">
                  <c:v>16.35322825627393</c:v>
                </c:pt>
                <c:pt idx="15">
                  <c:v>14.602348185859659</c:v>
                </c:pt>
                <c:pt idx="16">
                  <c:v>12.881481549320963</c:v>
                </c:pt>
                <c:pt idx="17">
                  <c:v>11.213503831902942</c:v>
                </c:pt>
                <c:pt idx="18">
                  <c:v>9.620483969168717</c:v>
                </c:pt>
                <c:pt idx="19">
                  <c:v>8.1223882211136811</c:v>
                </c:pt>
                <c:pt idx="20">
                  <c:v>6.7359162453910075</c:v>
                </c:pt>
                <c:pt idx="21">
                  <c:v>5.4736140871573724</c:v>
                </c:pt>
                <c:pt idx="22">
                  <c:v>4.3433657561086436</c:v>
                </c:pt>
                <c:pt idx="23">
                  <c:v>3.3483023950329325</c:v>
                </c:pt>
                <c:pt idx="24">
                  <c:v>2.4871018717504176</c:v>
                </c:pt>
                <c:pt idx="25">
                  <c:v>1.7545978335280901</c:v>
                </c:pt>
                <c:pt idx="26">
                  <c:v>1.1425862594999514</c:v>
                </c:pt>
                <c:pt idx="27">
                  <c:v>0.64071184733557063</c:v>
                </c:pt>
                <c:pt idx="28">
                  <c:v>0.23733170671770112</c:v>
                </c:pt>
                <c:pt idx="29">
                  <c:v>-7.9718561670968635E-2</c:v>
                </c:pt>
                <c:pt idx="30">
                  <c:v>-0.32250004535426174</c:v>
                </c:pt>
                <c:pt idx="31">
                  <c:v>-0.50250242267445744</c:v>
                </c:pt>
                <c:pt idx="32">
                  <c:v>-0.63032674582770221</c:v>
                </c:pt>
                <c:pt idx="33">
                  <c:v>-0.71549984337368877</c:v>
                </c:pt>
                <c:pt idx="34">
                  <c:v>-0.76639469907389457</c:v>
                </c:pt>
                <c:pt idx="35">
                  <c:v>-0.79023005727967455</c:v>
                </c:pt>
                <c:pt idx="36">
                  <c:v>-0.79312475643230307</c:v>
                </c:pt>
                <c:pt idx="37">
                  <c:v>-0.78018626316885797</c:v>
                </c:pt>
                <c:pt idx="38">
                  <c:v>-0.75561738031809189</c:v>
                </c:pt>
                <c:pt idx="39">
                  <c:v>-0.72282938822751241</c:v>
                </c:pt>
                <c:pt idx="40">
                  <c:v>-0.6845535639535888</c:v>
                </c:pt>
                <c:pt idx="41">
                  <c:v>-0.64294596934133807</c:v>
                </c:pt>
                <c:pt idx="42">
                  <c:v>-0.59968262059438815</c:v>
                </c:pt>
                <c:pt idx="43">
                  <c:v>-0.55604373988120048</c:v>
                </c:pt>
                <c:pt idx="44">
                  <c:v>-0.51298686394356896</c:v>
                </c:pt>
                <c:pt idx="45">
                  <c:v>-0.47120926584926998</c:v>
                </c:pt>
                <c:pt idx="46">
                  <c:v>-0.43120054005052444</c:v>
                </c:pt>
                <c:pt idx="47">
                  <c:v>-0.39328639433958729</c:v>
                </c:pt>
                <c:pt idx="48">
                  <c:v>-0.35766475196059949</c:v>
                </c:pt>
                <c:pt idx="49">
                  <c:v>-0.32443524241887145</c:v>
                </c:pt>
                <c:pt idx="50">
                  <c:v>-0.29362308553037159</c:v>
                </c:pt>
                <c:pt idx="51">
                  <c:v>-0.26519827402641605</c:v>
                </c:pt>
                <c:pt idx="52">
                  <c:v>-0.23909085140553221</c:v>
                </c:pt>
                <c:pt idx="53">
                  <c:v>-0.21520297363837129</c:v>
                </c:pt>
                <c:pt idx="54">
                  <c:v>-0.19341834160467047</c:v>
                </c:pt>
                <c:pt idx="55">
                  <c:v>-0.17360949882795695</c:v>
                </c:pt>
                <c:pt idx="56">
                  <c:v>-0.15564340741928442</c:v>
                </c:pt>
                <c:pt idx="57">
                  <c:v>-0.13938564426839764</c:v>
                </c:pt>
                <c:pt idx="58">
                  <c:v>-0.12470349888808133</c:v>
                </c:pt>
                <c:pt idx="59">
                  <c:v>-0.11146820303211853</c:v>
                </c:pt>
                <c:pt idx="60">
                  <c:v>-9.9556479226302147E-2</c:v>
                </c:pt>
                <c:pt idx="61">
                  <c:v>-8.8851559601562741E-2</c:v>
                </c:pt>
                <c:pt idx="62">
                  <c:v>-7.9243796873719949E-2</c:v>
                </c:pt>
                <c:pt idx="63">
                  <c:v>-7.0630965032465964E-2</c:v>
                </c:pt>
                <c:pt idx="64">
                  <c:v>-6.2918327444224709E-2</c:v>
                </c:pt>
                <c:pt idx="65">
                  <c:v>-5.6018533906172771E-2</c:v>
                </c:pt>
                <c:pt idx="66">
                  <c:v>-4.9851395081134356E-2</c:v>
                </c:pt>
                <c:pt idx="67">
                  <c:v>-4.4343572159265786E-2</c:v>
                </c:pt>
                <c:pt idx="68">
                  <c:v>-3.9428211081426863E-2</c:v>
                </c:pt>
                <c:pt idx="69">
                  <c:v>-3.5044543842456741E-2</c:v>
                </c:pt>
                <c:pt idx="70">
                  <c:v>-3.1137473957319518E-2</c:v>
                </c:pt>
                <c:pt idx="71">
                  <c:v>-2.7657158859191136E-2</c:v>
                </c:pt>
                <c:pt idx="72">
                  <c:v>-2.4558598592531289E-2</c:v>
                </c:pt>
                <c:pt idx="73">
                  <c:v>-2.18012374906374E-2</c:v>
                </c:pt>
                <c:pt idx="74">
                  <c:v>-1.934858344304342E-2</c:v>
                </c:pt>
                <c:pt idx="75">
                  <c:v>-1.7167847745578176E-2</c:v>
                </c:pt>
                <c:pt idx="76">
                  <c:v>-1.5229607291106713E-2</c:v>
                </c:pt>
                <c:pt idx="77">
                  <c:v>-1.3507489923809469E-2</c:v>
                </c:pt>
                <c:pt idx="78">
                  <c:v>-1.1977883082348638E-2</c:v>
                </c:pt>
                <c:pt idx="79">
                  <c:v>-1.0619665347160004E-2</c:v>
                </c:pt>
                <c:pt idx="80">
                  <c:v>-9.4139601436178336E-3</c:v>
                </c:pt>
                <c:pt idx="81">
                  <c:v>-8.3439106035416606E-3</c:v>
                </c:pt>
                <c:pt idx="82">
                  <c:v>-7.3944744269024542E-3</c:v>
                </c:pt>
                <c:pt idx="83">
                  <c:v>-6.5522374917664087E-3</c:v>
                </c:pt>
                <c:pt idx="84">
                  <c:v>-5.8052449183676573E-3</c:v>
                </c:pt>
                <c:pt idx="85">
                  <c:v>-5.1428482887994819E-3</c:v>
                </c:pt>
                <c:pt idx="86">
                  <c:v>-4.5555677470485497E-3</c:v>
                </c:pt>
                <c:pt idx="87">
                  <c:v>-4.0349677472619272E-3</c:v>
                </c:pt>
                <c:pt idx="88">
                  <c:v>-3.5735452746510133E-3</c:v>
                </c:pt>
                <c:pt idx="89">
                  <c:v>-3.1646294285203971E-3</c:v>
                </c:pt>
                <c:pt idx="90">
                  <c:v>-2.8022913270210575E-3</c:v>
                </c:pt>
                <c:pt idx="91">
                  <c:v>-2.4812633656462893E-3</c:v>
                </c:pt>
                <c:pt idx="92">
                  <c:v>-2.1968669336151461E-3</c:v>
                </c:pt>
                <c:pt idx="93">
                  <c:v>-1.9449477635963236E-3</c:v>
                </c:pt>
                <c:pt idx="94">
                  <c:v>-1.7218181583457865E-3</c:v>
                </c:pt>
                <c:pt idx="95">
                  <c:v>-1.5242054034892624E-3</c:v>
                </c:pt>
                <c:pt idx="96">
                  <c:v>-1.3492057371415067E-3</c:v>
                </c:pt>
                <c:pt idx="97">
                  <c:v>-1.1942433047304672E-3</c:v>
                </c:pt>
                <c:pt idx="98">
                  <c:v>-1.0570335812912998E-3</c:v>
                </c:pt>
                <c:pt idx="99">
                  <c:v>-9.3555079292697131E-4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A534-4F2D-9AF2-53BB22A937B3}"/>
            </c:ext>
          </c:extLst>
        </c:ser>
        <c:ser>
          <c:idx val="1"/>
          <c:order val="1"/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'Gradient elution (VD = 0)'!$AE$14:$AE$113</c:f>
              <c:numCache>
                <c:formatCode>0.00</c:formatCode>
                <c:ptCount val="100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  <c:pt idx="11">
                  <c:v>0.11</c:v>
                </c:pt>
                <c:pt idx="12">
                  <c:v>0.12</c:v>
                </c:pt>
                <c:pt idx="13">
                  <c:v>0.13</c:v>
                </c:pt>
                <c:pt idx="14">
                  <c:v>0.14000000000000001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</c:v>
                </c:pt>
                <c:pt idx="19">
                  <c:v>0.19</c:v>
                </c:pt>
                <c:pt idx="20">
                  <c:v>0.2</c:v>
                </c:pt>
                <c:pt idx="21">
                  <c:v>0.21</c:v>
                </c:pt>
                <c:pt idx="22">
                  <c:v>0.22</c:v>
                </c:pt>
                <c:pt idx="23">
                  <c:v>0.23</c:v>
                </c:pt>
                <c:pt idx="24">
                  <c:v>0.24</c:v>
                </c:pt>
                <c:pt idx="25">
                  <c:v>0.25</c:v>
                </c:pt>
                <c:pt idx="26">
                  <c:v>0.26</c:v>
                </c:pt>
                <c:pt idx="27">
                  <c:v>0.27</c:v>
                </c:pt>
                <c:pt idx="28">
                  <c:v>0.28000000000000003</c:v>
                </c:pt>
                <c:pt idx="29">
                  <c:v>0.28999999999999998</c:v>
                </c:pt>
                <c:pt idx="30">
                  <c:v>0.3</c:v>
                </c:pt>
                <c:pt idx="31">
                  <c:v>0.31</c:v>
                </c:pt>
                <c:pt idx="32">
                  <c:v>0.32</c:v>
                </c:pt>
                <c:pt idx="33">
                  <c:v>0.33</c:v>
                </c:pt>
                <c:pt idx="34">
                  <c:v>0.34</c:v>
                </c:pt>
                <c:pt idx="35">
                  <c:v>0.35</c:v>
                </c:pt>
                <c:pt idx="36">
                  <c:v>0.36</c:v>
                </c:pt>
                <c:pt idx="37">
                  <c:v>0.37</c:v>
                </c:pt>
                <c:pt idx="38">
                  <c:v>0.38</c:v>
                </c:pt>
                <c:pt idx="39">
                  <c:v>0.39</c:v>
                </c:pt>
                <c:pt idx="40">
                  <c:v>0.4</c:v>
                </c:pt>
                <c:pt idx="41">
                  <c:v>0.41</c:v>
                </c:pt>
                <c:pt idx="42">
                  <c:v>0.42</c:v>
                </c:pt>
                <c:pt idx="43">
                  <c:v>0.43</c:v>
                </c:pt>
                <c:pt idx="44">
                  <c:v>0.44</c:v>
                </c:pt>
                <c:pt idx="45">
                  <c:v>0.45</c:v>
                </c:pt>
                <c:pt idx="46">
                  <c:v>0.46</c:v>
                </c:pt>
                <c:pt idx="47">
                  <c:v>0.47</c:v>
                </c:pt>
                <c:pt idx="48">
                  <c:v>0.48</c:v>
                </c:pt>
                <c:pt idx="49">
                  <c:v>0.49</c:v>
                </c:pt>
                <c:pt idx="50">
                  <c:v>0.5</c:v>
                </c:pt>
                <c:pt idx="51">
                  <c:v>0.51</c:v>
                </c:pt>
                <c:pt idx="52">
                  <c:v>0.52</c:v>
                </c:pt>
                <c:pt idx="53">
                  <c:v>0.53</c:v>
                </c:pt>
                <c:pt idx="54">
                  <c:v>0.54</c:v>
                </c:pt>
                <c:pt idx="55">
                  <c:v>0.55000000000000004</c:v>
                </c:pt>
                <c:pt idx="56">
                  <c:v>0.56000000000000005</c:v>
                </c:pt>
                <c:pt idx="57">
                  <c:v>0.56999999999999995</c:v>
                </c:pt>
                <c:pt idx="58">
                  <c:v>0.57999999999999996</c:v>
                </c:pt>
                <c:pt idx="59">
                  <c:v>0.59</c:v>
                </c:pt>
                <c:pt idx="60">
                  <c:v>0.6</c:v>
                </c:pt>
                <c:pt idx="61">
                  <c:v>0.61</c:v>
                </c:pt>
                <c:pt idx="62">
                  <c:v>0.62</c:v>
                </c:pt>
                <c:pt idx="63">
                  <c:v>0.63</c:v>
                </c:pt>
                <c:pt idx="64">
                  <c:v>0.64</c:v>
                </c:pt>
                <c:pt idx="65">
                  <c:v>0.65</c:v>
                </c:pt>
                <c:pt idx="66">
                  <c:v>0.66</c:v>
                </c:pt>
                <c:pt idx="67">
                  <c:v>0.67</c:v>
                </c:pt>
                <c:pt idx="68">
                  <c:v>0.68</c:v>
                </c:pt>
                <c:pt idx="69">
                  <c:v>0.69</c:v>
                </c:pt>
                <c:pt idx="70">
                  <c:v>0.7</c:v>
                </c:pt>
                <c:pt idx="71">
                  <c:v>0.71</c:v>
                </c:pt>
                <c:pt idx="72">
                  <c:v>0.72</c:v>
                </c:pt>
                <c:pt idx="73">
                  <c:v>0.73</c:v>
                </c:pt>
                <c:pt idx="74">
                  <c:v>0.74</c:v>
                </c:pt>
                <c:pt idx="75">
                  <c:v>0.75</c:v>
                </c:pt>
                <c:pt idx="76">
                  <c:v>0.76</c:v>
                </c:pt>
                <c:pt idx="77">
                  <c:v>0.77</c:v>
                </c:pt>
                <c:pt idx="78">
                  <c:v>0.78</c:v>
                </c:pt>
                <c:pt idx="79">
                  <c:v>0.79</c:v>
                </c:pt>
                <c:pt idx="80">
                  <c:v>0.8</c:v>
                </c:pt>
                <c:pt idx="81">
                  <c:v>0.81</c:v>
                </c:pt>
                <c:pt idx="82">
                  <c:v>0.82</c:v>
                </c:pt>
                <c:pt idx="83">
                  <c:v>0.83</c:v>
                </c:pt>
                <c:pt idx="84">
                  <c:v>0.84</c:v>
                </c:pt>
                <c:pt idx="85">
                  <c:v>0.85</c:v>
                </c:pt>
                <c:pt idx="86">
                  <c:v>0.86</c:v>
                </c:pt>
                <c:pt idx="87">
                  <c:v>0.87</c:v>
                </c:pt>
                <c:pt idx="88">
                  <c:v>0.88</c:v>
                </c:pt>
                <c:pt idx="89">
                  <c:v>0.89</c:v>
                </c:pt>
                <c:pt idx="90">
                  <c:v>0.9</c:v>
                </c:pt>
                <c:pt idx="91">
                  <c:v>0.91</c:v>
                </c:pt>
                <c:pt idx="92">
                  <c:v>0.92</c:v>
                </c:pt>
                <c:pt idx="93">
                  <c:v>0.93</c:v>
                </c:pt>
                <c:pt idx="94">
                  <c:v>0.94</c:v>
                </c:pt>
                <c:pt idx="95">
                  <c:v>0.95</c:v>
                </c:pt>
                <c:pt idx="96">
                  <c:v>0.96</c:v>
                </c:pt>
                <c:pt idx="97">
                  <c:v>0.97</c:v>
                </c:pt>
                <c:pt idx="98">
                  <c:v>0.98</c:v>
                </c:pt>
                <c:pt idx="99">
                  <c:v>0.99</c:v>
                </c:pt>
              </c:numCache>
            </c:numRef>
          </c:xVal>
          <c:yVal>
            <c:numRef>
              <c:f>'Gradient elution (VD = 0)'!$AH$14:$AH$113</c:f>
              <c:numCache>
                <c:formatCode>0.000</c:formatCode>
                <c:ptCount val="100"/>
                <c:pt idx="0">
                  <c:v>12.94136740004458</c:v>
                </c:pt>
                <c:pt idx="1">
                  <c:v>13.010075991347438</c:v>
                </c:pt>
                <c:pt idx="2">
                  <c:v>13.073104726424203</c:v>
                </c:pt>
                <c:pt idx="3">
                  <c:v>13.128993953667617</c:v>
                </c:pt>
                <c:pt idx="4">
                  <c:v>13.17599273977299</c:v>
                </c:pt>
                <c:pt idx="5">
                  <c:v>13.212008133255679</c:v>
                </c:pt>
                <c:pt idx="6">
                  <c:v>13.234549312943297</c:v>
                </c:pt>
                <c:pt idx="7">
                  <c:v>13.240668841046388</c:v>
                </c:pt>
                <c:pt idx="8">
                  <c:v>13.226905611380637</c:v>
                </c:pt>
                <c:pt idx="9">
                  <c:v>13.18923772351277</c:v>
                </c:pt>
                <c:pt idx="10">
                  <c:v>13.123058587513851</c:v>
                </c:pt>
                <c:pt idx="11">
                  <c:v>13.023195747894022</c:v>
                </c:pt>
                <c:pt idx="12">
                  <c:v>12.883997913537392</c:v>
                </c:pt>
                <c:pt idx="13">
                  <c:v>12.699518770481095</c:v>
                </c:pt>
                <c:pt idx="14">
                  <c:v>-1.8236797994909131</c:v>
                </c:pt>
                <c:pt idx="15">
                  <c:v>0.56017476686507339</c:v>
                </c:pt>
                <c:pt idx="16">
                  <c:v>2.5551255093298044</c:v>
                </c:pt>
                <c:pt idx="17">
                  <c:v>4.143106988473412</c:v>
                </c:pt>
                <c:pt idx="18">
                  <c:v>5.32929785522313</c:v>
                </c:pt>
                <c:pt idx="19">
                  <c:v>13.474872420940745</c:v>
                </c:pt>
                <c:pt idx="20">
                  <c:v>12.439566894179693</c:v>
                </c:pt>
                <c:pt idx="21">
                  <c:v>11.375497828695877</c:v>
                </c:pt>
                <c:pt idx="22">
                  <c:v>10.299248855329413</c:v>
                </c:pt>
                <c:pt idx="23">
                  <c:v>9.2293142830821608</c:v>
                </c:pt>
                <c:pt idx="24">
                  <c:v>8.1847346836557158</c:v>
                </c:pt>
                <c:pt idx="25">
                  <c:v>7.1835910348931797</c:v>
                </c:pt>
                <c:pt idx="26">
                  <c:v>6.2416037282551828</c:v>
                </c:pt>
                <c:pt idx="27">
                  <c:v>5.3710617021396549</c:v>
                </c:pt>
                <c:pt idx="28">
                  <c:v>4.580225755690873</c:v>
                </c:pt>
                <c:pt idx="29">
                  <c:v>3.8732388903082486</c:v>
                </c:pt>
                <c:pt idx="30">
                  <c:v>3.2504736586074845</c:v>
                </c:pt>
                <c:pt idx="31">
                  <c:v>2.7091807043408007</c:v>
                </c:pt>
                <c:pt idx="32">
                  <c:v>2.2442833731813634</c:v>
                </c:pt>
                <c:pt idx="33">
                  <c:v>1.8491822170767327</c:v>
                </c:pt>
                <c:pt idx="34">
                  <c:v>1.5164732325264678</c:v>
                </c:pt>
                <c:pt idx="35">
                  <c:v>1.2385278449263804</c:v>
                </c:pt>
                <c:pt idx="36">
                  <c:v>1.0079196623504663</c:v>
                </c:pt>
                <c:pt idx="37">
                  <c:v>0.81770815416617115</c:v>
                </c:pt>
                <c:pt idx="38">
                  <c:v>0.66160285215853898</c:v>
                </c:pt>
                <c:pt idx="39">
                  <c:v>0.53403612082477769</c:v>
                </c:pt>
                <c:pt idx="40">
                  <c:v>0.43017128905145013</c:v>
                </c:pt>
                <c:pt idx="41">
                  <c:v>0.34586878906603297</c:v>
                </c:pt>
                <c:pt idx="42">
                  <c:v>0.27762787171951109</c:v>
                </c:pt>
                <c:pt idx="43">
                  <c:v>0.22251660936257658</c:v>
                </c:pt>
                <c:pt idx="44">
                  <c:v>0.17809880019445354</c:v>
                </c:pt>
                <c:pt idx="45">
                  <c:v>0.14236320632374974</c:v>
                </c:pt>
                <c:pt idx="46">
                  <c:v>0.11365823843161085</c:v>
                </c:pt>
                <c:pt idx="47">
                  <c:v>9.06335994241384E-2</c:v>
                </c:pt>
                <c:pt idx="48">
                  <c:v>7.218935359609166E-2</c:v>
                </c:pt>
                <c:pt idx="49">
                  <c:v>5.7432246204383364E-2</c:v>
                </c:pt>
                <c:pt idx="50">
                  <c:v>4.5638737754459632E-2</c:v>
                </c:pt>
                <c:pt idx="51">
                  <c:v>3.6224043647993261E-2</c:v>
                </c:pt>
                <c:pt idx="52">
                  <c:v>2.8716414843003024E-2</c:v>
                </c:pt>
                <c:pt idx="53">
                  <c:v>2.2735911274622975E-2</c:v>
                </c:pt>
                <c:pt idx="54">
                  <c:v>1.7976975042330999E-2</c:v>
                </c:pt>
                <c:pt idx="55">
                  <c:v>1.4194184128130057E-2</c:v>
                </c:pt>
                <c:pt idx="56">
                  <c:v>1.1190646851479144E-2</c:v>
                </c:pt>
                <c:pt idx="57">
                  <c:v>8.8085748667946339E-3</c:v>
                </c:pt>
                <c:pt idx="58">
                  <c:v>6.9216442039353064E-3</c:v>
                </c:pt>
                <c:pt idx="59">
                  <c:v>5.4288177717499277E-3</c:v>
                </c:pt>
                <c:pt idx="60">
                  <c:v>4.2493583566579124E-3</c:v>
                </c:pt>
                <c:pt idx="61">
                  <c:v>3.3188086885358593E-3</c:v>
                </c:pt>
                <c:pt idx="62">
                  <c:v>2.5857552603183263E-3</c:v>
                </c:pt>
                <c:pt idx="63">
                  <c:v>2.009226101180085E-3</c:v>
                </c:pt>
                <c:pt idx="64">
                  <c:v>1.5566004882186196E-3</c:v>
                </c:pt>
                <c:pt idx="65">
                  <c:v>1.2019314788440634E-3</c:v>
                </c:pt>
                <c:pt idx="66">
                  <c:v>9.246009249286155E-4</c:v>
                </c:pt>
                <c:pt idx="67">
                  <c:v>7.0824197177321211E-4</c:v>
                </c:pt>
                <c:pt idx="68">
                  <c:v>5.3987654004760874E-4</c:v>
                </c:pt>
                <c:pt idx="69">
                  <c:v>4.0922543910020535E-4</c:v>
                </c:pt>
                <c:pt idx="70">
                  <c:v>3.0815698790315779E-4</c:v>
                </c:pt>
                <c:pt idx="71">
                  <c:v>2.3024667823699752E-4</c:v>
                </c:pt>
                <c:pt idx="72">
                  <c:v>1.7042579353588946E-4</c:v>
                </c:pt>
                <c:pt idx="73">
                  <c:v>1.2470123827303822E-4</c:v>
                </c:pt>
                <c:pt idx="74">
                  <c:v>8.9932331099235735E-5</c:v>
                </c:pt>
                <c:pt idx="75">
                  <c:v>6.3653132663492735E-5</c:v>
                </c:pt>
                <c:pt idx="76">
                  <c:v>4.3931145414155675E-5</c:v>
                </c:pt>
                <c:pt idx="77">
                  <c:v>2.9255045237123011E-5</c:v>
                </c:pt>
                <c:pt idx="78">
                  <c:v>1.8445568182540846E-5</c:v>
                </c:pt>
                <c:pt idx="79">
                  <c:v>1.0584850685161986E-5</c:v>
                </c:pt>
                <c:pt idx="80">
                  <c:v>4.9604643435327203E-6</c:v>
                </c:pt>
                <c:pt idx="81">
                  <c:v>1.0211418004947357E-6</c:v>
                </c:pt>
                <c:pt idx="82">
                  <c:v>-1.6582038975277796E-6</c:v>
                </c:pt>
                <c:pt idx="83">
                  <c:v>-3.4040798147381867E-6</c:v>
                </c:pt>
                <c:pt idx="84">
                  <c:v>-4.4661584468097025E-6</c:v>
                </c:pt>
                <c:pt idx="85">
                  <c:v>-5.034382924497376E-6</c:v>
                </c:pt>
                <c:pt idx="86">
                  <c:v>-5.2523990673956889E-6</c:v>
                </c:pt>
                <c:pt idx="87">
                  <c:v>-5.2280833548240762E-6</c:v>
                </c:pt>
                <c:pt idx="88">
                  <c:v>-5.0417777601659147E-6</c:v>
                </c:pt>
                <c:pt idx="89">
                  <c:v>-4.7527165548382017E-6</c:v>
                </c:pt>
                <c:pt idx="90">
                  <c:v>-4.4040296459951921E-6</c:v>
                </c:pt>
                <c:pt idx="91">
                  <c:v>-4.026626980385559E-6</c:v>
                </c:pt>
                <c:pt idx="92">
                  <c:v>-3.6422051312869728E-6</c:v>
                </c:pt>
                <c:pt idx="93">
                  <c:v>-3.2655664123801512E-6</c:v>
                </c:pt>
                <c:pt idx="94">
                  <c:v>-2.9064008818952045E-6</c:v>
                </c:pt>
                <c:pt idx="95">
                  <c:v>-2.5706494975355322E-6</c:v>
                </c:pt>
                <c:pt idx="96">
                  <c:v>-2.2615417076695123E-6</c:v>
                </c:pt>
                <c:pt idx="97">
                  <c:v>-1.9803806156686269E-6</c:v>
                </c:pt>
                <c:pt idx="98">
                  <c:v>-1.7271329398563868E-6</c:v>
                </c:pt>
                <c:pt idx="99">
                  <c:v>-1.5008688089468509E-6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A534-4F2D-9AF2-53BB22A937B3}"/>
            </c:ext>
          </c:extLst>
        </c:ser>
        <c:ser>
          <c:idx val="2"/>
          <c:order val="2"/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'Gradient elution (VD = 0)'!$AE$14:$AE$113</c:f>
              <c:numCache>
                <c:formatCode>0.00</c:formatCode>
                <c:ptCount val="100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  <c:pt idx="11">
                  <c:v>0.11</c:v>
                </c:pt>
                <c:pt idx="12">
                  <c:v>0.12</c:v>
                </c:pt>
                <c:pt idx="13">
                  <c:v>0.13</c:v>
                </c:pt>
                <c:pt idx="14">
                  <c:v>0.14000000000000001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</c:v>
                </c:pt>
                <c:pt idx="19">
                  <c:v>0.19</c:v>
                </c:pt>
                <c:pt idx="20">
                  <c:v>0.2</c:v>
                </c:pt>
                <c:pt idx="21">
                  <c:v>0.21</c:v>
                </c:pt>
                <c:pt idx="22">
                  <c:v>0.22</c:v>
                </c:pt>
                <c:pt idx="23">
                  <c:v>0.23</c:v>
                </c:pt>
                <c:pt idx="24">
                  <c:v>0.24</c:v>
                </c:pt>
                <c:pt idx="25">
                  <c:v>0.25</c:v>
                </c:pt>
                <c:pt idx="26">
                  <c:v>0.26</c:v>
                </c:pt>
                <c:pt idx="27">
                  <c:v>0.27</c:v>
                </c:pt>
                <c:pt idx="28">
                  <c:v>0.28000000000000003</c:v>
                </c:pt>
                <c:pt idx="29">
                  <c:v>0.28999999999999998</c:v>
                </c:pt>
                <c:pt idx="30">
                  <c:v>0.3</c:v>
                </c:pt>
                <c:pt idx="31">
                  <c:v>0.31</c:v>
                </c:pt>
                <c:pt idx="32">
                  <c:v>0.32</c:v>
                </c:pt>
                <c:pt idx="33">
                  <c:v>0.33</c:v>
                </c:pt>
                <c:pt idx="34">
                  <c:v>0.34</c:v>
                </c:pt>
                <c:pt idx="35">
                  <c:v>0.35</c:v>
                </c:pt>
                <c:pt idx="36">
                  <c:v>0.36</c:v>
                </c:pt>
                <c:pt idx="37">
                  <c:v>0.37</c:v>
                </c:pt>
                <c:pt idx="38">
                  <c:v>0.38</c:v>
                </c:pt>
                <c:pt idx="39">
                  <c:v>0.39</c:v>
                </c:pt>
                <c:pt idx="40">
                  <c:v>0.4</c:v>
                </c:pt>
                <c:pt idx="41">
                  <c:v>0.41</c:v>
                </c:pt>
                <c:pt idx="42">
                  <c:v>0.42</c:v>
                </c:pt>
                <c:pt idx="43">
                  <c:v>0.43</c:v>
                </c:pt>
                <c:pt idx="44">
                  <c:v>0.44</c:v>
                </c:pt>
                <c:pt idx="45">
                  <c:v>0.45</c:v>
                </c:pt>
                <c:pt idx="46">
                  <c:v>0.46</c:v>
                </c:pt>
                <c:pt idx="47">
                  <c:v>0.47</c:v>
                </c:pt>
                <c:pt idx="48">
                  <c:v>0.48</c:v>
                </c:pt>
                <c:pt idx="49">
                  <c:v>0.49</c:v>
                </c:pt>
                <c:pt idx="50">
                  <c:v>0.5</c:v>
                </c:pt>
                <c:pt idx="51">
                  <c:v>0.51</c:v>
                </c:pt>
                <c:pt idx="52">
                  <c:v>0.52</c:v>
                </c:pt>
                <c:pt idx="53">
                  <c:v>0.53</c:v>
                </c:pt>
                <c:pt idx="54">
                  <c:v>0.54</c:v>
                </c:pt>
                <c:pt idx="55">
                  <c:v>0.55000000000000004</c:v>
                </c:pt>
                <c:pt idx="56">
                  <c:v>0.56000000000000005</c:v>
                </c:pt>
                <c:pt idx="57">
                  <c:v>0.56999999999999995</c:v>
                </c:pt>
                <c:pt idx="58">
                  <c:v>0.57999999999999996</c:v>
                </c:pt>
                <c:pt idx="59">
                  <c:v>0.59</c:v>
                </c:pt>
                <c:pt idx="60">
                  <c:v>0.6</c:v>
                </c:pt>
                <c:pt idx="61">
                  <c:v>0.61</c:v>
                </c:pt>
                <c:pt idx="62">
                  <c:v>0.62</c:v>
                </c:pt>
                <c:pt idx="63">
                  <c:v>0.63</c:v>
                </c:pt>
                <c:pt idx="64">
                  <c:v>0.64</c:v>
                </c:pt>
                <c:pt idx="65">
                  <c:v>0.65</c:v>
                </c:pt>
                <c:pt idx="66">
                  <c:v>0.66</c:v>
                </c:pt>
                <c:pt idx="67">
                  <c:v>0.67</c:v>
                </c:pt>
                <c:pt idx="68">
                  <c:v>0.68</c:v>
                </c:pt>
                <c:pt idx="69">
                  <c:v>0.69</c:v>
                </c:pt>
                <c:pt idx="70">
                  <c:v>0.7</c:v>
                </c:pt>
                <c:pt idx="71">
                  <c:v>0.71</c:v>
                </c:pt>
                <c:pt idx="72">
                  <c:v>0.72</c:v>
                </c:pt>
                <c:pt idx="73">
                  <c:v>0.73</c:v>
                </c:pt>
                <c:pt idx="74">
                  <c:v>0.74</c:v>
                </c:pt>
                <c:pt idx="75">
                  <c:v>0.75</c:v>
                </c:pt>
                <c:pt idx="76">
                  <c:v>0.76</c:v>
                </c:pt>
                <c:pt idx="77">
                  <c:v>0.77</c:v>
                </c:pt>
                <c:pt idx="78">
                  <c:v>0.78</c:v>
                </c:pt>
                <c:pt idx="79">
                  <c:v>0.79</c:v>
                </c:pt>
                <c:pt idx="80">
                  <c:v>0.8</c:v>
                </c:pt>
                <c:pt idx="81">
                  <c:v>0.81</c:v>
                </c:pt>
                <c:pt idx="82">
                  <c:v>0.82</c:v>
                </c:pt>
                <c:pt idx="83">
                  <c:v>0.83</c:v>
                </c:pt>
                <c:pt idx="84">
                  <c:v>0.84</c:v>
                </c:pt>
                <c:pt idx="85">
                  <c:v>0.85</c:v>
                </c:pt>
                <c:pt idx="86">
                  <c:v>0.86</c:v>
                </c:pt>
                <c:pt idx="87">
                  <c:v>0.87</c:v>
                </c:pt>
                <c:pt idx="88">
                  <c:v>0.88</c:v>
                </c:pt>
                <c:pt idx="89">
                  <c:v>0.89</c:v>
                </c:pt>
                <c:pt idx="90">
                  <c:v>0.9</c:v>
                </c:pt>
                <c:pt idx="91">
                  <c:v>0.91</c:v>
                </c:pt>
                <c:pt idx="92">
                  <c:v>0.92</c:v>
                </c:pt>
                <c:pt idx="93">
                  <c:v>0.93</c:v>
                </c:pt>
                <c:pt idx="94">
                  <c:v>0.94</c:v>
                </c:pt>
                <c:pt idx="95">
                  <c:v>0.95</c:v>
                </c:pt>
                <c:pt idx="96">
                  <c:v>0.96</c:v>
                </c:pt>
                <c:pt idx="97">
                  <c:v>0.97</c:v>
                </c:pt>
                <c:pt idx="98">
                  <c:v>0.98</c:v>
                </c:pt>
                <c:pt idx="99">
                  <c:v>0.99</c:v>
                </c:pt>
              </c:numCache>
            </c:numRef>
          </c:xVal>
          <c:yVal>
            <c:numRef>
              <c:f>'Gradient elution (VD = 0)'!$AI$14:$AI$113</c:f>
              <c:numCache>
                <c:formatCode>0.000</c:formatCode>
                <c:ptCount val="100"/>
                <c:pt idx="0">
                  <c:v>11.960329577452315</c:v>
                </c:pt>
                <c:pt idx="1">
                  <c:v>12.006138602919057</c:v>
                </c:pt>
                <c:pt idx="2">
                  <c:v>12.05498737195766</c:v>
                </c:pt>
                <c:pt idx="3">
                  <c:v>12.107328230518389</c:v>
                </c:pt>
                <c:pt idx="4">
                  <c:v>12.163644898405192</c:v>
                </c:pt>
                <c:pt idx="5">
                  <c:v>12.224441120862197</c:v>
                </c:pt>
                <c:pt idx="6">
                  <c:v>12.290222341748404</c:v>
                </c:pt>
                <c:pt idx="7">
                  <c:v>12.36146793436242</c:v>
                </c:pt>
                <c:pt idx="8">
                  <c:v>12.438590916802893</c:v>
                </c:pt>
                <c:pt idx="9">
                  <c:v>12.521881439992201</c:v>
                </c:pt>
                <c:pt idx="10">
                  <c:v>12.61142977142871</c:v>
                </c:pt>
                <c:pt idx="11">
                  <c:v>12.707024211266283</c:v>
                </c:pt>
                <c:pt idx="12">
                  <c:v>12.808019737237851</c:v>
                </c:pt>
                <c:pt idx="13">
                  <c:v>12.913174782511145</c:v>
                </c:pt>
                <c:pt idx="14">
                  <c:v>13.020457283450371</c:v>
                </c:pt>
                <c:pt idx="15">
                  <c:v>13.126828071701047</c:v>
                </c:pt>
                <c:pt idx="16">
                  <c:v>13.228020757913599</c:v>
                </c:pt>
                <c:pt idx="17">
                  <c:v>13.31835244162275</c:v>
                </c:pt>
                <c:pt idx="18">
                  <c:v>13.390616639534171</c:v>
                </c:pt>
                <c:pt idx="19">
                  <c:v>1.3788234975248823</c:v>
                </c:pt>
                <c:pt idx="20">
                  <c:v>3.8740058669452209</c:v>
                </c:pt>
                <c:pt idx="21">
                  <c:v>5.9591257251174108</c:v>
                </c:pt>
                <c:pt idx="22">
                  <c:v>7.6263828489537699</c:v>
                </c:pt>
                <c:pt idx="23">
                  <c:v>14.875434506171333</c:v>
                </c:pt>
                <c:pt idx="24">
                  <c:v>14.57728491544129</c:v>
                </c:pt>
                <c:pt idx="25">
                  <c:v>14.162424103728481</c:v>
                </c:pt>
                <c:pt idx="26">
                  <c:v>13.637867499409483</c:v>
                </c:pt>
                <c:pt idx="27">
                  <c:v>13.014662037908414</c:v>
                </c:pt>
                <c:pt idx="28">
                  <c:v>12.307497630394678</c:v>
                </c:pt>
                <c:pt idx="29">
                  <c:v>11.533948811880142</c:v>
                </c:pt>
                <c:pt idx="30">
                  <c:v>10.713424443013338</c:v>
                </c:pt>
                <c:pt idx="31">
                  <c:v>9.8659570526099856</c:v>
                </c:pt>
                <c:pt idx="32">
                  <c:v>9.0109894897773355</c:v>
                </c:pt>
                <c:pt idx="33">
                  <c:v>8.1663083673151178</c:v>
                </c:pt>
                <c:pt idx="34">
                  <c:v>7.3472356813348707</c:v>
                </c:pt>
                <c:pt idx="35">
                  <c:v>6.5661349257724702</c:v>
                </c:pt>
                <c:pt idx="36">
                  <c:v>5.8322318419917929</c:v>
                </c:pt>
                <c:pt idx="37">
                  <c:v>5.1517056049768248</c:v>
                </c:pt>
                <c:pt idx="38">
                  <c:v>4.5279803896901818</c:v>
                </c:pt>
                <c:pt idx="39">
                  <c:v>3.962139997389289</c:v>
                </c:pt>
                <c:pt idx="40">
                  <c:v>3.453395196904236</c:v>
                </c:pt>
                <c:pt idx="41">
                  <c:v>2.9995485851028518</c:v>
                </c:pt>
                <c:pt idx="42">
                  <c:v>2.5974195278412817</c:v>
                </c:pt>
                <c:pt idx="43">
                  <c:v>2.24320819056924</c:v>
                </c:pt>
                <c:pt idx="44">
                  <c:v>1.9327907384367051</c:v>
                </c:pt>
                <c:pt idx="45">
                  <c:v>1.6619468947273119</c:v>
                </c:pt>
                <c:pt idx="46">
                  <c:v>1.4265265396941758</c:v>
                </c:pt>
                <c:pt idx="47">
                  <c:v>1.2225646870086448</c:v>
                </c:pt>
                <c:pt idx="48">
                  <c:v>1.0463548550219728</c:v>
                </c:pt>
                <c:pt idx="49">
                  <c:v>0.89449031279430402</c:v>
                </c:pt>
                <c:pt idx="50">
                  <c:v>0.76388150552524636</c:v>
                </c:pt>
                <c:pt idx="51">
                  <c:v>0.6517565476976892</c:v>
                </c:pt>
                <c:pt idx="52">
                  <c:v>0.55565025993155148</c:v>
                </c:pt>
                <c:pt idx="53">
                  <c:v>0.47338594988092897</c:v>
                </c:pt>
                <c:pt idx="54">
                  <c:v>0.40305305569892336</c:v>
                </c:pt>
                <c:pt idx="55">
                  <c:v>0.34298289365449192</c:v>
                </c:pt>
                <c:pt idx="56">
                  <c:v>0.29172406511919097</c:v>
                </c:pt>
                <c:pt idx="57">
                  <c:v>0.24801855644367382</c:v>
                </c:pt>
                <c:pt idx="58">
                  <c:v>0.21077917899300855</c:v>
                </c:pt>
                <c:pt idx="59">
                  <c:v>0.1790687178264338</c:v>
                </c:pt>
                <c:pt idx="60">
                  <c:v>0.15208096160958406</c:v>
                </c:pt>
                <c:pt idx="61">
                  <c:v>0.12912365287991451</c:v>
                </c:pt>
                <c:pt idx="62">
                  <c:v>0.10960331035659311</c:v>
                </c:pt>
                <c:pt idx="63">
                  <c:v>9.3011820826985184E-2</c:v>
                </c:pt>
                <c:pt idx="64">
                  <c:v>7.8914667529877691E-2</c:v>
                </c:pt>
                <c:pt idx="65">
                  <c:v>6.6940647626799618E-2</c:v>
                </c:pt>
                <c:pt idx="66">
                  <c:v>5.6772927971117687E-2</c:v>
                </c:pt>
                <c:pt idx="67">
                  <c:v>4.8141292094230237E-2</c:v>
                </c:pt>
                <c:pt idx="68">
                  <c:v>4.0815439387393578E-2</c:v>
                </c:pt>
                <c:pt idx="69">
                  <c:v>3.4599207951937654E-2</c:v>
                </c:pt>
                <c:pt idx="70">
                  <c:v>2.932560421166143E-2</c:v>
                </c:pt>
                <c:pt idx="71">
                  <c:v>2.4852534256553989E-2</c:v>
                </c:pt>
                <c:pt idx="72">
                  <c:v>2.1059143458796638E-2</c:v>
                </c:pt>
                <c:pt idx="73">
                  <c:v>1.7842681827823805E-2</c:v>
                </c:pt>
                <c:pt idx="74">
                  <c:v>1.5115822665339325E-2</c:v>
                </c:pt>
                <c:pt idx="75">
                  <c:v>1.2804371255330403E-2</c:v>
                </c:pt>
                <c:pt idx="76">
                  <c:v>1.0845308562889459E-2</c:v>
                </c:pt>
                <c:pt idx="77">
                  <c:v>9.1851222435328835E-3</c:v>
                </c:pt>
                <c:pt idx="78">
                  <c:v>7.7783837344624481E-3</c:v>
                </c:pt>
                <c:pt idx="79">
                  <c:v>6.5865358765621225E-3</c:v>
                </c:pt>
                <c:pt idx="80">
                  <c:v>5.5768604739455446E-3</c:v>
                </c:pt>
                <c:pt idx="81">
                  <c:v>4.7215995101704874E-3</c:v>
                </c:pt>
                <c:pt idx="82">
                  <c:v>3.9972074783706686E-3</c:v>
                </c:pt>
                <c:pt idx="83">
                  <c:v>3.383715514146277E-3</c:v>
                </c:pt>
                <c:pt idx="84">
                  <c:v>2.8641908064978155E-3</c:v>
                </c:pt>
                <c:pt idx="85">
                  <c:v>2.4242771610032475E-3</c:v>
                </c:pt>
                <c:pt idx="86">
                  <c:v>2.0518046499240963E-3</c:v>
                </c:pt>
                <c:pt idx="87">
                  <c:v>1.7364580520426425E-3</c:v>
                </c:pt>
                <c:pt idx="88">
                  <c:v>1.4694952998406115E-3</c:v>
                </c:pt>
                <c:pt idx="89">
                  <c:v>1.2435084483632688E-3</c:v>
                </c:pt>
                <c:pt idx="90">
                  <c:v>1.0522207883022106E-3</c:v>
                </c:pt>
                <c:pt idx="91">
                  <c:v>8.9031467339772724E-4</c:v>
                </c:pt>
                <c:pt idx="92">
                  <c:v>7.5328544024821269E-4</c:v>
                </c:pt>
                <c:pt idx="93">
                  <c:v>6.3731748867920537E-4</c:v>
                </c:pt>
                <c:pt idx="94">
                  <c:v>5.3917917859333129E-4</c:v>
                </c:pt>
                <c:pt idx="95">
                  <c:v>4.561337002438558E-4</c:v>
                </c:pt>
                <c:pt idx="96">
                  <c:v>3.8586350175500919E-4</c:v>
                </c:pt>
                <c:pt idx="97">
                  <c:v>3.2640622075586688E-4</c:v>
                </c:pt>
                <c:pt idx="98">
                  <c:v>2.76100376208218E-4</c:v>
                </c:pt>
                <c:pt idx="99">
                  <c:v>2.3353933937657402E-4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A534-4F2D-9AF2-53BB22A937B3}"/>
            </c:ext>
          </c:extLst>
        </c:ser>
        <c:ser>
          <c:idx val="3"/>
          <c:order val="3"/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'Gradient elution (VD = 0)'!$AE$14:$AE$113</c:f>
              <c:numCache>
                <c:formatCode>0.00</c:formatCode>
                <c:ptCount val="100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  <c:pt idx="11">
                  <c:v>0.11</c:v>
                </c:pt>
                <c:pt idx="12">
                  <c:v>0.12</c:v>
                </c:pt>
                <c:pt idx="13">
                  <c:v>0.13</c:v>
                </c:pt>
                <c:pt idx="14">
                  <c:v>0.14000000000000001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</c:v>
                </c:pt>
                <c:pt idx="19">
                  <c:v>0.19</c:v>
                </c:pt>
                <c:pt idx="20">
                  <c:v>0.2</c:v>
                </c:pt>
                <c:pt idx="21">
                  <c:v>0.21</c:v>
                </c:pt>
                <c:pt idx="22">
                  <c:v>0.22</c:v>
                </c:pt>
                <c:pt idx="23">
                  <c:v>0.23</c:v>
                </c:pt>
                <c:pt idx="24">
                  <c:v>0.24</c:v>
                </c:pt>
                <c:pt idx="25">
                  <c:v>0.25</c:v>
                </c:pt>
                <c:pt idx="26">
                  <c:v>0.26</c:v>
                </c:pt>
                <c:pt idx="27">
                  <c:v>0.27</c:v>
                </c:pt>
                <c:pt idx="28">
                  <c:v>0.28000000000000003</c:v>
                </c:pt>
                <c:pt idx="29">
                  <c:v>0.28999999999999998</c:v>
                </c:pt>
                <c:pt idx="30">
                  <c:v>0.3</c:v>
                </c:pt>
                <c:pt idx="31">
                  <c:v>0.31</c:v>
                </c:pt>
                <c:pt idx="32">
                  <c:v>0.32</c:v>
                </c:pt>
                <c:pt idx="33">
                  <c:v>0.33</c:v>
                </c:pt>
                <c:pt idx="34">
                  <c:v>0.34</c:v>
                </c:pt>
                <c:pt idx="35">
                  <c:v>0.35</c:v>
                </c:pt>
                <c:pt idx="36">
                  <c:v>0.36</c:v>
                </c:pt>
                <c:pt idx="37">
                  <c:v>0.37</c:v>
                </c:pt>
                <c:pt idx="38">
                  <c:v>0.38</c:v>
                </c:pt>
                <c:pt idx="39">
                  <c:v>0.39</c:v>
                </c:pt>
                <c:pt idx="40">
                  <c:v>0.4</c:v>
                </c:pt>
                <c:pt idx="41">
                  <c:v>0.41</c:v>
                </c:pt>
                <c:pt idx="42">
                  <c:v>0.42</c:v>
                </c:pt>
                <c:pt idx="43">
                  <c:v>0.43</c:v>
                </c:pt>
                <c:pt idx="44">
                  <c:v>0.44</c:v>
                </c:pt>
                <c:pt idx="45">
                  <c:v>0.45</c:v>
                </c:pt>
                <c:pt idx="46">
                  <c:v>0.46</c:v>
                </c:pt>
                <c:pt idx="47">
                  <c:v>0.47</c:v>
                </c:pt>
                <c:pt idx="48">
                  <c:v>0.48</c:v>
                </c:pt>
                <c:pt idx="49">
                  <c:v>0.49</c:v>
                </c:pt>
                <c:pt idx="50">
                  <c:v>0.5</c:v>
                </c:pt>
                <c:pt idx="51">
                  <c:v>0.51</c:v>
                </c:pt>
                <c:pt idx="52">
                  <c:v>0.52</c:v>
                </c:pt>
                <c:pt idx="53">
                  <c:v>0.53</c:v>
                </c:pt>
                <c:pt idx="54">
                  <c:v>0.54</c:v>
                </c:pt>
                <c:pt idx="55">
                  <c:v>0.55000000000000004</c:v>
                </c:pt>
                <c:pt idx="56">
                  <c:v>0.56000000000000005</c:v>
                </c:pt>
                <c:pt idx="57">
                  <c:v>0.56999999999999995</c:v>
                </c:pt>
                <c:pt idx="58">
                  <c:v>0.57999999999999996</c:v>
                </c:pt>
                <c:pt idx="59">
                  <c:v>0.59</c:v>
                </c:pt>
                <c:pt idx="60">
                  <c:v>0.6</c:v>
                </c:pt>
                <c:pt idx="61">
                  <c:v>0.61</c:v>
                </c:pt>
                <c:pt idx="62">
                  <c:v>0.62</c:v>
                </c:pt>
                <c:pt idx="63">
                  <c:v>0.63</c:v>
                </c:pt>
                <c:pt idx="64">
                  <c:v>0.64</c:v>
                </c:pt>
                <c:pt idx="65">
                  <c:v>0.65</c:v>
                </c:pt>
                <c:pt idx="66">
                  <c:v>0.66</c:v>
                </c:pt>
                <c:pt idx="67">
                  <c:v>0.67</c:v>
                </c:pt>
                <c:pt idx="68">
                  <c:v>0.68</c:v>
                </c:pt>
                <c:pt idx="69">
                  <c:v>0.69</c:v>
                </c:pt>
                <c:pt idx="70">
                  <c:v>0.7</c:v>
                </c:pt>
                <c:pt idx="71">
                  <c:v>0.71</c:v>
                </c:pt>
                <c:pt idx="72">
                  <c:v>0.72</c:v>
                </c:pt>
                <c:pt idx="73">
                  <c:v>0.73</c:v>
                </c:pt>
                <c:pt idx="74">
                  <c:v>0.74</c:v>
                </c:pt>
                <c:pt idx="75">
                  <c:v>0.75</c:v>
                </c:pt>
                <c:pt idx="76">
                  <c:v>0.76</c:v>
                </c:pt>
                <c:pt idx="77">
                  <c:v>0.77</c:v>
                </c:pt>
                <c:pt idx="78">
                  <c:v>0.78</c:v>
                </c:pt>
                <c:pt idx="79">
                  <c:v>0.79</c:v>
                </c:pt>
                <c:pt idx="80">
                  <c:v>0.8</c:v>
                </c:pt>
                <c:pt idx="81">
                  <c:v>0.81</c:v>
                </c:pt>
                <c:pt idx="82">
                  <c:v>0.82</c:v>
                </c:pt>
                <c:pt idx="83">
                  <c:v>0.83</c:v>
                </c:pt>
                <c:pt idx="84">
                  <c:v>0.84</c:v>
                </c:pt>
                <c:pt idx="85">
                  <c:v>0.85</c:v>
                </c:pt>
                <c:pt idx="86">
                  <c:v>0.86</c:v>
                </c:pt>
                <c:pt idx="87">
                  <c:v>0.87</c:v>
                </c:pt>
                <c:pt idx="88">
                  <c:v>0.88</c:v>
                </c:pt>
                <c:pt idx="89">
                  <c:v>0.89</c:v>
                </c:pt>
                <c:pt idx="90">
                  <c:v>0.9</c:v>
                </c:pt>
                <c:pt idx="91">
                  <c:v>0.91</c:v>
                </c:pt>
                <c:pt idx="92">
                  <c:v>0.92</c:v>
                </c:pt>
                <c:pt idx="93">
                  <c:v>0.93</c:v>
                </c:pt>
                <c:pt idx="94">
                  <c:v>0.94</c:v>
                </c:pt>
                <c:pt idx="95">
                  <c:v>0.95</c:v>
                </c:pt>
                <c:pt idx="96">
                  <c:v>0.96</c:v>
                </c:pt>
                <c:pt idx="97">
                  <c:v>0.97</c:v>
                </c:pt>
                <c:pt idx="98">
                  <c:v>0.98</c:v>
                </c:pt>
                <c:pt idx="99">
                  <c:v>0.99</c:v>
                </c:pt>
              </c:numCache>
            </c:numRef>
          </c:xVal>
          <c:yVal>
            <c:numRef>
              <c:f>'Gradient elution (VD = 0)'!$AJ$14:$AJ$113</c:f>
              <c:numCache>
                <c:formatCode>0.000</c:formatCode>
                <c:ptCount val="100"/>
                <c:pt idx="0">
                  <c:v>6.9210335199067412</c:v>
                </c:pt>
                <c:pt idx="1">
                  <c:v>6.9707125565135479</c:v>
                </c:pt>
                <c:pt idx="2">
                  <c:v>7.0192418155798899</c:v>
                </c:pt>
                <c:pt idx="3">
                  <c:v>7.0662586365061406</c:v>
                </c:pt>
                <c:pt idx="4">
                  <c:v>7.1113365678450284</c:v>
                </c:pt>
                <c:pt idx="5">
                  <c:v>7.1539759929112323</c:v>
                </c:pt>
                <c:pt idx="6">
                  <c:v>7.1935938258223509</c:v>
                </c:pt>
                <c:pt idx="7">
                  <c:v>7.2295123496716345</c:v>
                </c:pt>
                <c:pt idx="8">
                  <c:v>7.2609473527757391</c:v>
                </c:pt>
                <c:pt idx="9">
                  <c:v>7.2869958388499851</c:v>
                </c:pt>
                <c:pt idx="10">
                  <c:v>7.3066237543194257</c:v>
                </c:pt>
                <c:pt idx="11">
                  <c:v>7.3186544052065994</c:v>
                </c:pt>
                <c:pt idx="12">
                  <c:v>7.3217585434259718</c:v>
                </c:pt>
                <c:pt idx="13">
                  <c:v>7.3144475032936374</c:v>
                </c:pt>
                <c:pt idx="14">
                  <c:v>7.2950712719210724</c:v>
                </c:pt>
                <c:pt idx="15">
                  <c:v>7.2618239709911432</c:v>
                </c:pt>
                <c:pt idx="16">
                  <c:v>7.2127598623845115</c:v>
                </c:pt>
                <c:pt idx="17">
                  <c:v>7.1458235509697197</c:v>
                </c:pt>
                <c:pt idx="18">
                  <c:v>7.0588983381646768</c:v>
                </c:pt>
                <c:pt idx="19">
                  <c:v>6.9498763765679605</c:v>
                </c:pt>
                <c:pt idx="20">
                  <c:v>6.8167530360323472</c:v>
                </c:pt>
                <c:pt idx="21">
                  <c:v>6.6577454423076139</c:v>
                </c:pt>
                <c:pt idx="22">
                  <c:v>6.4714315083208591</c:v>
                </c:pt>
                <c:pt idx="23">
                  <c:v>-3.3615142281356878</c:v>
                </c:pt>
                <c:pt idx="24">
                  <c:v>-1.8476512386698056</c:v>
                </c:pt>
                <c:pt idx="25">
                  <c:v>-0.59921564162639385</c:v>
                </c:pt>
                <c:pt idx="26">
                  <c:v>7.0843009416604303</c:v>
                </c:pt>
                <c:pt idx="27">
                  <c:v>6.5223652854837013</c:v>
                </c:pt>
                <c:pt idx="28">
                  <c:v>5.9589214455262196</c:v>
                </c:pt>
                <c:pt idx="29">
                  <c:v>5.399783928834756</c:v>
                </c:pt>
                <c:pt idx="30">
                  <c:v>4.8512516232684355</c:v>
                </c:pt>
                <c:pt idx="31">
                  <c:v>4.3197683371684725</c:v>
                </c:pt>
                <c:pt idx="32">
                  <c:v>3.8115366234815453</c:v>
                </c:pt>
                <c:pt idx="33">
                  <c:v>3.3321311284776058</c:v>
                </c:pt>
                <c:pt idx="34">
                  <c:v>2.8861612788091748</c:v>
                </c:pt>
                <c:pt idx="35">
                  <c:v>2.477026069509868</c:v>
                </c:pt>
                <c:pt idx="36">
                  <c:v>2.1067875786231349</c:v>
                </c:pt>
                <c:pt idx="37">
                  <c:v>1.7761690155908416</c:v>
                </c:pt>
                <c:pt idx="38">
                  <c:v>1.4846631799362724</c:v>
                </c:pt>
                <c:pt idx="39">
                  <c:v>1.2307228293384824</c:v>
                </c:pt>
                <c:pt idx="40">
                  <c:v>1.0119979549011389</c:v>
                </c:pt>
                <c:pt idx="41">
                  <c:v>0.82558604438686589</c:v>
                </c:pt>
                <c:pt idx="42">
                  <c:v>0.66826791877361846</c:v>
                </c:pt>
                <c:pt idx="43">
                  <c:v>0.53671079841317804</c:v>
                </c:pt>
                <c:pt idx="44">
                  <c:v>0.4276293648701342</c:v>
                </c:pt>
                <c:pt idx="45">
                  <c:v>0.33790308247190426</c:v>
                </c:pt>
                <c:pt idx="46">
                  <c:v>0.2646532307198366</c:v>
                </c:pt>
                <c:pt idx="47">
                  <c:v>0.20528600563254126</c:v>
                </c:pt>
                <c:pt idx="48">
                  <c:v>0.1575091177159694</c:v>
                </c:pt>
                <c:pt idx="49">
                  <c:v>0.11932912636773792</c:v>
                </c:pt>
                <c:pt idx="50">
                  <c:v>8.9035843869729403E-2</c:v>
                </c:pt>
                <c:pt idx="51">
                  <c:v>6.5178931566084966E-2</c:v>
                </c:pt>
                <c:pt idx="52">
                  <c:v>4.6540571440964844E-2</c:v>
                </c:pt>
                <c:pt idx="53">
                  <c:v>3.2106983372051603E-2</c:v>
                </c:pt>
                <c:pt idx="54">
                  <c:v>2.1040639896316726E-2</c:v>
                </c:pt>
                <c:pt idx="55">
                  <c:v>1.2654318921073932E-2</c:v>
                </c:pt>
                <c:pt idx="56">
                  <c:v>6.3876124690993999E-3</c:v>
                </c:pt>
                <c:pt idx="57">
                  <c:v>1.7861449484471584E-3</c:v>
                </c:pt>
                <c:pt idx="58">
                  <c:v>-1.5164865864086623E-3</c:v>
                </c:pt>
                <c:pt idx="59">
                  <c:v>-3.8141866277507513E-3</c:v>
                </c:pt>
                <c:pt idx="60">
                  <c:v>-5.3414694762340528E-3</c:v>
                </c:pt>
                <c:pt idx="61">
                  <c:v>-6.2844593698953913E-3</c:v>
                </c:pt>
                <c:pt idx="62">
                  <c:v>-6.790049075542464E-3</c:v>
                </c:pt>
                <c:pt idx="63">
                  <c:v>-6.9734742126282574E-3</c:v>
                </c:pt>
                <c:pt idx="64">
                  <c:v>-6.9245409915706432E-3</c:v>
                </c:pt>
                <c:pt idx="65">
                  <c:v>-6.7127204859512551E-3</c:v>
                </c:pt>
                <c:pt idx="66">
                  <c:v>-6.3912964404984757E-3</c:v>
                </c:pt>
                <c:pt idx="67">
                  <c:v>-6.000728045782157E-3</c:v>
                </c:pt>
                <c:pt idx="68">
                  <c:v>-5.5713652850258822E-3</c:v>
                </c:pt>
                <c:pt idx="69">
                  <c:v>-5.1256329778661073E-3</c:v>
                </c:pt>
                <c:pt idx="70">
                  <c:v>-4.679780724875883E-3</c:v>
                </c:pt>
                <c:pt idx="71">
                  <c:v>-4.2452795748587659E-3</c:v>
                </c:pt>
                <c:pt idx="72">
                  <c:v>-3.8299322389944062E-3</c:v>
                </c:pt>
                <c:pt idx="73">
                  <c:v>-3.438751836806538E-3</c:v>
                </c:pt>
                <c:pt idx="74">
                  <c:v>-3.0746542287517294E-3</c:v>
                </c:pt>
                <c:pt idx="75">
                  <c:v>-2.7390007161827543E-3</c:v>
                </c:pt>
                <c:pt idx="76">
                  <c:v>-2.4320210336624837E-3</c:v>
                </c:pt>
                <c:pt idx="77">
                  <c:v>-2.1531409052596923E-3</c:v>
                </c:pt>
                <c:pt idx="78">
                  <c:v>-1.9012337922486603E-3</c:v>
                </c:pt>
                <c:pt idx="79">
                  <c:v>-1.6748126590467073E-3</c:v>
                </c:pt>
                <c:pt idx="80">
                  <c:v>-1.4721744828965191E-3</c:v>
                </c:pt>
                <c:pt idx="81">
                  <c:v>-1.2915077098575318E-3</c:v>
                </c:pt>
                <c:pt idx="82">
                  <c:v>-1.1309708124329439E-3</c:v>
                </c:pt>
                <c:pt idx="83">
                  <c:v>-9.8874844744323374E-4</c:v>
                </c:pt>
                <c:pt idx="84">
                  <c:v>-8.6309037493830442E-4</c:v>
                </c:pt>
                <c:pt idx="85">
                  <c:v>-7.5233722174175306E-4</c:v>
                </c:pt>
                <c:pt idx="86">
                  <c:v>-6.5493630804452734E-4</c:v>
                </c:pt>
                <c:pt idx="87">
                  <c:v>-5.694500617119526E-4</c:v>
                </c:pt>
                <c:pt idx="88">
                  <c:v>-4.9455899111627605E-4</c:v>
                </c:pt>
                <c:pt idx="89">
                  <c:v>-4.290607459142384E-4</c:v>
                </c:pt>
                <c:pt idx="90">
                  <c:v>-3.7186644426134678E-4</c:v>
                </c:pt>
                <c:pt idx="91">
                  <c:v>-3.2199516780648002E-4</c:v>
                </c:pt>
                <c:pt idx="92">
                  <c:v>-2.7856730658007184E-4</c:v>
                </c:pt>
                <c:pt idx="93">
                  <c:v>-2.4079726440731774E-4</c:v>
                </c:pt>
                <c:pt idx="94">
                  <c:v>-2.079859010735349E-4</c:v>
                </c:pt>
                <c:pt idx="95">
                  <c:v>-1.7951298319124584E-4</c:v>
                </c:pt>
                <c:pt idx="96">
                  <c:v>-1.548298352353998E-4</c:v>
                </c:pt>
                <c:pt idx="97">
                  <c:v>-1.3345232057160796E-4</c:v>
                </c:pt>
                <c:pt idx="98">
                  <c:v>-1.1495423547332221E-4</c:v>
                </c:pt>
                <c:pt idx="99">
                  <c:v>-9.8961163983235523E-5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A534-4F2D-9AF2-53BB22A937B3}"/>
            </c:ext>
          </c:extLst>
        </c:ser>
        <c:ser>
          <c:idx val="4"/>
          <c:order val="4"/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xVal>
            <c:numRef>
              <c:f>'Gradient elution (VD = 0)'!$AE$14:$AE$113</c:f>
              <c:numCache>
                <c:formatCode>0.00</c:formatCode>
                <c:ptCount val="100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  <c:pt idx="11">
                  <c:v>0.11</c:v>
                </c:pt>
                <c:pt idx="12">
                  <c:v>0.12</c:v>
                </c:pt>
                <c:pt idx="13">
                  <c:v>0.13</c:v>
                </c:pt>
                <c:pt idx="14">
                  <c:v>0.14000000000000001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</c:v>
                </c:pt>
                <c:pt idx="19">
                  <c:v>0.19</c:v>
                </c:pt>
                <c:pt idx="20">
                  <c:v>0.2</c:v>
                </c:pt>
                <c:pt idx="21">
                  <c:v>0.21</c:v>
                </c:pt>
                <c:pt idx="22">
                  <c:v>0.22</c:v>
                </c:pt>
                <c:pt idx="23">
                  <c:v>0.23</c:v>
                </c:pt>
                <c:pt idx="24">
                  <c:v>0.24</c:v>
                </c:pt>
                <c:pt idx="25">
                  <c:v>0.25</c:v>
                </c:pt>
                <c:pt idx="26">
                  <c:v>0.26</c:v>
                </c:pt>
                <c:pt idx="27">
                  <c:v>0.27</c:v>
                </c:pt>
                <c:pt idx="28">
                  <c:v>0.28000000000000003</c:v>
                </c:pt>
                <c:pt idx="29">
                  <c:v>0.28999999999999998</c:v>
                </c:pt>
                <c:pt idx="30">
                  <c:v>0.3</c:v>
                </c:pt>
                <c:pt idx="31">
                  <c:v>0.31</c:v>
                </c:pt>
                <c:pt idx="32">
                  <c:v>0.32</c:v>
                </c:pt>
                <c:pt idx="33">
                  <c:v>0.33</c:v>
                </c:pt>
                <c:pt idx="34">
                  <c:v>0.34</c:v>
                </c:pt>
                <c:pt idx="35">
                  <c:v>0.35</c:v>
                </c:pt>
                <c:pt idx="36">
                  <c:v>0.36</c:v>
                </c:pt>
                <c:pt idx="37">
                  <c:v>0.37</c:v>
                </c:pt>
                <c:pt idx="38">
                  <c:v>0.38</c:v>
                </c:pt>
                <c:pt idx="39">
                  <c:v>0.39</c:v>
                </c:pt>
                <c:pt idx="40">
                  <c:v>0.4</c:v>
                </c:pt>
                <c:pt idx="41">
                  <c:v>0.41</c:v>
                </c:pt>
                <c:pt idx="42">
                  <c:v>0.42</c:v>
                </c:pt>
                <c:pt idx="43">
                  <c:v>0.43</c:v>
                </c:pt>
                <c:pt idx="44">
                  <c:v>0.44</c:v>
                </c:pt>
                <c:pt idx="45">
                  <c:v>0.45</c:v>
                </c:pt>
                <c:pt idx="46">
                  <c:v>0.46</c:v>
                </c:pt>
                <c:pt idx="47">
                  <c:v>0.47</c:v>
                </c:pt>
                <c:pt idx="48">
                  <c:v>0.48</c:v>
                </c:pt>
                <c:pt idx="49">
                  <c:v>0.49</c:v>
                </c:pt>
                <c:pt idx="50">
                  <c:v>0.5</c:v>
                </c:pt>
                <c:pt idx="51">
                  <c:v>0.51</c:v>
                </c:pt>
                <c:pt idx="52">
                  <c:v>0.52</c:v>
                </c:pt>
                <c:pt idx="53">
                  <c:v>0.53</c:v>
                </c:pt>
                <c:pt idx="54">
                  <c:v>0.54</c:v>
                </c:pt>
                <c:pt idx="55">
                  <c:v>0.55000000000000004</c:v>
                </c:pt>
                <c:pt idx="56">
                  <c:v>0.56000000000000005</c:v>
                </c:pt>
                <c:pt idx="57">
                  <c:v>0.56999999999999995</c:v>
                </c:pt>
                <c:pt idx="58">
                  <c:v>0.57999999999999996</c:v>
                </c:pt>
                <c:pt idx="59">
                  <c:v>0.59</c:v>
                </c:pt>
                <c:pt idx="60">
                  <c:v>0.6</c:v>
                </c:pt>
                <c:pt idx="61">
                  <c:v>0.61</c:v>
                </c:pt>
                <c:pt idx="62">
                  <c:v>0.62</c:v>
                </c:pt>
                <c:pt idx="63">
                  <c:v>0.63</c:v>
                </c:pt>
                <c:pt idx="64">
                  <c:v>0.64</c:v>
                </c:pt>
                <c:pt idx="65">
                  <c:v>0.65</c:v>
                </c:pt>
                <c:pt idx="66">
                  <c:v>0.66</c:v>
                </c:pt>
                <c:pt idx="67">
                  <c:v>0.67</c:v>
                </c:pt>
                <c:pt idx="68">
                  <c:v>0.68</c:v>
                </c:pt>
                <c:pt idx="69">
                  <c:v>0.69</c:v>
                </c:pt>
                <c:pt idx="70">
                  <c:v>0.7</c:v>
                </c:pt>
                <c:pt idx="71">
                  <c:v>0.71</c:v>
                </c:pt>
                <c:pt idx="72">
                  <c:v>0.72</c:v>
                </c:pt>
                <c:pt idx="73">
                  <c:v>0.73</c:v>
                </c:pt>
                <c:pt idx="74">
                  <c:v>0.74</c:v>
                </c:pt>
                <c:pt idx="75">
                  <c:v>0.75</c:v>
                </c:pt>
                <c:pt idx="76">
                  <c:v>0.76</c:v>
                </c:pt>
                <c:pt idx="77">
                  <c:v>0.77</c:v>
                </c:pt>
                <c:pt idx="78">
                  <c:v>0.78</c:v>
                </c:pt>
                <c:pt idx="79">
                  <c:v>0.79</c:v>
                </c:pt>
                <c:pt idx="80">
                  <c:v>0.8</c:v>
                </c:pt>
                <c:pt idx="81">
                  <c:v>0.81</c:v>
                </c:pt>
                <c:pt idx="82">
                  <c:v>0.82</c:v>
                </c:pt>
                <c:pt idx="83">
                  <c:v>0.83</c:v>
                </c:pt>
                <c:pt idx="84">
                  <c:v>0.84</c:v>
                </c:pt>
                <c:pt idx="85">
                  <c:v>0.85</c:v>
                </c:pt>
                <c:pt idx="86">
                  <c:v>0.86</c:v>
                </c:pt>
                <c:pt idx="87">
                  <c:v>0.87</c:v>
                </c:pt>
                <c:pt idx="88">
                  <c:v>0.88</c:v>
                </c:pt>
                <c:pt idx="89">
                  <c:v>0.89</c:v>
                </c:pt>
                <c:pt idx="90">
                  <c:v>0.9</c:v>
                </c:pt>
                <c:pt idx="91">
                  <c:v>0.91</c:v>
                </c:pt>
                <c:pt idx="92">
                  <c:v>0.92</c:v>
                </c:pt>
                <c:pt idx="93">
                  <c:v>0.93</c:v>
                </c:pt>
                <c:pt idx="94">
                  <c:v>0.94</c:v>
                </c:pt>
                <c:pt idx="95">
                  <c:v>0.95</c:v>
                </c:pt>
                <c:pt idx="96">
                  <c:v>0.96</c:v>
                </c:pt>
                <c:pt idx="97">
                  <c:v>0.97</c:v>
                </c:pt>
                <c:pt idx="98">
                  <c:v>0.98</c:v>
                </c:pt>
                <c:pt idx="99">
                  <c:v>0.99</c:v>
                </c:pt>
              </c:numCache>
            </c:numRef>
          </c:xVal>
          <c:yVal>
            <c:numRef>
              <c:f>'Gradient elution (VD = 0)'!$AK$14:$AK$113</c:f>
              <c:numCache>
                <c:formatCode>0.000</c:formatCode>
                <c:ptCount val="100"/>
                <c:pt idx="0">
                  <c:v>13.804495569861974</c:v>
                </c:pt>
                <c:pt idx="1">
                  <c:v>13.876841901299999</c:v>
                </c:pt>
                <c:pt idx="2">
                  <c:v>13.949742477540012</c:v>
                </c:pt>
                <c:pt idx="3">
                  <c:v>14.023157866476319</c:v>
                </c:pt>
                <c:pt idx="4">
                  <c:v>14.097034861042003</c:v>
                </c:pt>
                <c:pt idx="5">
                  <c:v>14.171302555469962</c:v>
                </c:pt>
                <c:pt idx="6">
                  <c:v>14.245867313621657</c:v>
                </c:pt>
                <c:pt idx="7">
                  <c:v>14.320606312835377</c:v>
                </c:pt>
                <c:pt idx="8">
                  <c:v>14.395359255492011</c:v>
                </c:pt>
                <c:pt idx="9">
                  <c:v>14.469917724434366</c:v>
                </c:pt>
                <c:pt idx="10">
                  <c:v>14.544011513174928</c:v>
                </c:pt>
                <c:pt idx="11">
                  <c:v>14.61729108512472</c:v>
                </c:pt>
                <c:pt idx="12">
                  <c:v>14.689305110731903</c:v>
                </c:pt>
                <c:pt idx="13">
                  <c:v>14.759471811620086</c:v>
                </c:pt>
                <c:pt idx="14">
                  <c:v>14.827042642235588</c:v>
                </c:pt>
                <c:pt idx="15">
                  <c:v>14.891056735086607</c:v>
                </c:pt>
                <c:pt idx="16">
                  <c:v>14.950284657037347</c:v>
                </c:pt>
                <c:pt idx="17">
                  <c:v>15.003160585392072</c:v>
                </c:pt>
                <c:pt idx="18">
                  <c:v>15.04770332452463</c:v>
                </c:pt>
                <c:pt idx="19">
                  <c:v>15.081429033589018</c:v>
                </c:pt>
                <c:pt idx="20">
                  <c:v>15.101262488019302</c:v>
                </c:pt>
                <c:pt idx="21">
                  <c:v>15.103459266186265</c:v>
                </c:pt>
                <c:pt idx="22">
                  <c:v>15.08355792067187</c:v>
                </c:pt>
                <c:pt idx="23">
                  <c:v>15.036387364179404</c:v>
                </c:pt>
                <c:pt idx="24">
                  <c:v>14.956157466380626</c:v>
                </c:pt>
                <c:pt idx="25">
                  <c:v>14.836656489874692</c:v>
                </c:pt>
                <c:pt idx="26">
                  <c:v>4.7011881797803587</c:v>
                </c:pt>
                <c:pt idx="27">
                  <c:v>6.5173855105124465</c:v>
                </c:pt>
                <c:pt idx="28">
                  <c:v>7.9611422725024594</c:v>
                </c:pt>
                <c:pt idx="29">
                  <c:v>9.0452296311544682</c:v>
                </c:pt>
                <c:pt idx="30">
                  <c:v>9.7950335228672341</c:v>
                </c:pt>
                <c:pt idx="31">
                  <c:v>14.733714286732713</c:v>
                </c:pt>
                <c:pt idx="32">
                  <c:v>14.030590884220256</c:v>
                </c:pt>
                <c:pt idx="33">
                  <c:v>13.267948204565862</c:v>
                </c:pt>
                <c:pt idx="34">
                  <c:v>12.455179084545611</c:v>
                </c:pt>
                <c:pt idx="35">
                  <c:v>11.604035918974493</c:v>
                </c:pt>
                <c:pt idx="36">
                  <c:v>10.72807313002248</c:v>
                </c:pt>
                <c:pt idx="37">
                  <c:v>9.8418881095595179</c:v>
                </c:pt>
                <c:pt idx="38">
                  <c:v>8.9602475815461862</c:v>
                </c:pt>
                <c:pt idx="39">
                  <c:v>8.0972085428746734</c:v>
                </c:pt>
                <c:pt idx="40">
                  <c:v>7.2653422982875195</c:v>
                </c:pt>
                <c:pt idx="41">
                  <c:v>6.4751471624375077</c:v>
                </c:pt>
                <c:pt idx="42">
                  <c:v>5.7346974728293896</c:v>
                </c:pt>
                <c:pt idx="43">
                  <c:v>5.0495345782133159</c:v>
                </c:pt>
                <c:pt idx="44">
                  <c:v>4.4227697920353171</c:v>
                </c:pt>
                <c:pt idx="45">
                  <c:v>3.8553464664257757</c:v>
                </c:pt>
                <c:pt idx="46">
                  <c:v>3.3463999718215027</c:v>
                </c:pt>
                <c:pt idx="47">
                  <c:v>2.8936580832158483</c:v>
                </c:pt>
                <c:pt idx="48">
                  <c:v>2.4938356399176373</c:v>
                </c:pt>
                <c:pt idx="49">
                  <c:v>2.1429917639124074</c:v>
                </c:pt>
                <c:pt idx="50">
                  <c:v>1.8368318477353576</c:v>
                </c:pt>
                <c:pt idx="51">
                  <c:v>1.5709478834986073</c:v>
                </c:pt>
                <c:pt idx="52">
                  <c:v>1.3409987461642634</c:v>
                </c:pt>
                <c:pt idx="53">
                  <c:v>1.1428369152699334</c:v>
                </c:pt>
                <c:pt idx="54">
                  <c:v>0.97259043631420594</c:v>
                </c:pt>
                <c:pt idx="55">
                  <c:v>0.8267094374136561</c:v>
                </c:pt>
                <c:pt idx="56">
                  <c:v>0.70198591701871849</c:v>
                </c:pt>
                <c:pt idx="57">
                  <c:v>0.59555434236096672</c:v>
                </c:pt>
                <c:pt idx="58">
                  <c:v>0.50487921854643047</c:v>
                </c:pt>
                <c:pt idx="59">
                  <c:v>0.42773443463607896</c:v>
                </c:pt>
                <c:pt idx="60">
                  <c:v>0.36217798816601099</c:v>
                </c:pt>
                <c:pt idx="61">
                  <c:v>0.30652468339527511</c:v>
                </c:pt>
                <c:pt idx="62">
                  <c:v>0.25931859701738519</c:v>
                </c:pt>
                <c:pt idx="63">
                  <c:v>0.21930649028899879</c:v>
                </c:pt>
                <c:pt idx="64">
                  <c:v>0.18541289034680491</c:v>
                </c:pt>
                <c:pt idx="65">
                  <c:v>0.15671723544881358</c:v>
                </c:pt>
                <c:pt idx="66">
                  <c:v>0.13243325056461555</c:v>
                </c:pt>
                <c:pt idx="67">
                  <c:v>0.11189056669181859</c:v>
                </c:pt>
                <c:pt idx="68">
                  <c:v>9.4518499527301417E-2</c:v>
                </c:pt>
                <c:pt idx="69">
                  <c:v>7.9831844986625475E-2</c:v>
                </c:pt>
                <c:pt idx="70">
                  <c:v>6.7418518575530467E-2</c:v>
                </c:pt>
                <c:pt idx="71">
                  <c:v>5.6928853866863451E-2</c:v>
                </c:pt>
                <c:pt idx="72">
                  <c:v>4.8066375836496866E-2</c:v>
                </c:pt>
                <c:pt idx="73">
                  <c:v>4.0579872933044346E-2</c:v>
                </c:pt>
                <c:pt idx="74">
                  <c:v>3.4256604264040605E-2</c:v>
                </c:pt>
                <c:pt idx="75">
                  <c:v>2.8916492968581588E-2</c:v>
                </c:pt>
                <c:pt idx="76">
                  <c:v>2.4407172246708179E-2</c:v>
                </c:pt>
                <c:pt idx="77">
                  <c:v>2.0599765694058334E-2</c:v>
                </c:pt>
                <c:pt idx="78">
                  <c:v>1.7385297976119804E-2</c:v>
                </c:pt>
                <c:pt idx="79">
                  <c:v>1.4671645157074118E-2</c:v>
                </c:pt>
                <c:pt idx="80">
                  <c:v>1.2380946027229604E-2</c:v>
                </c:pt>
                <c:pt idx="81">
                  <c:v>1.0447406516925077E-2</c:v>
                </c:pt>
                <c:pt idx="82">
                  <c:v>8.8154387777775386E-3</c:v>
                </c:pt>
                <c:pt idx="83">
                  <c:v>7.4380848310005533E-3</c:v>
                </c:pt>
                <c:pt idx="84">
                  <c:v>6.2756819234776615E-3</c:v>
                </c:pt>
                <c:pt idx="85">
                  <c:v>5.2947330029295405E-3</c:v>
                </c:pt>
                <c:pt idx="86">
                  <c:v>4.4669511299670764E-3</c:v>
                </c:pt>
                <c:pt idx="87">
                  <c:v>3.7684512906048912E-3</c:v>
                </c:pt>
                <c:pt idx="88">
                  <c:v>3.1790670533306132E-3</c:v>
                </c:pt>
                <c:pt idx="89">
                  <c:v>2.6817729174709584E-3</c:v>
                </c:pt>
                <c:pt idx="90">
                  <c:v>2.2621961028387893E-3</c:v>
                </c:pt>
                <c:pt idx="91">
                  <c:v>1.9082040034626327E-3</c:v>
                </c:pt>
                <c:pt idx="92">
                  <c:v>1.6095556316511931E-3</c:v>
                </c:pt>
                <c:pt idx="93">
                  <c:v>1.3576071664190852E-3</c:v>
                </c:pt>
                <c:pt idx="94">
                  <c:v>1.1450632375386146E-3</c:v>
                </c:pt>
                <c:pt idx="95">
                  <c:v>9.6576686356905108E-4</c:v>
                </c:pt>
                <c:pt idx="96">
                  <c:v>8.1452205349033578E-4</c:v>
                </c:pt>
                <c:pt idx="97">
                  <c:v>6.8694400574321037E-4</c:v>
                </c:pt>
                <c:pt idx="98">
                  <c:v>5.793326214432223E-4</c:v>
                </c:pt>
                <c:pt idx="99">
                  <c:v>4.8856571083633125E-4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A534-4F2D-9AF2-53BB22A937B3}"/>
            </c:ext>
          </c:extLst>
        </c:ser>
        <c:ser>
          <c:idx val="5"/>
          <c:order val="5"/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xVal>
            <c:numRef>
              <c:f>'Gradient elution (VD = 0)'!$AE$14:$AE$113</c:f>
              <c:numCache>
                <c:formatCode>0.00</c:formatCode>
                <c:ptCount val="100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  <c:pt idx="11">
                  <c:v>0.11</c:v>
                </c:pt>
                <c:pt idx="12">
                  <c:v>0.12</c:v>
                </c:pt>
                <c:pt idx="13">
                  <c:v>0.13</c:v>
                </c:pt>
                <c:pt idx="14">
                  <c:v>0.14000000000000001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</c:v>
                </c:pt>
                <c:pt idx="19">
                  <c:v>0.19</c:v>
                </c:pt>
                <c:pt idx="20">
                  <c:v>0.2</c:v>
                </c:pt>
                <c:pt idx="21">
                  <c:v>0.21</c:v>
                </c:pt>
                <c:pt idx="22">
                  <c:v>0.22</c:v>
                </c:pt>
                <c:pt idx="23">
                  <c:v>0.23</c:v>
                </c:pt>
                <c:pt idx="24">
                  <c:v>0.24</c:v>
                </c:pt>
                <c:pt idx="25">
                  <c:v>0.25</c:v>
                </c:pt>
                <c:pt idx="26">
                  <c:v>0.26</c:v>
                </c:pt>
                <c:pt idx="27">
                  <c:v>0.27</c:v>
                </c:pt>
                <c:pt idx="28">
                  <c:v>0.28000000000000003</c:v>
                </c:pt>
                <c:pt idx="29">
                  <c:v>0.28999999999999998</c:v>
                </c:pt>
                <c:pt idx="30">
                  <c:v>0.3</c:v>
                </c:pt>
                <c:pt idx="31">
                  <c:v>0.31</c:v>
                </c:pt>
                <c:pt idx="32">
                  <c:v>0.32</c:v>
                </c:pt>
                <c:pt idx="33">
                  <c:v>0.33</c:v>
                </c:pt>
                <c:pt idx="34">
                  <c:v>0.34</c:v>
                </c:pt>
                <c:pt idx="35">
                  <c:v>0.35</c:v>
                </c:pt>
                <c:pt idx="36">
                  <c:v>0.36</c:v>
                </c:pt>
                <c:pt idx="37">
                  <c:v>0.37</c:v>
                </c:pt>
                <c:pt idx="38">
                  <c:v>0.38</c:v>
                </c:pt>
                <c:pt idx="39">
                  <c:v>0.39</c:v>
                </c:pt>
                <c:pt idx="40">
                  <c:v>0.4</c:v>
                </c:pt>
                <c:pt idx="41">
                  <c:v>0.41</c:v>
                </c:pt>
                <c:pt idx="42">
                  <c:v>0.42</c:v>
                </c:pt>
                <c:pt idx="43">
                  <c:v>0.43</c:v>
                </c:pt>
                <c:pt idx="44">
                  <c:v>0.44</c:v>
                </c:pt>
                <c:pt idx="45">
                  <c:v>0.45</c:v>
                </c:pt>
                <c:pt idx="46">
                  <c:v>0.46</c:v>
                </c:pt>
                <c:pt idx="47">
                  <c:v>0.47</c:v>
                </c:pt>
                <c:pt idx="48">
                  <c:v>0.48</c:v>
                </c:pt>
                <c:pt idx="49">
                  <c:v>0.49</c:v>
                </c:pt>
                <c:pt idx="50">
                  <c:v>0.5</c:v>
                </c:pt>
                <c:pt idx="51">
                  <c:v>0.51</c:v>
                </c:pt>
                <c:pt idx="52">
                  <c:v>0.52</c:v>
                </c:pt>
                <c:pt idx="53">
                  <c:v>0.53</c:v>
                </c:pt>
                <c:pt idx="54">
                  <c:v>0.54</c:v>
                </c:pt>
                <c:pt idx="55">
                  <c:v>0.55000000000000004</c:v>
                </c:pt>
                <c:pt idx="56">
                  <c:v>0.56000000000000005</c:v>
                </c:pt>
                <c:pt idx="57">
                  <c:v>0.56999999999999995</c:v>
                </c:pt>
                <c:pt idx="58">
                  <c:v>0.57999999999999996</c:v>
                </c:pt>
                <c:pt idx="59">
                  <c:v>0.59</c:v>
                </c:pt>
                <c:pt idx="60">
                  <c:v>0.6</c:v>
                </c:pt>
                <c:pt idx="61">
                  <c:v>0.61</c:v>
                </c:pt>
                <c:pt idx="62">
                  <c:v>0.62</c:v>
                </c:pt>
                <c:pt idx="63">
                  <c:v>0.63</c:v>
                </c:pt>
                <c:pt idx="64">
                  <c:v>0.64</c:v>
                </c:pt>
                <c:pt idx="65">
                  <c:v>0.65</c:v>
                </c:pt>
                <c:pt idx="66">
                  <c:v>0.66</c:v>
                </c:pt>
                <c:pt idx="67">
                  <c:v>0.67</c:v>
                </c:pt>
                <c:pt idx="68">
                  <c:v>0.68</c:v>
                </c:pt>
                <c:pt idx="69">
                  <c:v>0.69</c:v>
                </c:pt>
                <c:pt idx="70">
                  <c:v>0.7</c:v>
                </c:pt>
                <c:pt idx="71">
                  <c:v>0.71</c:v>
                </c:pt>
                <c:pt idx="72">
                  <c:v>0.72</c:v>
                </c:pt>
                <c:pt idx="73">
                  <c:v>0.73</c:v>
                </c:pt>
                <c:pt idx="74">
                  <c:v>0.74</c:v>
                </c:pt>
                <c:pt idx="75">
                  <c:v>0.75</c:v>
                </c:pt>
                <c:pt idx="76">
                  <c:v>0.76</c:v>
                </c:pt>
                <c:pt idx="77">
                  <c:v>0.77</c:v>
                </c:pt>
                <c:pt idx="78">
                  <c:v>0.78</c:v>
                </c:pt>
                <c:pt idx="79">
                  <c:v>0.79</c:v>
                </c:pt>
                <c:pt idx="80">
                  <c:v>0.8</c:v>
                </c:pt>
                <c:pt idx="81">
                  <c:v>0.81</c:v>
                </c:pt>
                <c:pt idx="82">
                  <c:v>0.82</c:v>
                </c:pt>
                <c:pt idx="83">
                  <c:v>0.83</c:v>
                </c:pt>
                <c:pt idx="84">
                  <c:v>0.84</c:v>
                </c:pt>
                <c:pt idx="85">
                  <c:v>0.85</c:v>
                </c:pt>
                <c:pt idx="86">
                  <c:v>0.86</c:v>
                </c:pt>
                <c:pt idx="87">
                  <c:v>0.87</c:v>
                </c:pt>
                <c:pt idx="88">
                  <c:v>0.88</c:v>
                </c:pt>
                <c:pt idx="89">
                  <c:v>0.89</c:v>
                </c:pt>
                <c:pt idx="90">
                  <c:v>0.9</c:v>
                </c:pt>
                <c:pt idx="91">
                  <c:v>0.91</c:v>
                </c:pt>
                <c:pt idx="92">
                  <c:v>0.92</c:v>
                </c:pt>
                <c:pt idx="93">
                  <c:v>0.93</c:v>
                </c:pt>
                <c:pt idx="94">
                  <c:v>0.94</c:v>
                </c:pt>
                <c:pt idx="95">
                  <c:v>0.95</c:v>
                </c:pt>
                <c:pt idx="96">
                  <c:v>0.96</c:v>
                </c:pt>
                <c:pt idx="97">
                  <c:v>0.97</c:v>
                </c:pt>
                <c:pt idx="98">
                  <c:v>0.98</c:v>
                </c:pt>
                <c:pt idx="99">
                  <c:v>0.99</c:v>
                </c:pt>
              </c:numCache>
            </c:numRef>
          </c:xVal>
          <c:yVal>
            <c:numRef>
              <c:f>'Gradient elution (VD = 0)'!$AL$14:$AL$113</c:f>
              <c:numCache>
                <c:formatCode>0.000</c:formatCode>
                <c:ptCount val="100"/>
                <c:pt idx="0">
                  <c:v>21.698136905107447</c:v>
                </c:pt>
                <c:pt idx="1">
                  <c:v>21.847069634413959</c:v>
                </c:pt>
                <c:pt idx="2">
                  <c:v>21.997659056648803</c:v>
                </c:pt>
                <c:pt idx="3">
                  <c:v>22.149855206366162</c:v>
                </c:pt>
                <c:pt idx="4">
                  <c:v>22.303590764807463</c:v>
                </c:pt>
                <c:pt idx="5">
                  <c:v>22.458777545671524</c:v>
                </c:pt>
                <c:pt idx="6">
                  <c:v>22.615302292493386</c:v>
                </c:pt>
                <c:pt idx="7">
                  <c:v>22.773021638523868</c:v>
                </c:pt>
                <c:pt idx="8">
                  <c:v>22.93175603860119</c:v>
                </c:pt>
                <c:pt idx="9">
                  <c:v>23.091282425943884</c:v>
                </c:pt>
                <c:pt idx="10">
                  <c:v>23.251325268874918</c:v>
                </c:pt>
                <c:pt idx="11">
                  <c:v>23.41154559473966</c:v>
                </c:pt>
                <c:pt idx="12">
                  <c:v>23.571527399566634</c:v>
                </c:pt>
                <c:pt idx="13">
                  <c:v>23.730760658409991</c:v>
                </c:pt>
                <c:pt idx="14">
                  <c:v>23.888619876913172</c:v>
                </c:pt>
                <c:pt idx="15">
                  <c:v>24.044336764208015</c:v>
                </c:pt>
                <c:pt idx="16">
                  <c:v>24.196965152484687</c:v>
                </c:pt>
                <c:pt idx="17">
                  <c:v>24.345335750346131</c:v>
                </c:pt>
                <c:pt idx="18">
                  <c:v>24.487997747713585</c:v>
                </c:pt>
                <c:pt idx="19">
                  <c:v>24.6231438191768</c:v>
                </c:pt>
                <c:pt idx="20">
                  <c:v>24.748514959147606</c:v>
                </c:pt>
                <c:pt idx="21">
                  <c:v>24.861282277840566</c:v>
                </c:pt>
                <c:pt idx="22">
                  <c:v>24.957905091799034</c:v>
                </c:pt>
                <c:pt idx="23">
                  <c:v>25.033969299776604</c:v>
                </c:pt>
                <c:pt idx="24">
                  <c:v>25.08401817264026</c:v>
                </c:pt>
                <c:pt idx="25">
                  <c:v>25.101399970568608</c:v>
                </c:pt>
                <c:pt idx="26">
                  <c:v>25.078172680337182</c:v>
                </c:pt>
                <c:pt idx="27">
                  <c:v>25.005122654015306</c:v>
                </c:pt>
                <c:pt idx="28">
                  <c:v>24.871964494918377</c:v>
                </c:pt>
                <c:pt idx="29">
                  <c:v>24.667784179548569</c:v>
                </c:pt>
                <c:pt idx="30">
                  <c:v>24.381755467020163</c:v>
                </c:pt>
                <c:pt idx="31">
                  <c:v>13.697682752199585</c:v>
                </c:pt>
                <c:pt idx="32">
                  <c:v>15.417592558984744</c:v>
                </c:pt>
                <c:pt idx="33">
                  <c:v>16.667563614146488</c:v>
                </c:pt>
                <c:pt idx="34">
                  <c:v>17.471946975716776</c:v>
                </c:pt>
                <c:pt idx="35">
                  <c:v>17.87120244289612</c:v>
                </c:pt>
                <c:pt idx="36">
                  <c:v>17.915772897406328</c:v>
                </c:pt>
                <c:pt idx="37">
                  <c:v>17.660201902125159</c:v>
                </c:pt>
                <c:pt idx="38">
                  <c:v>17.158365546097116</c:v>
                </c:pt>
                <c:pt idx="39">
                  <c:v>18.920095056694738</c:v>
                </c:pt>
                <c:pt idx="40">
                  <c:v>17.612770629713399</c:v>
                </c:pt>
                <c:pt idx="41">
                  <c:v>16.267270587000535</c:v>
                </c:pt>
                <c:pt idx="42">
                  <c:v>14.902496497579143</c:v>
                </c:pt>
                <c:pt idx="43">
                  <c:v>13.539068786708691</c:v>
                </c:pt>
                <c:pt idx="44">
                  <c:v>12.198040473807438</c:v>
                </c:pt>
                <c:pt idx="45">
                  <c:v>10.899530391519122</c:v>
                </c:pt>
                <c:pt idx="46">
                  <c:v>9.6614609175397366</c:v>
                </c:pt>
                <c:pt idx="47">
                  <c:v>8.4985641945911183</c:v>
                </c:pt>
                <c:pt idx="48">
                  <c:v>7.4217643917100506</c:v>
                </c:pt>
                <c:pt idx="49">
                  <c:v>6.4379695065077494</c:v>
                </c:pt>
                <c:pt idx="50">
                  <c:v>5.5502358177377946</c:v>
                </c:pt>
                <c:pt idx="51">
                  <c:v>4.7582180174429833</c:v>
                </c:pt>
                <c:pt idx="52">
                  <c:v>4.0587955057451444</c:v>
                </c:pt>
                <c:pt idx="53">
                  <c:v>3.4467681505601431</c:v>
                </c:pt>
                <c:pt idx="54">
                  <c:v>2.9155349102133967</c:v>
                </c:pt>
                <c:pt idx="55">
                  <c:v>2.4576964492746973</c:v>
                </c:pt>
                <c:pt idx="56">
                  <c:v>2.0655503127930777</c:v>
                </c:pt>
                <c:pt idx="57">
                  <c:v>1.7314695464874414</c:v>
                </c:pt>
                <c:pt idx="58">
                  <c:v>1.4481710542738702</c:v>
                </c:pt>
                <c:pt idx="59">
                  <c:v>1.20888877774849</c:v>
                </c:pt>
                <c:pt idx="60">
                  <c:v>1.0074703591631164</c:v>
                </c:pt>
                <c:pt idx="61">
                  <c:v>0.83841599261047428</c:v>
                </c:pt>
                <c:pt idx="62">
                  <c:v>0.69687617928132661</c:v>
                </c:pt>
                <c:pt idx="63">
                  <c:v>0.57862221029377237</c:v>
                </c:pt>
                <c:pt idx="64">
                  <c:v>0.48000014381693246</c:v>
                </c:pt>
                <c:pt idx="65">
                  <c:v>0.39787624035575703</c:v>
                </c:pt>
                <c:pt idx="66">
                  <c:v>0.32957946132824167</c:v>
                </c:pt>
                <c:pt idx="67">
                  <c:v>0.27284476800045426</c:v>
                </c:pt>
                <c:pt idx="68">
                  <c:v>0.22575954773451248</c:v>
                </c:pt>
                <c:pt idx="69">
                  <c:v>0.18671447377054798</c:v>
                </c:pt>
                <c:pt idx="70">
                  <c:v>0.1543593952296328</c:v>
                </c:pt>
                <c:pt idx="71">
                  <c:v>0.12756438199683479</c:v>
                </c:pt>
                <c:pt idx="72">
                  <c:v>0.10538575166393291</c:v>
                </c:pt>
                <c:pt idx="73">
                  <c:v>8.7036732252316035E-2</c:v>
                </c:pt>
                <c:pt idx="74">
                  <c:v>7.1862326217269609E-2</c:v>
                </c:pt>
                <c:pt idx="75">
                  <c:v>5.931790951363046E-2</c:v>
                </c:pt>
                <c:pt idx="76">
                  <c:v>4.8951103603386018E-2</c:v>
                </c:pt>
                <c:pt idx="77">
                  <c:v>4.0386483730469887E-2</c:v>
                </c:pt>
                <c:pt idx="78">
                  <c:v>3.3312723720886318E-2</c:v>
                </c:pt>
                <c:pt idx="79">
                  <c:v>2.7471819472332539E-2</c:v>
                </c:pt>
                <c:pt idx="80">
                  <c:v>2.2650076034339852E-2</c:v>
                </c:pt>
                <c:pt idx="81">
                  <c:v>1.8670584240372344E-2</c:v>
                </c:pt>
                <c:pt idx="82">
                  <c:v>1.5386950842645675E-2</c:v>
                </c:pt>
                <c:pt idx="83">
                  <c:v>1.2678080350734158E-2</c:v>
                </c:pt>
                <c:pt idx="84">
                  <c:v>1.0443837088095135E-2</c:v>
                </c:pt>
                <c:pt idx="85">
                  <c:v>8.6014424401577826E-3</c:v>
                </c:pt>
                <c:pt idx="86">
                  <c:v>7.0824851224991691E-3</c:v>
                </c:pt>
                <c:pt idx="87">
                  <c:v>5.8304418774173727E-3</c:v>
                </c:pt>
                <c:pt idx="88">
                  <c:v>4.7986226731874925E-3</c:v>
                </c:pt>
                <c:pt idx="89">
                  <c:v>3.9484685939538177E-3</c:v>
                </c:pt>
                <c:pt idx="90">
                  <c:v>3.2481425094400477E-3</c:v>
                </c:pt>
                <c:pt idx="91">
                  <c:v>2.6713626172205733E-3</c:v>
                </c:pt>
                <c:pt idx="92">
                  <c:v>2.1964373344179962E-3</c:v>
                </c:pt>
                <c:pt idx="93">
                  <c:v>1.805467027226371E-3</c:v>
                </c:pt>
                <c:pt idx="94">
                  <c:v>1.4836839190890433E-3</c:v>
                </c:pt>
                <c:pt idx="95">
                  <c:v>1.2189063963564E-3</c:v>
                </c:pt>
                <c:pt idx="96">
                  <c:v>1.0010879899261724E-3</c:v>
                </c:pt>
                <c:pt idx="97">
                  <c:v>8.219446871198967E-4</c:v>
                </c:pt>
                <c:pt idx="98">
                  <c:v>6.7464703210744356E-4</c:v>
                </c:pt>
                <c:pt idx="99">
                  <c:v>5.5356580092820907E-4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A534-4F2D-9AF2-53BB22A937B3}"/>
            </c:ext>
          </c:extLst>
        </c:ser>
        <c:ser>
          <c:idx val="6"/>
          <c:order val="6"/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'Gradient elution (VD = 0)'!$AE$14:$AE$113</c:f>
              <c:numCache>
                <c:formatCode>0.00</c:formatCode>
                <c:ptCount val="100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  <c:pt idx="11">
                  <c:v>0.11</c:v>
                </c:pt>
                <c:pt idx="12">
                  <c:v>0.12</c:v>
                </c:pt>
                <c:pt idx="13">
                  <c:v>0.13</c:v>
                </c:pt>
                <c:pt idx="14">
                  <c:v>0.14000000000000001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</c:v>
                </c:pt>
                <c:pt idx="19">
                  <c:v>0.19</c:v>
                </c:pt>
                <c:pt idx="20">
                  <c:v>0.2</c:v>
                </c:pt>
                <c:pt idx="21">
                  <c:v>0.21</c:v>
                </c:pt>
                <c:pt idx="22">
                  <c:v>0.22</c:v>
                </c:pt>
                <c:pt idx="23">
                  <c:v>0.23</c:v>
                </c:pt>
                <c:pt idx="24">
                  <c:v>0.24</c:v>
                </c:pt>
                <c:pt idx="25">
                  <c:v>0.25</c:v>
                </c:pt>
                <c:pt idx="26">
                  <c:v>0.26</c:v>
                </c:pt>
                <c:pt idx="27">
                  <c:v>0.27</c:v>
                </c:pt>
                <c:pt idx="28">
                  <c:v>0.28000000000000003</c:v>
                </c:pt>
                <c:pt idx="29">
                  <c:v>0.28999999999999998</c:v>
                </c:pt>
                <c:pt idx="30">
                  <c:v>0.3</c:v>
                </c:pt>
                <c:pt idx="31">
                  <c:v>0.31</c:v>
                </c:pt>
                <c:pt idx="32">
                  <c:v>0.32</c:v>
                </c:pt>
                <c:pt idx="33">
                  <c:v>0.33</c:v>
                </c:pt>
                <c:pt idx="34">
                  <c:v>0.34</c:v>
                </c:pt>
                <c:pt idx="35">
                  <c:v>0.35</c:v>
                </c:pt>
                <c:pt idx="36">
                  <c:v>0.36</c:v>
                </c:pt>
                <c:pt idx="37">
                  <c:v>0.37</c:v>
                </c:pt>
                <c:pt idx="38">
                  <c:v>0.38</c:v>
                </c:pt>
                <c:pt idx="39">
                  <c:v>0.39</c:v>
                </c:pt>
                <c:pt idx="40">
                  <c:v>0.4</c:v>
                </c:pt>
                <c:pt idx="41">
                  <c:v>0.41</c:v>
                </c:pt>
                <c:pt idx="42">
                  <c:v>0.42</c:v>
                </c:pt>
                <c:pt idx="43">
                  <c:v>0.43</c:v>
                </c:pt>
                <c:pt idx="44">
                  <c:v>0.44</c:v>
                </c:pt>
                <c:pt idx="45">
                  <c:v>0.45</c:v>
                </c:pt>
                <c:pt idx="46">
                  <c:v>0.46</c:v>
                </c:pt>
                <c:pt idx="47">
                  <c:v>0.47</c:v>
                </c:pt>
                <c:pt idx="48">
                  <c:v>0.48</c:v>
                </c:pt>
                <c:pt idx="49">
                  <c:v>0.49</c:v>
                </c:pt>
                <c:pt idx="50">
                  <c:v>0.5</c:v>
                </c:pt>
                <c:pt idx="51">
                  <c:v>0.51</c:v>
                </c:pt>
                <c:pt idx="52">
                  <c:v>0.52</c:v>
                </c:pt>
                <c:pt idx="53">
                  <c:v>0.53</c:v>
                </c:pt>
                <c:pt idx="54">
                  <c:v>0.54</c:v>
                </c:pt>
                <c:pt idx="55">
                  <c:v>0.55000000000000004</c:v>
                </c:pt>
                <c:pt idx="56">
                  <c:v>0.56000000000000005</c:v>
                </c:pt>
                <c:pt idx="57">
                  <c:v>0.56999999999999995</c:v>
                </c:pt>
                <c:pt idx="58">
                  <c:v>0.57999999999999996</c:v>
                </c:pt>
                <c:pt idx="59">
                  <c:v>0.59</c:v>
                </c:pt>
                <c:pt idx="60">
                  <c:v>0.6</c:v>
                </c:pt>
                <c:pt idx="61">
                  <c:v>0.61</c:v>
                </c:pt>
                <c:pt idx="62">
                  <c:v>0.62</c:v>
                </c:pt>
                <c:pt idx="63">
                  <c:v>0.63</c:v>
                </c:pt>
                <c:pt idx="64">
                  <c:v>0.64</c:v>
                </c:pt>
                <c:pt idx="65">
                  <c:v>0.65</c:v>
                </c:pt>
                <c:pt idx="66">
                  <c:v>0.66</c:v>
                </c:pt>
                <c:pt idx="67">
                  <c:v>0.67</c:v>
                </c:pt>
                <c:pt idx="68">
                  <c:v>0.68</c:v>
                </c:pt>
                <c:pt idx="69">
                  <c:v>0.69</c:v>
                </c:pt>
                <c:pt idx="70">
                  <c:v>0.7</c:v>
                </c:pt>
                <c:pt idx="71">
                  <c:v>0.71</c:v>
                </c:pt>
                <c:pt idx="72">
                  <c:v>0.72</c:v>
                </c:pt>
                <c:pt idx="73">
                  <c:v>0.73</c:v>
                </c:pt>
                <c:pt idx="74">
                  <c:v>0.74</c:v>
                </c:pt>
                <c:pt idx="75">
                  <c:v>0.75</c:v>
                </c:pt>
                <c:pt idx="76">
                  <c:v>0.76</c:v>
                </c:pt>
                <c:pt idx="77">
                  <c:v>0.77</c:v>
                </c:pt>
                <c:pt idx="78">
                  <c:v>0.78</c:v>
                </c:pt>
                <c:pt idx="79">
                  <c:v>0.79</c:v>
                </c:pt>
                <c:pt idx="80">
                  <c:v>0.8</c:v>
                </c:pt>
                <c:pt idx="81">
                  <c:v>0.81</c:v>
                </c:pt>
                <c:pt idx="82">
                  <c:v>0.82</c:v>
                </c:pt>
                <c:pt idx="83">
                  <c:v>0.83</c:v>
                </c:pt>
                <c:pt idx="84">
                  <c:v>0.84</c:v>
                </c:pt>
                <c:pt idx="85">
                  <c:v>0.85</c:v>
                </c:pt>
                <c:pt idx="86">
                  <c:v>0.86</c:v>
                </c:pt>
                <c:pt idx="87">
                  <c:v>0.87</c:v>
                </c:pt>
                <c:pt idx="88">
                  <c:v>0.88</c:v>
                </c:pt>
                <c:pt idx="89">
                  <c:v>0.89</c:v>
                </c:pt>
                <c:pt idx="90">
                  <c:v>0.9</c:v>
                </c:pt>
                <c:pt idx="91">
                  <c:v>0.91</c:v>
                </c:pt>
                <c:pt idx="92">
                  <c:v>0.92</c:v>
                </c:pt>
                <c:pt idx="93">
                  <c:v>0.93</c:v>
                </c:pt>
                <c:pt idx="94">
                  <c:v>0.94</c:v>
                </c:pt>
                <c:pt idx="95">
                  <c:v>0.95</c:v>
                </c:pt>
                <c:pt idx="96">
                  <c:v>0.96</c:v>
                </c:pt>
                <c:pt idx="97">
                  <c:v>0.97</c:v>
                </c:pt>
                <c:pt idx="98">
                  <c:v>0.98</c:v>
                </c:pt>
                <c:pt idx="99">
                  <c:v>0.99</c:v>
                </c:pt>
              </c:numCache>
            </c:numRef>
          </c:xVal>
          <c:yVal>
            <c:numRef>
              <c:f>'Gradient elution (VD = 0)'!$AN$14:$AN$113</c:f>
              <c:numCache>
                <c:formatCode>General</c:formatCode>
                <c:ptCount val="100"/>
                <c:pt idx="0">
                  <c:v>1.5</c:v>
                </c:pt>
                <c:pt idx="1">
                  <c:v>1.5</c:v>
                </c:pt>
                <c:pt idx="2">
                  <c:v>1.5</c:v>
                </c:pt>
                <c:pt idx="3">
                  <c:v>1.5</c:v>
                </c:pt>
                <c:pt idx="4">
                  <c:v>1.5</c:v>
                </c:pt>
                <c:pt idx="5">
                  <c:v>1.5</c:v>
                </c:pt>
                <c:pt idx="6">
                  <c:v>1.5</c:v>
                </c:pt>
                <c:pt idx="7">
                  <c:v>1.5</c:v>
                </c:pt>
                <c:pt idx="8">
                  <c:v>1.5</c:v>
                </c:pt>
                <c:pt idx="9">
                  <c:v>1.5</c:v>
                </c:pt>
                <c:pt idx="10">
                  <c:v>1.5</c:v>
                </c:pt>
                <c:pt idx="11">
                  <c:v>1.5</c:v>
                </c:pt>
                <c:pt idx="12">
                  <c:v>1.5</c:v>
                </c:pt>
                <c:pt idx="13">
                  <c:v>1.5</c:v>
                </c:pt>
                <c:pt idx="14">
                  <c:v>1.5</c:v>
                </c:pt>
                <c:pt idx="15">
                  <c:v>1.5</c:v>
                </c:pt>
                <c:pt idx="16">
                  <c:v>1.5</c:v>
                </c:pt>
                <c:pt idx="17">
                  <c:v>1.5</c:v>
                </c:pt>
                <c:pt idx="18">
                  <c:v>1.5</c:v>
                </c:pt>
                <c:pt idx="19">
                  <c:v>1.5</c:v>
                </c:pt>
                <c:pt idx="20">
                  <c:v>1.5</c:v>
                </c:pt>
                <c:pt idx="21">
                  <c:v>1.5</c:v>
                </c:pt>
                <c:pt idx="22">
                  <c:v>1.5</c:v>
                </c:pt>
                <c:pt idx="23">
                  <c:v>1.5</c:v>
                </c:pt>
                <c:pt idx="24">
                  <c:v>1.5</c:v>
                </c:pt>
                <c:pt idx="25">
                  <c:v>1.5</c:v>
                </c:pt>
                <c:pt idx="26">
                  <c:v>1.5</c:v>
                </c:pt>
                <c:pt idx="27">
                  <c:v>1.5</c:v>
                </c:pt>
                <c:pt idx="28">
                  <c:v>1.5</c:v>
                </c:pt>
                <c:pt idx="29">
                  <c:v>1.5</c:v>
                </c:pt>
                <c:pt idx="30">
                  <c:v>1.5</c:v>
                </c:pt>
                <c:pt idx="31">
                  <c:v>1.5</c:v>
                </c:pt>
                <c:pt idx="32">
                  <c:v>1.5</c:v>
                </c:pt>
                <c:pt idx="33">
                  <c:v>1.5</c:v>
                </c:pt>
                <c:pt idx="34">
                  <c:v>1.5</c:v>
                </c:pt>
                <c:pt idx="35">
                  <c:v>1.5</c:v>
                </c:pt>
                <c:pt idx="36">
                  <c:v>1.5</c:v>
                </c:pt>
                <c:pt idx="37">
                  <c:v>1.5</c:v>
                </c:pt>
                <c:pt idx="38">
                  <c:v>1.5</c:v>
                </c:pt>
                <c:pt idx="39">
                  <c:v>1.5</c:v>
                </c:pt>
                <c:pt idx="40">
                  <c:v>1.5</c:v>
                </c:pt>
                <c:pt idx="41">
                  <c:v>1.5</c:v>
                </c:pt>
                <c:pt idx="42">
                  <c:v>1.5</c:v>
                </c:pt>
                <c:pt idx="43">
                  <c:v>1.5</c:v>
                </c:pt>
                <c:pt idx="44">
                  <c:v>1.5</c:v>
                </c:pt>
                <c:pt idx="45">
                  <c:v>1.5</c:v>
                </c:pt>
                <c:pt idx="46">
                  <c:v>1.5</c:v>
                </c:pt>
                <c:pt idx="47">
                  <c:v>1.5</c:v>
                </c:pt>
                <c:pt idx="48">
                  <c:v>1.5</c:v>
                </c:pt>
                <c:pt idx="49">
                  <c:v>1.5</c:v>
                </c:pt>
                <c:pt idx="50">
                  <c:v>1.5</c:v>
                </c:pt>
                <c:pt idx="51">
                  <c:v>1.5</c:v>
                </c:pt>
                <c:pt idx="52">
                  <c:v>1.5</c:v>
                </c:pt>
                <c:pt idx="53">
                  <c:v>1.5</c:v>
                </c:pt>
                <c:pt idx="54">
                  <c:v>1.5</c:v>
                </c:pt>
                <c:pt idx="55">
                  <c:v>1.5</c:v>
                </c:pt>
                <c:pt idx="56">
                  <c:v>1.5</c:v>
                </c:pt>
                <c:pt idx="57">
                  <c:v>1.5</c:v>
                </c:pt>
                <c:pt idx="58">
                  <c:v>1.5</c:v>
                </c:pt>
                <c:pt idx="59">
                  <c:v>1.5</c:v>
                </c:pt>
                <c:pt idx="60">
                  <c:v>1.5</c:v>
                </c:pt>
                <c:pt idx="61">
                  <c:v>1.5</c:v>
                </c:pt>
                <c:pt idx="62">
                  <c:v>1.5</c:v>
                </c:pt>
                <c:pt idx="63">
                  <c:v>1.5</c:v>
                </c:pt>
                <c:pt idx="64">
                  <c:v>1.5</c:v>
                </c:pt>
                <c:pt idx="65">
                  <c:v>1.5</c:v>
                </c:pt>
                <c:pt idx="66">
                  <c:v>1.5</c:v>
                </c:pt>
                <c:pt idx="67">
                  <c:v>1.5</c:v>
                </c:pt>
                <c:pt idx="68">
                  <c:v>1.5</c:v>
                </c:pt>
                <c:pt idx="69">
                  <c:v>1.5</c:v>
                </c:pt>
                <c:pt idx="70">
                  <c:v>1.5</c:v>
                </c:pt>
                <c:pt idx="71">
                  <c:v>1.5</c:v>
                </c:pt>
                <c:pt idx="72">
                  <c:v>1.5</c:v>
                </c:pt>
                <c:pt idx="73">
                  <c:v>1.5</c:v>
                </c:pt>
                <c:pt idx="74">
                  <c:v>1.5</c:v>
                </c:pt>
                <c:pt idx="75">
                  <c:v>1.5</c:v>
                </c:pt>
                <c:pt idx="76">
                  <c:v>1.5</c:v>
                </c:pt>
                <c:pt idx="77">
                  <c:v>1.5</c:v>
                </c:pt>
                <c:pt idx="78">
                  <c:v>1.5</c:v>
                </c:pt>
                <c:pt idx="79">
                  <c:v>1.5</c:v>
                </c:pt>
                <c:pt idx="80">
                  <c:v>1.5</c:v>
                </c:pt>
                <c:pt idx="81">
                  <c:v>1.5</c:v>
                </c:pt>
                <c:pt idx="82">
                  <c:v>1.5</c:v>
                </c:pt>
                <c:pt idx="83">
                  <c:v>1.5</c:v>
                </c:pt>
                <c:pt idx="84">
                  <c:v>1.5</c:v>
                </c:pt>
                <c:pt idx="85">
                  <c:v>1.5</c:v>
                </c:pt>
                <c:pt idx="86">
                  <c:v>1.5</c:v>
                </c:pt>
                <c:pt idx="87">
                  <c:v>1.5</c:v>
                </c:pt>
                <c:pt idx="88">
                  <c:v>1.5</c:v>
                </c:pt>
                <c:pt idx="89">
                  <c:v>1.5</c:v>
                </c:pt>
                <c:pt idx="90">
                  <c:v>1.5</c:v>
                </c:pt>
                <c:pt idx="91">
                  <c:v>1.5</c:v>
                </c:pt>
                <c:pt idx="92">
                  <c:v>1.5</c:v>
                </c:pt>
                <c:pt idx="93">
                  <c:v>1.5</c:v>
                </c:pt>
                <c:pt idx="94">
                  <c:v>1.5</c:v>
                </c:pt>
                <c:pt idx="95">
                  <c:v>1.5</c:v>
                </c:pt>
                <c:pt idx="96">
                  <c:v>1.5</c:v>
                </c:pt>
                <c:pt idx="97">
                  <c:v>1.5</c:v>
                </c:pt>
                <c:pt idx="98">
                  <c:v>1.5</c:v>
                </c:pt>
                <c:pt idx="99">
                  <c:v>1.5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A534-4F2D-9AF2-53BB22A937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69543136"/>
        <c:axId val="269548176"/>
      </c:scatterChart>
      <c:valAx>
        <c:axId val="269543136"/>
        <c:scaling>
          <c:orientation val="minMax"/>
          <c:max val="0.70000000000000007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69548176"/>
        <c:crosses val="autoZero"/>
        <c:crossBetween val="midCat"/>
      </c:valAx>
      <c:valAx>
        <c:axId val="269548176"/>
        <c:scaling>
          <c:orientation val="minMax"/>
          <c:max val="3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6954313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spc="0" baseline="0">
                <a:solidFill>
                  <a:schemeClr val="accent1"/>
                </a:solidFill>
                <a:latin typeface="+mn-lt"/>
                <a:ea typeface="+mn-ea"/>
                <a:cs typeface="+mn-cs"/>
              </a:defRPr>
            </a:pPr>
            <a:r>
              <a:rPr lang="cs-CZ" sz="1800" b="0">
                <a:solidFill>
                  <a:schemeClr val="accent1"/>
                </a:solidFill>
              </a:rPr>
              <a:t>Simulated gradient elution,</a:t>
            </a:r>
            <a:r>
              <a:rPr lang="cs-CZ" sz="1800" b="0" baseline="0">
                <a:solidFill>
                  <a:schemeClr val="accent1"/>
                </a:solidFill>
              </a:rPr>
              <a:t> V</a:t>
            </a:r>
            <a:r>
              <a:rPr lang="cs-CZ" sz="1800" b="0" baseline="-25000">
                <a:solidFill>
                  <a:schemeClr val="accent1"/>
                </a:solidFill>
              </a:rPr>
              <a:t>D</a:t>
            </a:r>
            <a:r>
              <a:rPr lang="cs-CZ" sz="1800" b="0" baseline="0">
                <a:solidFill>
                  <a:schemeClr val="accent1"/>
                </a:solidFill>
              </a:rPr>
              <a:t> = 0 ml</a:t>
            </a:r>
            <a:endParaRPr lang="en-US" sz="1800" b="0">
              <a:solidFill>
                <a:schemeClr val="accent1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spc="0" baseline="0">
              <a:solidFill>
                <a:schemeClr val="accent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'Simulation II'!$A$27:$A$627</c:f>
              <c:numCache>
                <c:formatCode>0.00</c:formatCode>
                <c:ptCount val="601"/>
                <c:pt idx="0">
                  <c:v>0</c:v>
                </c:pt>
                <c:pt idx="1">
                  <c:v>5.0000000000000001E-3</c:v>
                </c:pt>
                <c:pt idx="2">
                  <c:v>0.01</c:v>
                </c:pt>
                <c:pt idx="3">
                  <c:v>1.4999999999999999E-2</c:v>
                </c:pt>
                <c:pt idx="4">
                  <c:v>0.02</c:v>
                </c:pt>
                <c:pt idx="5">
                  <c:v>2.5000000000000001E-2</c:v>
                </c:pt>
                <c:pt idx="6">
                  <c:v>0.03</c:v>
                </c:pt>
                <c:pt idx="7">
                  <c:v>3.5000000000000003E-2</c:v>
                </c:pt>
                <c:pt idx="8">
                  <c:v>0.04</c:v>
                </c:pt>
                <c:pt idx="9">
                  <c:v>4.4999999999999998E-2</c:v>
                </c:pt>
                <c:pt idx="10">
                  <c:v>0.05</c:v>
                </c:pt>
                <c:pt idx="11">
                  <c:v>5.5E-2</c:v>
                </c:pt>
                <c:pt idx="12">
                  <c:v>0.06</c:v>
                </c:pt>
                <c:pt idx="13">
                  <c:v>6.5000000000000002E-2</c:v>
                </c:pt>
                <c:pt idx="14">
                  <c:v>7.0000000000000007E-2</c:v>
                </c:pt>
                <c:pt idx="15">
                  <c:v>7.4999999999999997E-2</c:v>
                </c:pt>
                <c:pt idx="16">
                  <c:v>0.08</c:v>
                </c:pt>
                <c:pt idx="17">
                  <c:v>8.5000000000000006E-2</c:v>
                </c:pt>
                <c:pt idx="18">
                  <c:v>0.09</c:v>
                </c:pt>
                <c:pt idx="19">
                  <c:v>9.5000000000000001E-2</c:v>
                </c:pt>
                <c:pt idx="20">
                  <c:v>0.1</c:v>
                </c:pt>
                <c:pt idx="21">
                  <c:v>0.105</c:v>
                </c:pt>
                <c:pt idx="22">
                  <c:v>0.11</c:v>
                </c:pt>
                <c:pt idx="23">
                  <c:v>0.115</c:v>
                </c:pt>
                <c:pt idx="24">
                  <c:v>0.12</c:v>
                </c:pt>
                <c:pt idx="25">
                  <c:v>0.125</c:v>
                </c:pt>
                <c:pt idx="26">
                  <c:v>0.13</c:v>
                </c:pt>
                <c:pt idx="27">
                  <c:v>0.13500000000000001</c:v>
                </c:pt>
                <c:pt idx="28">
                  <c:v>0.14000000000000001</c:v>
                </c:pt>
                <c:pt idx="29">
                  <c:v>0.14499999999999999</c:v>
                </c:pt>
                <c:pt idx="30">
                  <c:v>0.15</c:v>
                </c:pt>
                <c:pt idx="31">
                  <c:v>0.155</c:v>
                </c:pt>
                <c:pt idx="32">
                  <c:v>0.16</c:v>
                </c:pt>
                <c:pt idx="33">
                  <c:v>0.16500000000000001</c:v>
                </c:pt>
                <c:pt idx="34">
                  <c:v>0.17</c:v>
                </c:pt>
                <c:pt idx="35">
                  <c:v>0.17499999999999999</c:v>
                </c:pt>
                <c:pt idx="36">
                  <c:v>0.18</c:v>
                </c:pt>
                <c:pt idx="37">
                  <c:v>0.185</c:v>
                </c:pt>
                <c:pt idx="38">
                  <c:v>0.19</c:v>
                </c:pt>
                <c:pt idx="39">
                  <c:v>0.19500000000000001</c:v>
                </c:pt>
                <c:pt idx="40">
                  <c:v>0.2</c:v>
                </c:pt>
                <c:pt idx="41">
                  <c:v>0.20499999999999999</c:v>
                </c:pt>
                <c:pt idx="42">
                  <c:v>0.21</c:v>
                </c:pt>
                <c:pt idx="43">
                  <c:v>0.215</c:v>
                </c:pt>
                <c:pt idx="44">
                  <c:v>0.22</c:v>
                </c:pt>
                <c:pt idx="45">
                  <c:v>0.22500000000000001</c:v>
                </c:pt>
                <c:pt idx="46">
                  <c:v>0.23</c:v>
                </c:pt>
                <c:pt idx="47">
                  <c:v>0.23499999999999999</c:v>
                </c:pt>
                <c:pt idx="48">
                  <c:v>0.24</c:v>
                </c:pt>
                <c:pt idx="49">
                  <c:v>0.245</c:v>
                </c:pt>
                <c:pt idx="50">
                  <c:v>0.25</c:v>
                </c:pt>
                <c:pt idx="51">
                  <c:v>0.255</c:v>
                </c:pt>
                <c:pt idx="52">
                  <c:v>0.26</c:v>
                </c:pt>
                <c:pt idx="53">
                  <c:v>0.26500000000000001</c:v>
                </c:pt>
                <c:pt idx="54">
                  <c:v>0.27</c:v>
                </c:pt>
                <c:pt idx="55">
                  <c:v>0.27500000000000002</c:v>
                </c:pt>
                <c:pt idx="56">
                  <c:v>0.28000000000000003</c:v>
                </c:pt>
                <c:pt idx="57">
                  <c:v>0.28499999999999998</c:v>
                </c:pt>
                <c:pt idx="58">
                  <c:v>0.28999999999999998</c:v>
                </c:pt>
                <c:pt idx="59">
                  <c:v>0.29499999999999998</c:v>
                </c:pt>
                <c:pt idx="60">
                  <c:v>0.3</c:v>
                </c:pt>
                <c:pt idx="61">
                  <c:v>0.30499999999999999</c:v>
                </c:pt>
                <c:pt idx="62">
                  <c:v>0.31</c:v>
                </c:pt>
                <c:pt idx="63">
                  <c:v>0.315</c:v>
                </c:pt>
                <c:pt idx="64">
                  <c:v>0.32</c:v>
                </c:pt>
                <c:pt idx="65">
                  <c:v>0.32500000000000001</c:v>
                </c:pt>
                <c:pt idx="66">
                  <c:v>0.33</c:v>
                </c:pt>
                <c:pt idx="67">
                  <c:v>0.33500000000000002</c:v>
                </c:pt>
                <c:pt idx="68">
                  <c:v>0.34</c:v>
                </c:pt>
                <c:pt idx="69">
                  <c:v>0.34499999999999997</c:v>
                </c:pt>
                <c:pt idx="70">
                  <c:v>0.35</c:v>
                </c:pt>
                <c:pt idx="71">
                  <c:v>0.35499999999999998</c:v>
                </c:pt>
                <c:pt idx="72">
                  <c:v>0.36</c:v>
                </c:pt>
                <c:pt idx="73">
                  <c:v>0.36499999999999999</c:v>
                </c:pt>
                <c:pt idx="74">
                  <c:v>0.37</c:v>
                </c:pt>
                <c:pt idx="75">
                  <c:v>0.375</c:v>
                </c:pt>
                <c:pt idx="76">
                  <c:v>0.38</c:v>
                </c:pt>
                <c:pt idx="77">
                  <c:v>0.38500000000000001</c:v>
                </c:pt>
                <c:pt idx="78">
                  <c:v>0.39</c:v>
                </c:pt>
                <c:pt idx="79">
                  <c:v>0.39500000000000002</c:v>
                </c:pt>
                <c:pt idx="80">
                  <c:v>0.4</c:v>
                </c:pt>
                <c:pt idx="81">
                  <c:v>0.40500000000000003</c:v>
                </c:pt>
                <c:pt idx="82">
                  <c:v>0.41</c:v>
                </c:pt>
                <c:pt idx="83">
                  <c:v>0.41499999999999998</c:v>
                </c:pt>
                <c:pt idx="84">
                  <c:v>0.42</c:v>
                </c:pt>
                <c:pt idx="85">
                  <c:v>0.42499999999999999</c:v>
                </c:pt>
                <c:pt idx="86">
                  <c:v>0.43</c:v>
                </c:pt>
                <c:pt idx="87">
                  <c:v>0.435</c:v>
                </c:pt>
                <c:pt idx="88">
                  <c:v>0.44</c:v>
                </c:pt>
                <c:pt idx="89">
                  <c:v>0.44500000000000001</c:v>
                </c:pt>
                <c:pt idx="90">
                  <c:v>0.45</c:v>
                </c:pt>
                <c:pt idx="91">
                  <c:v>0.45500000000000002</c:v>
                </c:pt>
                <c:pt idx="92">
                  <c:v>0.46</c:v>
                </c:pt>
                <c:pt idx="93">
                  <c:v>0.46500000000000002</c:v>
                </c:pt>
                <c:pt idx="94">
                  <c:v>0.47</c:v>
                </c:pt>
                <c:pt idx="95">
                  <c:v>0.47499999999999998</c:v>
                </c:pt>
                <c:pt idx="96">
                  <c:v>0.48</c:v>
                </c:pt>
                <c:pt idx="97">
                  <c:v>0.48499999999999999</c:v>
                </c:pt>
                <c:pt idx="98">
                  <c:v>0.49</c:v>
                </c:pt>
                <c:pt idx="99">
                  <c:v>0.495</c:v>
                </c:pt>
                <c:pt idx="100">
                  <c:v>0.5</c:v>
                </c:pt>
                <c:pt idx="101">
                  <c:v>0.505</c:v>
                </c:pt>
                <c:pt idx="102">
                  <c:v>0.51</c:v>
                </c:pt>
                <c:pt idx="103">
                  <c:v>0.51500000000000001</c:v>
                </c:pt>
                <c:pt idx="104">
                  <c:v>0.52</c:v>
                </c:pt>
                <c:pt idx="105">
                  <c:v>0.52500000000000002</c:v>
                </c:pt>
                <c:pt idx="106">
                  <c:v>0.53</c:v>
                </c:pt>
                <c:pt idx="107">
                  <c:v>0.53500000000000003</c:v>
                </c:pt>
                <c:pt idx="108">
                  <c:v>0.54</c:v>
                </c:pt>
                <c:pt idx="109">
                  <c:v>0.54500000000000004</c:v>
                </c:pt>
                <c:pt idx="110">
                  <c:v>0.55000000000000004</c:v>
                </c:pt>
                <c:pt idx="111">
                  <c:v>0.55500000000000005</c:v>
                </c:pt>
                <c:pt idx="112">
                  <c:v>0.56000000000000005</c:v>
                </c:pt>
                <c:pt idx="113">
                  <c:v>0.56499999999999995</c:v>
                </c:pt>
                <c:pt idx="114">
                  <c:v>0.56999999999999995</c:v>
                </c:pt>
                <c:pt idx="115">
                  <c:v>0.57499999999999996</c:v>
                </c:pt>
                <c:pt idx="116">
                  <c:v>0.57999999999999996</c:v>
                </c:pt>
                <c:pt idx="117">
                  <c:v>0.58499999999999996</c:v>
                </c:pt>
                <c:pt idx="118">
                  <c:v>0.59</c:v>
                </c:pt>
                <c:pt idx="119">
                  <c:v>0.59499999999999997</c:v>
                </c:pt>
                <c:pt idx="120">
                  <c:v>0.6</c:v>
                </c:pt>
                <c:pt idx="121">
                  <c:v>0.60499999999999998</c:v>
                </c:pt>
                <c:pt idx="122">
                  <c:v>0.61</c:v>
                </c:pt>
                <c:pt idx="123">
                  <c:v>0.61499999999999999</c:v>
                </c:pt>
                <c:pt idx="124">
                  <c:v>0.62</c:v>
                </c:pt>
                <c:pt idx="125">
                  <c:v>0.625</c:v>
                </c:pt>
                <c:pt idx="126">
                  <c:v>0.63</c:v>
                </c:pt>
                <c:pt idx="127">
                  <c:v>0.63500000000000001</c:v>
                </c:pt>
                <c:pt idx="128">
                  <c:v>0.64</c:v>
                </c:pt>
                <c:pt idx="129">
                  <c:v>0.64500000000000002</c:v>
                </c:pt>
                <c:pt idx="130">
                  <c:v>0.65</c:v>
                </c:pt>
                <c:pt idx="131">
                  <c:v>0.65500000000000003</c:v>
                </c:pt>
                <c:pt idx="132">
                  <c:v>0.66</c:v>
                </c:pt>
                <c:pt idx="133">
                  <c:v>0.66500000000000004</c:v>
                </c:pt>
                <c:pt idx="134">
                  <c:v>0.67</c:v>
                </c:pt>
                <c:pt idx="135">
                  <c:v>0.67500000000000004</c:v>
                </c:pt>
                <c:pt idx="136">
                  <c:v>0.68</c:v>
                </c:pt>
                <c:pt idx="137">
                  <c:v>0.68500000000000005</c:v>
                </c:pt>
                <c:pt idx="138">
                  <c:v>0.69</c:v>
                </c:pt>
                <c:pt idx="139">
                  <c:v>0.69499999999999995</c:v>
                </c:pt>
                <c:pt idx="140">
                  <c:v>0.7</c:v>
                </c:pt>
                <c:pt idx="141">
                  <c:v>0.70499999999999996</c:v>
                </c:pt>
                <c:pt idx="142">
                  <c:v>0.71</c:v>
                </c:pt>
                <c:pt idx="143">
                  <c:v>0.71499999999999997</c:v>
                </c:pt>
                <c:pt idx="144">
                  <c:v>0.72</c:v>
                </c:pt>
                <c:pt idx="145">
                  <c:v>0.72499999999999998</c:v>
                </c:pt>
                <c:pt idx="146">
                  <c:v>0.73</c:v>
                </c:pt>
                <c:pt idx="147">
                  <c:v>0.73499999999999999</c:v>
                </c:pt>
                <c:pt idx="148">
                  <c:v>0.74</c:v>
                </c:pt>
                <c:pt idx="149">
                  <c:v>0.745</c:v>
                </c:pt>
                <c:pt idx="150">
                  <c:v>0.75</c:v>
                </c:pt>
                <c:pt idx="151">
                  <c:v>0.755</c:v>
                </c:pt>
                <c:pt idx="152">
                  <c:v>0.76</c:v>
                </c:pt>
                <c:pt idx="153">
                  <c:v>0.76500000000000001</c:v>
                </c:pt>
                <c:pt idx="154">
                  <c:v>0.77</c:v>
                </c:pt>
                <c:pt idx="155">
                  <c:v>0.77500000000000002</c:v>
                </c:pt>
                <c:pt idx="156">
                  <c:v>0.78</c:v>
                </c:pt>
                <c:pt idx="157">
                  <c:v>0.78500000000000003</c:v>
                </c:pt>
                <c:pt idx="158">
                  <c:v>0.79</c:v>
                </c:pt>
                <c:pt idx="159">
                  <c:v>0.79500000000000004</c:v>
                </c:pt>
                <c:pt idx="160">
                  <c:v>0.8</c:v>
                </c:pt>
                <c:pt idx="161">
                  <c:v>0.80500000000000005</c:v>
                </c:pt>
                <c:pt idx="162">
                  <c:v>0.81</c:v>
                </c:pt>
                <c:pt idx="163">
                  <c:v>0.81499999999999995</c:v>
                </c:pt>
                <c:pt idx="164">
                  <c:v>0.82</c:v>
                </c:pt>
                <c:pt idx="165">
                  <c:v>0.82499999999999996</c:v>
                </c:pt>
                <c:pt idx="166">
                  <c:v>0.83</c:v>
                </c:pt>
                <c:pt idx="167">
                  <c:v>0.83499999999999996</c:v>
                </c:pt>
                <c:pt idx="168">
                  <c:v>0.84</c:v>
                </c:pt>
                <c:pt idx="169">
                  <c:v>0.84499999999999997</c:v>
                </c:pt>
                <c:pt idx="170">
                  <c:v>0.85</c:v>
                </c:pt>
                <c:pt idx="171">
                  <c:v>0.85499999999999998</c:v>
                </c:pt>
                <c:pt idx="172">
                  <c:v>0.86</c:v>
                </c:pt>
                <c:pt idx="173">
                  <c:v>0.86499999999999999</c:v>
                </c:pt>
                <c:pt idx="174">
                  <c:v>0.87</c:v>
                </c:pt>
                <c:pt idx="175">
                  <c:v>0.875</c:v>
                </c:pt>
                <c:pt idx="176">
                  <c:v>0.88</c:v>
                </c:pt>
                <c:pt idx="177">
                  <c:v>0.88500000000000001</c:v>
                </c:pt>
                <c:pt idx="178">
                  <c:v>0.89</c:v>
                </c:pt>
                <c:pt idx="179">
                  <c:v>0.89500000000000002</c:v>
                </c:pt>
                <c:pt idx="180">
                  <c:v>0.9</c:v>
                </c:pt>
                <c:pt idx="181">
                  <c:v>0.90500000000000003</c:v>
                </c:pt>
                <c:pt idx="182">
                  <c:v>0.91</c:v>
                </c:pt>
                <c:pt idx="183">
                  <c:v>0.91500000000000004</c:v>
                </c:pt>
                <c:pt idx="184">
                  <c:v>0.92</c:v>
                </c:pt>
                <c:pt idx="185">
                  <c:v>0.92500000000000004</c:v>
                </c:pt>
                <c:pt idx="186">
                  <c:v>0.93</c:v>
                </c:pt>
                <c:pt idx="187">
                  <c:v>0.93500000000000005</c:v>
                </c:pt>
                <c:pt idx="188">
                  <c:v>0.94</c:v>
                </c:pt>
                <c:pt idx="189">
                  <c:v>0.94499999999999995</c:v>
                </c:pt>
                <c:pt idx="190">
                  <c:v>0.95</c:v>
                </c:pt>
                <c:pt idx="191">
                  <c:v>0.95499999999999996</c:v>
                </c:pt>
                <c:pt idx="192">
                  <c:v>0.96</c:v>
                </c:pt>
                <c:pt idx="193">
                  <c:v>0.96499999999999997</c:v>
                </c:pt>
                <c:pt idx="194">
                  <c:v>0.97</c:v>
                </c:pt>
                <c:pt idx="195">
                  <c:v>0.97499999999999998</c:v>
                </c:pt>
                <c:pt idx="196">
                  <c:v>0.98</c:v>
                </c:pt>
                <c:pt idx="197">
                  <c:v>0.98499999999999999</c:v>
                </c:pt>
                <c:pt idx="198">
                  <c:v>0.99</c:v>
                </c:pt>
                <c:pt idx="199">
                  <c:v>0.995</c:v>
                </c:pt>
                <c:pt idx="200">
                  <c:v>1</c:v>
                </c:pt>
                <c:pt idx="201">
                  <c:v>1.0049999999999999</c:v>
                </c:pt>
                <c:pt idx="202">
                  <c:v>1.01</c:v>
                </c:pt>
                <c:pt idx="203">
                  <c:v>1.0149999999999999</c:v>
                </c:pt>
                <c:pt idx="204">
                  <c:v>1.02</c:v>
                </c:pt>
                <c:pt idx="205">
                  <c:v>1.0249999999999999</c:v>
                </c:pt>
                <c:pt idx="206">
                  <c:v>1.03</c:v>
                </c:pt>
                <c:pt idx="207">
                  <c:v>1.0349999999999999</c:v>
                </c:pt>
                <c:pt idx="208">
                  <c:v>1.04</c:v>
                </c:pt>
                <c:pt idx="209">
                  <c:v>1.0449999999999999</c:v>
                </c:pt>
                <c:pt idx="210">
                  <c:v>1.05</c:v>
                </c:pt>
                <c:pt idx="211">
                  <c:v>1.0549999999999999</c:v>
                </c:pt>
                <c:pt idx="212">
                  <c:v>1.06</c:v>
                </c:pt>
                <c:pt idx="213">
                  <c:v>1.0649999999999999</c:v>
                </c:pt>
                <c:pt idx="214">
                  <c:v>1.07</c:v>
                </c:pt>
                <c:pt idx="215">
                  <c:v>1.075</c:v>
                </c:pt>
                <c:pt idx="216">
                  <c:v>1.08</c:v>
                </c:pt>
                <c:pt idx="217">
                  <c:v>1.085</c:v>
                </c:pt>
                <c:pt idx="218">
                  <c:v>1.0900000000000001</c:v>
                </c:pt>
                <c:pt idx="219">
                  <c:v>1.095</c:v>
                </c:pt>
                <c:pt idx="220">
                  <c:v>1.1000000000000001</c:v>
                </c:pt>
                <c:pt idx="221">
                  <c:v>1.105</c:v>
                </c:pt>
                <c:pt idx="222">
                  <c:v>1.1100000000000001</c:v>
                </c:pt>
                <c:pt idx="223">
                  <c:v>1.115</c:v>
                </c:pt>
                <c:pt idx="224">
                  <c:v>1.1200000000000001</c:v>
                </c:pt>
                <c:pt idx="225">
                  <c:v>1.125</c:v>
                </c:pt>
                <c:pt idx="226">
                  <c:v>1.1299999999999999</c:v>
                </c:pt>
                <c:pt idx="227">
                  <c:v>1.135</c:v>
                </c:pt>
                <c:pt idx="228">
                  <c:v>1.1399999999999999</c:v>
                </c:pt>
                <c:pt idx="229">
                  <c:v>1.145</c:v>
                </c:pt>
                <c:pt idx="230">
                  <c:v>1.1499999999999999</c:v>
                </c:pt>
                <c:pt idx="231">
                  <c:v>1.155</c:v>
                </c:pt>
                <c:pt idx="232">
                  <c:v>1.1599999999999999</c:v>
                </c:pt>
                <c:pt idx="233">
                  <c:v>1.165</c:v>
                </c:pt>
                <c:pt idx="234">
                  <c:v>1.17</c:v>
                </c:pt>
                <c:pt idx="235">
                  <c:v>1.175</c:v>
                </c:pt>
                <c:pt idx="236">
                  <c:v>1.18</c:v>
                </c:pt>
                <c:pt idx="237">
                  <c:v>1.1850000000000001</c:v>
                </c:pt>
                <c:pt idx="238">
                  <c:v>1.19</c:v>
                </c:pt>
                <c:pt idx="239">
                  <c:v>1.1950000000000001</c:v>
                </c:pt>
                <c:pt idx="240">
                  <c:v>1.2</c:v>
                </c:pt>
                <c:pt idx="241">
                  <c:v>1.2050000000000001</c:v>
                </c:pt>
                <c:pt idx="242">
                  <c:v>1.21</c:v>
                </c:pt>
                <c:pt idx="243">
                  <c:v>1.2150000000000001</c:v>
                </c:pt>
                <c:pt idx="244">
                  <c:v>1.22</c:v>
                </c:pt>
                <c:pt idx="245">
                  <c:v>1.2250000000000001</c:v>
                </c:pt>
                <c:pt idx="246">
                  <c:v>1.23</c:v>
                </c:pt>
                <c:pt idx="247">
                  <c:v>1.2350000000000001</c:v>
                </c:pt>
                <c:pt idx="248">
                  <c:v>1.24</c:v>
                </c:pt>
                <c:pt idx="249">
                  <c:v>1.2450000000000001</c:v>
                </c:pt>
                <c:pt idx="250">
                  <c:v>1.25</c:v>
                </c:pt>
                <c:pt idx="251">
                  <c:v>1.2549999999999999</c:v>
                </c:pt>
                <c:pt idx="252">
                  <c:v>1.26</c:v>
                </c:pt>
                <c:pt idx="253">
                  <c:v>1.2649999999999999</c:v>
                </c:pt>
                <c:pt idx="254">
                  <c:v>1.27</c:v>
                </c:pt>
                <c:pt idx="255">
                  <c:v>1.2749999999999999</c:v>
                </c:pt>
                <c:pt idx="256">
                  <c:v>1.28</c:v>
                </c:pt>
                <c:pt idx="257">
                  <c:v>1.2849999999999999</c:v>
                </c:pt>
                <c:pt idx="258">
                  <c:v>1.29</c:v>
                </c:pt>
                <c:pt idx="259">
                  <c:v>1.2949999999999999</c:v>
                </c:pt>
                <c:pt idx="260">
                  <c:v>1.3</c:v>
                </c:pt>
                <c:pt idx="261">
                  <c:v>1.3049999999999999</c:v>
                </c:pt>
                <c:pt idx="262">
                  <c:v>1.31</c:v>
                </c:pt>
                <c:pt idx="263">
                  <c:v>1.3149999999999999</c:v>
                </c:pt>
                <c:pt idx="264">
                  <c:v>1.32</c:v>
                </c:pt>
                <c:pt idx="265">
                  <c:v>1.325</c:v>
                </c:pt>
                <c:pt idx="266">
                  <c:v>1.33</c:v>
                </c:pt>
                <c:pt idx="267">
                  <c:v>1.335</c:v>
                </c:pt>
                <c:pt idx="268">
                  <c:v>1.34</c:v>
                </c:pt>
                <c:pt idx="269">
                  <c:v>1.345</c:v>
                </c:pt>
                <c:pt idx="270">
                  <c:v>1.35</c:v>
                </c:pt>
                <c:pt idx="271">
                  <c:v>1.355</c:v>
                </c:pt>
                <c:pt idx="272">
                  <c:v>1.36</c:v>
                </c:pt>
                <c:pt idx="273">
                  <c:v>1.365</c:v>
                </c:pt>
                <c:pt idx="274">
                  <c:v>1.37</c:v>
                </c:pt>
                <c:pt idx="275">
                  <c:v>1.375</c:v>
                </c:pt>
                <c:pt idx="276">
                  <c:v>1.38</c:v>
                </c:pt>
                <c:pt idx="277">
                  <c:v>1.385</c:v>
                </c:pt>
                <c:pt idx="278">
                  <c:v>1.39</c:v>
                </c:pt>
                <c:pt idx="279">
                  <c:v>1.395</c:v>
                </c:pt>
                <c:pt idx="280">
                  <c:v>1.4</c:v>
                </c:pt>
                <c:pt idx="281">
                  <c:v>1.405</c:v>
                </c:pt>
                <c:pt idx="282">
                  <c:v>1.41</c:v>
                </c:pt>
                <c:pt idx="283">
                  <c:v>1.415</c:v>
                </c:pt>
                <c:pt idx="284">
                  <c:v>1.42</c:v>
                </c:pt>
                <c:pt idx="285">
                  <c:v>1.425</c:v>
                </c:pt>
                <c:pt idx="286">
                  <c:v>1.43</c:v>
                </c:pt>
                <c:pt idx="287">
                  <c:v>1.4350000000000001</c:v>
                </c:pt>
                <c:pt idx="288">
                  <c:v>1.44</c:v>
                </c:pt>
                <c:pt idx="289">
                  <c:v>1.4450000000000001</c:v>
                </c:pt>
                <c:pt idx="290">
                  <c:v>1.45</c:v>
                </c:pt>
                <c:pt idx="291">
                  <c:v>1.4550000000000001</c:v>
                </c:pt>
                <c:pt idx="292">
                  <c:v>1.46</c:v>
                </c:pt>
                <c:pt idx="293">
                  <c:v>1.4650000000000001</c:v>
                </c:pt>
                <c:pt idx="294">
                  <c:v>1.47</c:v>
                </c:pt>
                <c:pt idx="295">
                  <c:v>1.4750000000000001</c:v>
                </c:pt>
                <c:pt idx="296">
                  <c:v>1.48</c:v>
                </c:pt>
                <c:pt idx="297">
                  <c:v>1.4850000000000001</c:v>
                </c:pt>
                <c:pt idx="298">
                  <c:v>1.49</c:v>
                </c:pt>
                <c:pt idx="299">
                  <c:v>1.4950000000000001</c:v>
                </c:pt>
                <c:pt idx="300">
                  <c:v>1.5</c:v>
                </c:pt>
                <c:pt idx="301">
                  <c:v>1.5049999999999999</c:v>
                </c:pt>
                <c:pt idx="302">
                  <c:v>1.51</c:v>
                </c:pt>
                <c:pt idx="303">
                  <c:v>1.5149999999999999</c:v>
                </c:pt>
                <c:pt idx="304">
                  <c:v>1.52</c:v>
                </c:pt>
                <c:pt idx="305">
                  <c:v>1.5249999999999999</c:v>
                </c:pt>
                <c:pt idx="306">
                  <c:v>1.53</c:v>
                </c:pt>
                <c:pt idx="307">
                  <c:v>1.5349999999999999</c:v>
                </c:pt>
                <c:pt idx="308">
                  <c:v>1.54</c:v>
                </c:pt>
                <c:pt idx="309">
                  <c:v>1.5449999999999999</c:v>
                </c:pt>
                <c:pt idx="310">
                  <c:v>1.55</c:v>
                </c:pt>
                <c:pt idx="311">
                  <c:v>1.5549999999999999</c:v>
                </c:pt>
                <c:pt idx="312">
                  <c:v>1.56</c:v>
                </c:pt>
                <c:pt idx="313">
                  <c:v>1.5649999999999999</c:v>
                </c:pt>
                <c:pt idx="314">
                  <c:v>1.57</c:v>
                </c:pt>
                <c:pt idx="315">
                  <c:v>1.575</c:v>
                </c:pt>
                <c:pt idx="316">
                  <c:v>1.580000000000005</c:v>
                </c:pt>
                <c:pt idx="317">
                  <c:v>1.585</c:v>
                </c:pt>
                <c:pt idx="318">
                  <c:v>1.590000000000005</c:v>
                </c:pt>
                <c:pt idx="319">
                  <c:v>1.595</c:v>
                </c:pt>
                <c:pt idx="320">
                  <c:v>1.600000000000005</c:v>
                </c:pt>
                <c:pt idx="321">
                  <c:v>1.6050000000000051</c:v>
                </c:pt>
                <c:pt idx="322">
                  <c:v>1.610000000000005</c:v>
                </c:pt>
                <c:pt idx="323">
                  <c:v>1.6150000000000051</c:v>
                </c:pt>
                <c:pt idx="324">
                  <c:v>1.620000000000005</c:v>
                </c:pt>
                <c:pt idx="325">
                  <c:v>1.6250000000000051</c:v>
                </c:pt>
                <c:pt idx="326">
                  <c:v>1.630000000000005</c:v>
                </c:pt>
                <c:pt idx="327">
                  <c:v>1.6350000000000049</c:v>
                </c:pt>
                <c:pt idx="328">
                  <c:v>1.640000000000005</c:v>
                </c:pt>
                <c:pt idx="329">
                  <c:v>1.6450000000000049</c:v>
                </c:pt>
                <c:pt idx="330">
                  <c:v>1.650000000000005</c:v>
                </c:pt>
                <c:pt idx="331">
                  <c:v>1.6550000000000049</c:v>
                </c:pt>
                <c:pt idx="332">
                  <c:v>1.660000000000005</c:v>
                </c:pt>
                <c:pt idx="333">
                  <c:v>1.6650000000000049</c:v>
                </c:pt>
                <c:pt idx="334">
                  <c:v>1.670000000000005</c:v>
                </c:pt>
                <c:pt idx="335">
                  <c:v>1.6750000000000049</c:v>
                </c:pt>
                <c:pt idx="336">
                  <c:v>1.680000000000005</c:v>
                </c:pt>
                <c:pt idx="337">
                  <c:v>1.6850000000000049</c:v>
                </c:pt>
                <c:pt idx="338">
                  <c:v>1.6900000000000051</c:v>
                </c:pt>
                <c:pt idx="339">
                  <c:v>1.6950000000000049</c:v>
                </c:pt>
                <c:pt idx="340">
                  <c:v>1.7000000000000051</c:v>
                </c:pt>
                <c:pt idx="341">
                  <c:v>1.705000000000005</c:v>
                </c:pt>
                <c:pt idx="342">
                  <c:v>1.7100000000000051</c:v>
                </c:pt>
                <c:pt idx="343">
                  <c:v>1.715000000000005</c:v>
                </c:pt>
                <c:pt idx="344">
                  <c:v>1.7200000000000051</c:v>
                </c:pt>
                <c:pt idx="345">
                  <c:v>1.725000000000005</c:v>
                </c:pt>
                <c:pt idx="346">
                  <c:v>1.7300000000000051</c:v>
                </c:pt>
                <c:pt idx="347">
                  <c:v>1.735000000000005</c:v>
                </c:pt>
                <c:pt idx="348">
                  <c:v>1.7400000000000051</c:v>
                </c:pt>
                <c:pt idx="349">
                  <c:v>1.745000000000005</c:v>
                </c:pt>
                <c:pt idx="350">
                  <c:v>1.7500000000000051</c:v>
                </c:pt>
                <c:pt idx="351">
                  <c:v>1.755000000000005</c:v>
                </c:pt>
                <c:pt idx="352">
                  <c:v>1.7600000000000049</c:v>
                </c:pt>
                <c:pt idx="353">
                  <c:v>1.765000000000005</c:v>
                </c:pt>
                <c:pt idx="354">
                  <c:v>1.7700000000000049</c:v>
                </c:pt>
                <c:pt idx="355">
                  <c:v>1.775000000000005</c:v>
                </c:pt>
                <c:pt idx="356">
                  <c:v>1.7800000000000049</c:v>
                </c:pt>
                <c:pt idx="357">
                  <c:v>1.785000000000005</c:v>
                </c:pt>
                <c:pt idx="358">
                  <c:v>1.7900000000000049</c:v>
                </c:pt>
                <c:pt idx="359">
                  <c:v>1.795000000000005</c:v>
                </c:pt>
                <c:pt idx="360">
                  <c:v>1.8000000000000049</c:v>
                </c:pt>
                <c:pt idx="361">
                  <c:v>1.805000000000005</c:v>
                </c:pt>
                <c:pt idx="362">
                  <c:v>1.81000000000001</c:v>
                </c:pt>
                <c:pt idx="363">
                  <c:v>1.8150000000000051</c:v>
                </c:pt>
                <c:pt idx="364">
                  <c:v>1.8200000000000101</c:v>
                </c:pt>
                <c:pt idx="365">
                  <c:v>1.8250000000000099</c:v>
                </c:pt>
                <c:pt idx="366">
                  <c:v>1.8300000000000101</c:v>
                </c:pt>
                <c:pt idx="367">
                  <c:v>1.83500000000001</c:v>
                </c:pt>
                <c:pt idx="368">
                  <c:v>1.8400000000000101</c:v>
                </c:pt>
                <c:pt idx="369">
                  <c:v>1.84500000000001</c:v>
                </c:pt>
                <c:pt idx="370">
                  <c:v>1.8500000000000101</c:v>
                </c:pt>
                <c:pt idx="371">
                  <c:v>1.85500000000001</c:v>
                </c:pt>
                <c:pt idx="372">
                  <c:v>1.8600000000000101</c:v>
                </c:pt>
                <c:pt idx="373">
                  <c:v>1.86500000000001</c:v>
                </c:pt>
                <c:pt idx="374">
                  <c:v>1.8700000000000101</c:v>
                </c:pt>
                <c:pt idx="375">
                  <c:v>1.87500000000001</c:v>
                </c:pt>
                <c:pt idx="376">
                  <c:v>1.8800000000000101</c:v>
                </c:pt>
                <c:pt idx="377">
                  <c:v>1.88500000000001</c:v>
                </c:pt>
                <c:pt idx="378">
                  <c:v>1.8900000000000099</c:v>
                </c:pt>
                <c:pt idx="379">
                  <c:v>1.89500000000001</c:v>
                </c:pt>
                <c:pt idx="380">
                  <c:v>1.9000000000000099</c:v>
                </c:pt>
                <c:pt idx="381">
                  <c:v>1.90500000000001</c:v>
                </c:pt>
                <c:pt idx="382">
                  <c:v>1.9100000000000099</c:v>
                </c:pt>
                <c:pt idx="383">
                  <c:v>1.91500000000001</c:v>
                </c:pt>
                <c:pt idx="384">
                  <c:v>1.9200000000000099</c:v>
                </c:pt>
                <c:pt idx="385">
                  <c:v>1.92500000000001</c:v>
                </c:pt>
                <c:pt idx="386">
                  <c:v>1.9300000000000099</c:v>
                </c:pt>
                <c:pt idx="387">
                  <c:v>1.93500000000001</c:v>
                </c:pt>
                <c:pt idx="388">
                  <c:v>1.9400000000000099</c:v>
                </c:pt>
                <c:pt idx="389">
                  <c:v>1.9450000000000101</c:v>
                </c:pt>
                <c:pt idx="390">
                  <c:v>1.9500000000000099</c:v>
                </c:pt>
                <c:pt idx="391">
                  <c:v>1.9550000000000101</c:v>
                </c:pt>
                <c:pt idx="392">
                  <c:v>1.96000000000001</c:v>
                </c:pt>
                <c:pt idx="393">
                  <c:v>1.9650000000000101</c:v>
                </c:pt>
                <c:pt idx="394">
                  <c:v>1.97000000000001</c:v>
                </c:pt>
                <c:pt idx="395">
                  <c:v>1.9750000000000101</c:v>
                </c:pt>
                <c:pt idx="396">
                  <c:v>1.98000000000001</c:v>
                </c:pt>
                <c:pt idx="397">
                  <c:v>1.9850000000000101</c:v>
                </c:pt>
                <c:pt idx="398">
                  <c:v>1.99000000000001</c:v>
                </c:pt>
                <c:pt idx="399">
                  <c:v>1.9950000000000101</c:v>
                </c:pt>
                <c:pt idx="400">
                  <c:v>2.0000000000000102</c:v>
                </c:pt>
                <c:pt idx="401">
                  <c:v>2.0050000000000101</c:v>
                </c:pt>
                <c:pt idx="402">
                  <c:v>2.01000000000001</c:v>
                </c:pt>
                <c:pt idx="403">
                  <c:v>2.0150000000000099</c:v>
                </c:pt>
                <c:pt idx="404">
                  <c:v>2.0200000000000098</c:v>
                </c:pt>
                <c:pt idx="405">
                  <c:v>2.025000000000015</c:v>
                </c:pt>
                <c:pt idx="406">
                  <c:v>2.0300000000000149</c:v>
                </c:pt>
                <c:pt idx="407">
                  <c:v>2.0350000000000148</c:v>
                </c:pt>
                <c:pt idx="408">
                  <c:v>2.0400000000000151</c:v>
                </c:pt>
                <c:pt idx="409">
                  <c:v>2.045000000000015</c:v>
                </c:pt>
                <c:pt idx="410">
                  <c:v>2.0500000000000149</c:v>
                </c:pt>
                <c:pt idx="411">
                  <c:v>2.0550000000000148</c:v>
                </c:pt>
                <c:pt idx="412">
                  <c:v>2.0600000000000152</c:v>
                </c:pt>
                <c:pt idx="413">
                  <c:v>2.065000000000015</c:v>
                </c:pt>
                <c:pt idx="414">
                  <c:v>2.0700000000000149</c:v>
                </c:pt>
                <c:pt idx="415">
                  <c:v>2.0750000000000148</c:v>
                </c:pt>
                <c:pt idx="416">
                  <c:v>2.0800000000000152</c:v>
                </c:pt>
                <c:pt idx="417">
                  <c:v>2.0850000000000151</c:v>
                </c:pt>
                <c:pt idx="418">
                  <c:v>2.090000000000015</c:v>
                </c:pt>
                <c:pt idx="419">
                  <c:v>2.0950000000000149</c:v>
                </c:pt>
                <c:pt idx="420">
                  <c:v>2.1000000000000152</c:v>
                </c:pt>
                <c:pt idx="421">
                  <c:v>2.1050000000000151</c:v>
                </c:pt>
                <c:pt idx="422">
                  <c:v>2.110000000000015</c:v>
                </c:pt>
                <c:pt idx="423">
                  <c:v>2.1150000000000149</c:v>
                </c:pt>
                <c:pt idx="424">
                  <c:v>2.1200000000000152</c:v>
                </c:pt>
                <c:pt idx="425">
                  <c:v>2.1250000000000151</c:v>
                </c:pt>
                <c:pt idx="426">
                  <c:v>2.130000000000015</c:v>
                </c:pt>
                <c:pt idx="427">
                  <c:v>2.1350000000000149</c:v>
                </c:pt>
                <c:pt idx="428">
                  <c:v>2.1400000000000148</c:v>
                </c:pt>
                <c:pt idx="429">
                  <c:v>2.1450000000000151</c:v>
                </c:pt>
                <c:pt idx="430">
                  <c:v>2.150000000000015</c:v>
                </c:pt>
                <c:pt idx="431">
                  <c:v>2.1550000000000149</c:v>
                </c:pt>
                <c:pt idx="432">
                  <c:v>2.1600000000000148</c:v>
                </c:pt>
                <c:pt idx="433">
                  <c:v>2.1650000000000151</c:v>
                </c:pt>
                <c:pt idx="434">
                  <c:v>2.170000000000015</c:v>
                </c:pt>
                <c:pt idx="435">
                  <c:v>2.1750000000000149</c:v>
                </c:pt>
                <c:pt idx="436">
                  <c:v>2.1800000000000148</c:v>
                </c:pt>
                <c:pt idx="437">
                  <c:v>2.1850000000000152</c:v>
                </c:pt>
                <c:pt idx="438">
                  <c:v>2.190000000000015</c:v>
                </c:pt>
                <c:pt idx="439">
                  <c:v>2.1950000000000149</c:v>
                </c:pt>
                <c:pt idx="440">
                  <c:v>2.2000000000000148</c:v>
                </c:pt>
                <c:pt idx="441">
                  <c:v>2.2050000000000152</c:v>
                </c:pt>
                <c:pt idx="442">
                  <c:v>2.2100000000000151</c:v>
                </c:pt>
                <c:pt idx="443">
                  <c:v>2.215000000000015</c:v>
                </c:pt>
                <c:pt idx="444">
                  <c:v>2.2200000000000149</c:v>
                </c:pt>
                <c:pt idx="445">
                  <c:v>2.2250000000000152</c:v>
                </c:pt>
                <c:pt idx="446">
                  <c:v>2.2300000000000151</c:v>
                </c:pt>
                <c:pt idx="447">
                  <c:v>2.235000000000015</c:v>
                </c:pt>
                <c:pt idx="448">
                  <c:v>2.2400000000000202</c:v>
                </c:pt>
                <c:pt idx="449">
                  <c:v>2.2450000000000201</c:v>
                </c:pt>
                <c:pt idx="450">
                  <c:v>2.25000000000002</c:v>
                </c:pt>
                <c:pt idx="451">
                  <c:v>2.2550000000000199</c:v>
                </c:pt>
                <c:pt idx="452">
                  <c:v>2.2600000000000202</c:v>
                </c:pt>
                <c:pt idx="453">
                  <c:v>2.2650000000000201</c:v>
                </c:pt>
                <c:pt idx="454">
                  <c:v>2.27000000000002</c:v>
                </c:pt>
                <c:pt idx="455">
                  <c:v>2.2750000000000199</c:v>
                </c:pt>
                <c:pt idx="456">
                  <c:v>2.2800000000000198</c:v>
                </c:pt>
                <c:pt idx="457">
                  <c:v>2.2850000000000201</c:v>
                </c:pt>
                <c:pt idx="458">
                  <c:v>2.29000000000002</c:v>
                </c:pt>
                <c:pt idx="459">
                  <c:v>2.2950000000000199</c:v>
                </c:pt>
                <c:pt idx="460">
                  <c:v>2.3000000000000198</c:v>
                </c:pt>
                <c:pt idx="461">
                  <c:v>2.3050000000000201</c:v>
                </c:pt>
                <c:pt idx="462">
                  <c:v>2.31000000000002</c:v>
                </c:pt>
                <c:pt idx="463">
                  <c:v>2.3150000000000199</c:v>
                </c:pt>
                <c:pt idx="464">
                  <c:v>2.3200000000000198</c:v>
                </c:pt>
                <c:pt idx="465">
                  <c:v>2.3250000000000202</c:v>
                </c:pt>
                <c:pt idx="466">
                  <c:v>2.3300000000000201</c:v>
                </c:pt>
                <c:pt idx="467">
                  <c:v>2.3350000000000199</c:v>
                </c:pt>
                <c:pt idx="468">
                  <c:v>2.3400000000000198</c:v>
                </c:pt>
                <c:pt idx="469">
                  <c:v>2.3450000000000202</c:v>
                </c:pt>
                <c:pt idx="470">
                  <c:v>2.3500000000000201</c:v>
                </c:pt>
                <c:pt idx="471">
                  <c:v>2.35500000000002</c:v>
                </c:pt>
                <c:pt idx="472">
                  <c:v>2.3600000000000199</c:v>
                </c:pt>
                <c:pt idx="473">
                  <c:v>2.3650000000000202</c:v>
                </c:pt>
                <c:pt idx="474">
                  <c:v>2.3700000000000201</c:v>
                </c:pt>
                <c:pt idx="475">
                  <c:v>2.37500000000002</c:v>
                </c:pt>
                <c:pt idx="476">
                  <c:v>2.3800000000000199</c:v>
                </c:pt>
                <c:pt idx="477">
                  <c:v>2.3850000000000202</c:v>
                </c:pt>
                <c:pt idx="478">
                  <c:v>2.3900000000000201</c:v>
                </c:pt>
                <c:pt idx="479">
                  <c:v>2.39500000000002</c:v>
                </c:pt>
                <c:pt idx="480">
                  <c:v>2.4000000000000199</c:v>
                </c:pt>
                <c:pt idx="481">
                  <c:v>2.4050000000000198</c:v>
                </c:pt>
                <c:pt idx="482">
                  <c:v>2.4100000000000201</c:v>
                </c:pt>
                <c:pt idx="483">
                  <c:v>2.41500000000002</c:v>
                </c:pt>
                <c:pt idx="484">
                  <c:v>2.4200000000000199</c:v>
                </c:pt>
                <c:pt idx="485">
                  <c:v>2.4250000000000198</c:v>
                </c:pt>
                <c:pt idx="486">
                  <c:v>2.4300000000000201</c:v>
                </c:pt>
                <c:pt idx="487">
                  <c:v>2.43500000000002</c:v>
                </c:pt>
                <c:pt idx="488">
                  <c:v>2.4400000000000199</c:v>
                </c:pt>
                <c:pt idx="489">
                  <c:v>2.4450000000000198</c:v>
                </c:pt>
                <c:pt idx="490">
                  <c:v>2.4500000000000202</c:v>
                </c:pt>
                <c:pt idx="491">
                  <c:v>2.4550000000000249</c:v>
                </c:pt>
                <c:pt idx="492">
                  <c:v>2.4600000000000248</c:v>
                </c:pt>
                <c:pt idx="493">
                  <c:v>2.4650000000000252</c:v>
                </c:pt>
                <c:pt idx="494">
                  <c:v>2.4700000000000251</c:v>
                </c:pt>
                <c:pt idx="495">
                  <c:v>2.475000000000025</c:v>
                </c:pt>
                <c:pt idx="496">
                  <c:v>2.4800000000000249</c:v>
                </c:pt>
                <c:pt idx="497">
                  <c:v>2.4850000000000252</c:v>
                </c:pt>
                <c:pt idx="498">
                  <c:v>2.4900000000000251</c:v>
                </c:pt>
                <c:pt idx="499">
                  <c:v>2.495000000000025</c:v>
                </c:pt>
                <c:pt idx="500">
                  <c:v>2.5000000000000249</c:v>
                </c:pt>
                <c:pt idx="501">
                  <c:v>2.5050000000000252</c:v>
                </c:pt>
                <c:pt idx="502">
                  <c:v>2.5100000000000251</c:v>
                </c:pt>
                <c:pt idx="503">
                  <c:v>2.515000000000025</c:v>
                </c:pt>
                <c:pt idx="504">
                  <c:v>2.5200000000000249</c:v>
                </c:pt>
                <c:pt idx="505">
                  <c:v>2.5250000000000248</c:v>
                </c:pt>
                <c:pt idx="506">
                  <c:v>2.5300000000000251</c:v>
                </c:pt>
                <c:pt idx="507">
                  <c:v>2.535000000000025</c:v>
                </c:pt>
                <c:pt idx="508">
                  <c:v>2.5400000000000249</c:v>
                </c:pt>
                <c:pt idx="509">
                  <c:v>2.5450000000000248</c:v>
                </c:pt>
                <c:pt idx="510">
                  <c:v>2.5500000000000251</c:v>
                </c:pt>
                <c:pt idx="511">
                  <c:v>2.555000000000025</c:v>
                </c:pt>
                <c:pt idx="512">
                  <c:v>2.5600000000000249</c:v>
                </c:pt>
                <c:pt idx="513">
                  <c:v>2.5650000000000248</c:v>
                </c:pt>
                <c:pt idx="514">
                  <c:v>2.5700000000000252</c:v>
                </c:pt>
                <c:pt idx="515">
                  <c:v>2.575000000000025</c:v>
                </c:pt>
                <c:pt idx="516">
                  <c:v>2.5800000000000249</c:v>
                </c:pt>
                <c:pt idx="517">
                  <c:v>2.5850000000000248</c:v>
                </c:pt>
                <c:pt idx="518">
                  <c:v>2.5900000000000252</c:v>
                </c:pt>
                <c:pt idx="519">
                  <c:v>2.5950000000000251</c:v>
                </c:pt>
                <c:pt idx="520">
                  <c:v>2.600000000000025</c:v>
                </c:pt>
                <c:pt idx="521">
                  <c:v>2.6050000000000249</c:v>
                </c:pt>
                <c:pt idx="522">
                  <c:v>2.6100000000000252</c:v>
                </c:pt>
                <c:pt idx="523">
                  <c:v>2.6150000000000251</c:v>
                </c:pt>
                <c:pt idx="524">
                  <c:v>2.620000000000025</c:v>
                </c:pt>
                <c:pt idx="525">
                  <c:v>2.6250000000000249</c:v>
                </c:pt>
                <c:pt idx="526">
                  <c:v>2.6300000000000252</c:v>
                </c:pt>
                <c:pt idx="527">
                  <c:v>2.6350000000000251</c:v>
                </c:pt>
                <c:pt idx="528">
                  <c:v>2.640000000000025</c:v>
                </c:pt>
                <c:pt idx="529">
                  <c:v>2.6450000000000249</c:v>
                </c:pt>
                <c:pt idx="530">
                  <c:v>2.6500000000000248</c:v>
                </c:pt>
                <c:pt idx="531">
                  <c:v>2.6550000000000251</c:v>
                </c:pt>
                <c:pt idx="532">
                  <c:v>2.660000000000025</c:v>
                </c:pt>
                <c:pt idx="533">
                  <c:v>2.6650000000000249</c:v>
                </c:pt>
                <c:pt idx="534">
                  <c:v>2.6700000000000248</c:v>
                </c:pt>
                <c:pt idx="535">
                  <c:v>2.67500000000003</c:v>
                </c:pt>
                <c:pt idx="536">
                  <c:v>2.6800000000000299</c:v>
                </c:pt>
                <c:pt idx="537">
                  <c:v>2.6850000000000298</c:v>
                </c:pt>
                <c:pt idx="538">
                  <c:v>2.6900000000000301</c:v>
                </c:pt>
                <c:pt idx="539">
                  <c:v>2.69500000000003</c:v>
                </c:pt>
                <c:pt idx="540">
                  <c:v>2.7000000000000299</c:v>
                </c:pt>
                <c:pt idx="541">
                  <c:v>2.7050000000000298</c:v>
                </c:pt>
                <c:pt idx="542">
                  <c:v>2.7100000000000302</c:v>
                </c:pt>
                <c:pt idx="543">
                  <c:v>2.7150000000000301</c:v>
                </c:pt>
                <c:pt idx="544">
                  <c:v>2.7200000000000299</c:v>
                </c:pt>
                <c:pt idx="545">
                  <c:v>2.7250000000000298</c:v>
                </c:pt>
                <c:pt idx="546">
                  <c:v>2.7300000000000302</c:v>
                </c:pt>
                <c:pt idx="547">
                  <c:v>2.7350000000000301</c:v>
                </c:pt>
                <c:pt idx="548">
                  <c:v>2.74000000000003</c:v>
                </c:pt>
                <c:pt idx="549">
                  <c:v>2.7450000000000299</c:v>
                </c:pt>
                <c:pt idx="550">
                  <c:v>2.7500000000000302</c:v>
                </c:pt>
                <c:pt idx="551">
                  <c:v>2.7550000000000301</c:v>
                </c:pt>
                <c:pt idx="552">
                  <c:v>2.76000000000003</c:v>
                </c:pt>
                <c:pt idx="553">
                  <c:v>2.7650000000000299</c:v>
                </c:pt>
                <c:pt idx="554">
                  <c:v>2.7700000000000302</c:v>
                </c:pt>
                <c:pt idx="555">
                  <c:v>2.7750000000000301</c:v>
                </c:pt>
                <c:pt idx="556">
                  <c:v>2.78000000000003</c:v>
                </c:pt>
                <c:pt idx="557">
                  <c:v>2.7850000000000299</c:v>
                </c:pt>
                <c:pt idx="558">
                  <c:v>2.7900000000000298</c:v>
                </c:pt>
                <c:pt idx="559">
                  <c:v>2.7950000000000301</c:v>
                </c:pt>
                <c:pt idx="560">
                  <c:v>2.80000000000003</c:v>
                </c:pt>
                <c:pt idx="561">
                  <c:v>2.8050000000000299</c:v>
                </c:pt>
                <c:pt idx="562">
                  <c:v>2.8100000000000298</c:v>
                </c:pt>
                <c:pt idx="563">
                  <c:v>2.8150000000000301</c:v>
                </c:pt>
                <c:pt idx="564">
                  <c:v>2.82000000000003</c:v>
                </c:pt>
                <c:pt idx="565">
                  <c:v>2.8250000000000299</c:v>
                </c:pt>
                <c:pt idx="566">
                  <c:v>2.8300000000000298</c:v>
                </c:pt>
                <c:pt idx="567">
                  <c:v>2.8350000000000302</c:v>
                </c:pt>
                <c:pt idx="568">
                  <c:v>2.8400000000000301</c:v>
                </c:pt>
                <c:pt idx="569">
                  <c:v>2.8450000000000299</c:v>
                </c:pt>
                <c:pt idx="570">
                  <c:v>2.8500000000000298</c:v>
                </c:pt>
                <c:pt idx="571">
                  <c:v>2.8550000000000302</c:v>
                </c:pt>
                <c:pt idx="572">
                  <c:v>2.8600000000000301</c:v>
                </c:pt>
                <c:pt idx="573">
                  <c:v>2.86500000000003</c:v>
                </c:pt>
                <c:pt idx="574">
                  <c:v>2.8700000000000299</c:v>
                </c:pt>
                <c:pt idx="575">
                  <c:v>2.8750000000000302</c:v>
                </c:pt>
                <c:pt idx="576">
                  <c:v>2.8800000000000301</c:v>
                </c:pt>
                <c:pt idx="577">
                  <c:v>2.88500000000003</c:v>
                </c:pt>
                <c:pt idx="578">
                  <c:v>2.8900000000000352</c:v>
                </c:pt>
                <c:pt idx="579">
                  <c:v>2.8950000000000351</c:v>
                </c:pt>
                <c:pt idx="580">
                  <c:v>2.900000000000035</c:v>
                </c:pt>
                <c:pt idx="581">
                  <c:v>2.9050000000000349</c:v>
                </c:pt>
                <c:pt idx="582">
                  <c:v>2.9100000000000348</c:v>
                </c:pt>
                <c:pt idx="583">
                  <c:v>2.9150000000000351</c:v>
                </c:pt>
                <c:pt idx="584">
                  <c:v>2.920000000000035</c:v>
                </c:pt>
                <c:pt idx="585">
                  <c:v>2.9250000000000349</c:v>
                </c:pt>
                <c:pt idx="586">
                  <c:v>2.9300000000000348</c:v>
                </c:pt>
                <c:pt idx="587">
                  <c:v>2.9350000000000351</c:v>
                </c:pt>
                <c:pt idx="588">
                  <c:v>2.940000000000035</c:v>
                </c:pt>
                <c:pt idx="589">
                  <c:v>2.9450000000000349</c:v>
                </c:pt>
                <c:pt idx="590">
                  <c:v>2.9500000000000348</c:v>
                </c:pt>
                <c:pt idx="591">
                  <c:v>2.9550000000000352</c:v>
                </c:pt>
                <c:pt idx="592">
                  <c:v>2.960000000000035</c:v>
                </c:pt>
                <c:pt idx="593">
                  <c:v>2.9650000000000349</c:v>
                </c:pt>
                <c:pt idx="594">
                  <c:v>2.9700000000000348</c:v>
                </c:pt>
                <c:pt idx="595">
                  <c:v>2.9750000000000352</c:v>
                </c:pt>
                <c:pt idx="596">
                  <c:v>2.9800000000000351</c:v>
                </c:pt>
                <c:pt idx="597">
                  <c:v>2.985000000000035</c:v>
                </c:pt>
                <c:pt idx="598">
                  <c:v>2.9900000000000349</c:v>
                </c:pt>
                <c:pt idx="599">
                  <c:v>2.9950000000000352</c:v>
                </c:pt>
                <c:pt idx="600">
                  <c:v>3.0000000000000351</c:v>
                </c:pt>
              </c:numCache>
            </c:numRef>
          </c:xVal>
          <c:yVal>
            <c:numRef>
              <c:f>'Simulation II'!$J$27:$J$627</c:f>
              <c:numCache>
                <c:formatCode>0.000</c:formatCode>
                <c:ptCount val="6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6.8111186263000463E-299</c:v>
                </c:pt>
                <c:pt idx="36">
                  <c:v>1.1624426210478091E-260</c:v>
                </c:pt>
                <c:pt idx="37">
                  <c:v>4.9430991485411088E-225</c:v>
                </c:pt>
                <c:pt idx="38">
                  <c:v>5.2372322562305066E-192</c:v>
                </c:pt>
                <c:pt idx="39">
                  <c:v>1.3825443200032288E-161</c:v>
                </c:pt>
                <c:pt idx="40">
                  <c:v>9.0934986447890394E-134</c:v>
                </c:pt>
                <c:pt idx="41">
                  <c:v>1.4902449758809968E-108</c:v>
                </c:pt>
                <c:pt idx="42">
                  <c:v>6.0849784165882458E-86</c:v>
                </c:pt>
                <c:pt idx="43">
                  <c:v>6.1906340732585981E-66</c:v>
                </c:pt>
                <c:pt idx="44">
                  <c:v>1.5692276114752228E-48</c:v>
                </c:pt>
                <c:pt idx="45">
                  <c:v>9.910862809304292E-34</c:v>
                </c:pt>
                <c:pt idx="46">
                  <c:v>1.5595945310462979E-21</c:v>
                </c:pt>
                <c:pt idx="47">
                  <c:v>6.1148619749371641E-12</c:v>
                </c:pt>
                <c:pt idx="48">
                  <c:v>5.9736026276537267E-5</c:v>
                </c:pt>
                <c:pt idx="49">
                  <c:v>1.4539876443019024</c:v>
                </c:pt>
                <c:pt idx="50">
                  <c:v>88.177913559650335</c:v>
                </c:pt>
                <c:pt idx="51">
                  <c:v>13.323969711540377</c:v>
                </c:pt>
                <c:pt idx="52">
                  <c:v>5.0162846300216514E-3</c:v>
                </c:pt>
                <c:pt idx="53">
                  <c:v>4.7054961334963058E-9</c:v>
                </c:pt>
                <c:pt idx="54">
                  <c:v>1.0997738442532072E-17</c:v>
                </c:pt>
                <c:pt idx="55">
                  <c:v>6.4043648958621717E-29</c:v>
                </c:pt>
                <c:pt idx="56">
                  <c:v>9.2923052077653501E-43</c:v>
                </c:pt>
                <c:pt idx="57">
                  <c:v>3.3592751646261158E-59</c:v>
                </c:pt>
                <c:pt idx="58">
                  <c:v>3.025815256794033E-78</c:v>
                </c:pt>
                <c:pt idx="59">
                  <c:v>6.7906907551902212E-100</c:v>
                </c:pt>
                <c:pt idx="60">
                  <c:v>3.7971715141127793E-124</c:v>
                </c:pt>
                <c:pt idx="61">
                  <c:v>5.2903108457512386E-151</c:v>
                </c:pt>
                <c:pt idx="62">
                  <c:v>1.8364405907193972E-180</c:v>
                </c:pt>
                <c:pt idx="63">
                  <c:v>1.5883539658816947E-212</c:v>
                </c:pt>
                <c:pt idx="64">
                  <c:v>3.4228858487898012E-247</c:v>
                </c:pt>
                <c:pt idx="65">
                  <c:v>1.8378592816516333E-284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3.1118628657481388E-298</c:v>
                </c:pt>
                <c:pt idx="85">
                  <c:v>8.5744332063640026E-264</c:v>
                </c:pt>
                <c:pt idx="86">
                  <c:v>1.8624588149669624E-231</c:v>
                </c:pt>
                <c:pt idx="87">
                  <c:v>3.189071225036195E-201</c:v>
                </c:pt>
                <c:pt idx="88">
                  <c:v>4.3046519719082238E-173</c:v>
                </c:pt>
                <c:pt idx="89">
                  <c:v>4.5804500920622005E-147</c:v>
                </c:pt>
                <c:pt idx="90">
                  <c:v>3.8421520789885452E-123</c:v>
                </c:pt>
                <c:pt idx="91">
                  <c:v>2.5406054845801603E-101</c:v>
                </c:pt>
                <c:pt idx="92">
                  <c:v>1.3243299365482807E-81</c:v>
                </c:pt>
                <c:pt idx="93">
                  <c:v>5.441911144429857E-64</c:v>
                </c:pt>
                <c:pt idx="94">
                  <c:v>1.7627997533580872E-48</c:v>
                </c:pt>
                <c:pt idx="95">
                  <c:v>4.5014331056673072E-35</c:v>
                </c:pt>
                <c:pt idx="96">
                  <c:v>9.0613917159121796E-24</c:v>
                </c:pt>
                <c:pt idx="97">
                  <c:v>1.4379218865515986E-14</c:v>
                </c:pt>
                <c:pt idx="98">
                  <c:v>1.7987548093170263E-7</c:v>
                </c:pt>
                <c:pt idx="99">
                  <c:v>1.7738011286609737E-2</c:v>
                </c:pt>
                <c:pt idx="100">
                  <c:v>13.789044415575045</c:v>
                </c:pt>
                <c:pt idx="101">
                  <c:v>84.500581752164493</c:v>
                </c:pt>
                <c:pt idx="102">
                  <c:v>4.0820800038833047</c:v>
                </c:pt>
                <c:pt idx="103">
                  <c:v>1.5545317985791872E-3</c:v>
                </c:pt>
                <c:pt idx="104">
                  <c:v>4.6667441632830847E-9</c:v>
                </c:pt>
                <c:pt idx="105">
                  <c:v>1.1043955819742183E-16</c:v>
                </c:pt>
                <c:pt idx="106">
                  <c:v>2.0603054581818825E-26</c:v>
                </c:pt>
                <c:pt idx="107">
                  <c:v>3.0299457335198993E-38</c:v>
                </c:pt>
                <c:pt idx="108">
                  <c:v>3.5126459034128502E-52</c:v>
                </c:pt>
                <c:pt idx="109">
                  <c:v>3.2101858735281548E-68</c:v>
                </c:pt>
                <c:pt idx="110">
                  <c:v>2.3127158190342477E-86</c:v>
                </c:pt>
                <c:pt idx="111">
                  <c:v>1.3134412374479535E-106</c:v>
                </c:pt>
                <c:pt idx="112">
                  <c:v>5.8802434767675291E-129</c:v>
                </c:pt>
                <c:pt idx="113">
                  <c:v>2.0752778699227657E-153</c:v>
                </c:pt>
                <c:pt idx="114">
                  <c:v>5.7736903157926036E-180</c:v>
                </c:pt>
                <c:pt idx="115">
                  <c:v>1.2662719936019416E-208</c:v>
                </c:pt>
                <c:pt idx="116">
                  <c:v>2.189257277973808E-239</c:v>
                </c:pt>
                <c:pt idx="117">
                  <c:v>2.983753129435091E-272</c:v>
                </c:pt>
                <c:pt idx="118">
                  <c:v>3.2057175713080174E-307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4.2374545626387247E-295</c:v>
                </c:pt>
                <c:pt idx="149">
                  <c:v>1.485416862855487E-266</c:v>
                </c:pt>
                <c:pt idx="150">
                  <c:v>1.8654699183258173E-239</c:v>
                </c:pt>
                <c:pt idx="151">
                  <c:v>8.3931455691589997E-214</c:v>
                </c:pt>
                <c:pt idx="152">
                  <c:v>1.3528756051409158E-189</c:v>
                </c:pt>
                <c:pt idx="153">
                  <c:v>7.812455936141818E-167</c:v>
                </c:pt>
                <c:pt idx="154">
                  <c:v>1.6162699588691757E-145</c:v>
                </c:pt>
                <c:pt idx="155">
                  <c:v>1.1979448529177834E-125</c:v>
                </c:pt>
                <c:pt idx="156">
                  <c:v>3.1809464337793667E-107</c:v>
                </c:pt>
                <c:pt idx="157">
                  <c:v>3.0260248529473666E-90</c:v>
                </c:pt>
                <c:pt idx="158">
                  <c:v>1.0313005048034711E-74</c:v>
                </c:pt>
                <c:pt idx="159">
                  <c:v>1.2591995940016457E-60</c:v>
                </c:pt>
                <c:pt idx="160">
                  <c:v>5.5080836170321565E-48</c:v>
                </c:pt>
                <c:pt idx="161">
                  <c:v>8.6318339858444886E-37</c:v>
                </c:pt>
                <c:pt idx="162">
                  <c:v>4.8462101011733931E-27</c:v>
                </c:pt>
                <c:pt idx="163">
                  <c:v>9.7476068129489661E-19</c:v>
                </c:pt>
                <c:pt idx="164">
                  <c:v>7.024094925138723E-12</c:v>
                </c:pt>
                <c:pt idx="165">
                  <c:v>1.813340436839225E-6</c:v>
                </c:pt>
                <c:pt idx="166">
                  <c:v>1.6771230405195504E-2</c:v>
                </c:pt>
                <c:pt idx="167">
                  <c:v>5.5570858916327586</c:v>
                </c:pt>
                <c:pt idx="168">
                  <c:v>65.966873068372379</c:v>
                </c:pt>
                <c:pt idx="169">
                  <c:v>28.054419852790396</c:v>
                </c:pt>
                <c:pt idx="170">
                  <c:v>0.42743815933571733</c:v>
                </c:pt>
                <c:pt idx="171">
                  <c:v>2.3331458841914469E-4</c:v>
                </c:pt>
                <c:pt idx="172">
                  <c:v>4.5625443951501776E-9</c:v>
                </c:pt>
                <c:pt idx="173">
                  <c:v>3.1964573706612808E-15</c:v>
                </c:pt>
                <c:pt idx="174">
                  <c:v>8.0228252991774978E-23</c:v>
                </c:pt>
                <c:pt idx="175">
                  <c:v>7.2141033325718902E-32</c:v>
                </c:pt>
                <c:pt idx="176">
                  <c:v>2.323988566193187E-42</c:v>
                </c:pt>
                <c:pt idx="177">
                  <c:v>2.6821448000897391E-54</c:v>
                </c:pt>
                <c:pt idx="178">
                  <c:v>1.1089885403319008E-67</c:v>
                </c:pt>
                <c:pt idx="179">
                  <c:v>1.6427387492500167E-82</c:v>
                </c:pt>
                <c:pt idx="180">
                  <c:v>8.717792935731279E-99</c:v>
                </c:pt>
                <c:pt idx="181">
                  <c:v>1.6574529249130103E-116</c:v>
                </c:pt>
                <c:pt idx="182">
                  <c:v>1.1289441571543589E-135</c:v>
                </c:pt>
                <c:pt idx="183">
                  <c:v>2.7548650097057742E-156</c:v>
                </c:pt>
                <c:pt idx="184">
                  <c:v>1.251575284024629E-157</c:v>
                </c:pt>
                <c:pt idx="185">
                  <c:v>8.3339941234173019E-138</c:v>
                </c:pt>
                <c:pt idx="186">
                  <c:v>2.6462150633845637E-119</c:v>
                </c:pt>
                <c:pt idx="187">
                  <c:v>4.0065707893634184E-102</c:v>
                </c:pt>
                <c:pt idx="188">
                  <c:v>2.8926523337842386E-86</c:v>
                </c:pt>
                <c:pt idx="189">
                  <c:v>9.9585336146773805E-72</c:v>
                </c:pt>
                <c:pt idx="190">
                  <c:v>1.634821286182783E-58</c:v>
                </c:pt>
                <c:pt idx="191">
                  <c:v>1.2797375395739325E-46</c:v>
                </c:pt>
                <c:pt idx="192">
                  <c:v>4.7769123339666142E-36</c:v>
                </c:pt>
                <c:pt idx="193">
                  <c:v>8.5025534038666991E-27</c:v>
                </c:pt>
                <c:pt idx="194">
                  <c:v>7.2165097260534003E-19</c:v>
                </c:pt>
                <c:pt idx="195">
                  <c:v>2.9206584334178937E-12</c:v>
                </c:pt>
                <c:pt idx="196">
                  <c:v>5.6365073041977237E-7</c:v>
                </c:pt>
                <c:pt idx="197">
                  <c:v>5.1869864571232041E-3</c:v>
                </c:pt>
                <c:pt idx="198">
                  <c:v>2.2761238511857322</c:v>
                </c:pt>
                <c:pt idx="199">
                  <c:v>47.626909488270634</c:v>
                </c:pt>
                <c:pt idx="200">
                  <c:v>47.520899002298798</c:v>
                </c:pt>
                <c:pt idx="201">
                  <c:v>2.26095870732075</c:v>
                </c:pt>
                <c:pt idx="202">
                  <c:v>5.1295155313203734E-3</c:v>
                </c:pt>
                <c:pt idx="203">
                  <c:v>5.5492693258943079E-7</c:v>
                </c:pt>
                <c:pt idx="204">
                  <c:v>2.8626680633900113E-12</c:v>
                </c:pt>
                <c:pt idx="205">
                  <c:v>7.041771336753881E-19</c:v>
                </c:pt>
                <c:pt idx="206">
                  <c:v>8.2597818923235751E-27</c:v>
                </c:pt>
                <c:pt idx="207">
                  <c:v>4.6198829920752996E-36</c:v>
                </c:pt>
                <c:pt idx="208">
                  <c:v>1.232165682121717E-46</c:v>
                </c:pt>
                <c:pt idx="209">
                  <c:v>1.5670504467239165E-58</c:v>
                </c:pt>
                <c:pt idx="210">
                  <c:v>1.9970658751817872E-52</c:v>
                </c:pt>
                <c:pt idx="211">
                  <c:v>2.6916590985100112E-39</c:v>
                </c:pt>
                <c:pt idx="212">
                  <c:v>5.2319161042596485E-28</c:v>
                </c:pt>
                <c:pt idx="213">
                  <c:v>1.4666096528963078E-18</c:v>
                </c:pt>
                <c:pt idx="214">
                  <c:v>5.9289987472318161E-11</c:v>
                </c:pt>
                <c:pt idx="215">
                  <c:v>3.4566963395447782E-5</c:v>
                </c:pt>
                <c:pt idx="216">
                  <c:v>0.29063917534025407</c:v>
                </c:pt>
                <c:pt idx="217">
                  <c:v>35.241965939102187</c:v>
                </c:pt>
                <c:pt idx="218">
                  <c:v>61.628153174789567</c:v>
                </c:pt>
                <c:pt idx="219">
                  <c:v>1.5542154835336977</c:v>
                </c:pt>
                <c:pt idx="220">
                  <c:v>5.6527055132053435E-4</c:v>
                </c:pt>
                <c:pt idx="221">
                  <c:v>2.9649306663738622E-9</c:v>
                </c:pt>
                <c:pt idx="222">
                  <c:v>2.2427753539888729E-16</c:v>
                </c:pt>
                <c:pt idx="223">
                  <c:v>2.446639931597417E-25</c:v>
                </c:pt>
                <c:pt idx="224">
                  <c:v>3.8491726905958852E-36</c:v>
                </c:pt>
                <c:pt idx="225">
                  <c:v>8.7332880322018261E-49</c:v>
                </c:pt>
                <c:pt idx="226">
                  <c:v>2.8575985938199954E-63</c:v>
                </c:pt>
                <c:pt idx="227">
                  <c:v>1.348458902515182E-79</c:v>
                </c:pt>
                <c:pt idx="228">
                  <c:v>9.1767152908737186E-98</c:v>
                </c:pt>
                <c:pt idx="229">
                  <c:v>9.0063714072610066E-118</c:v>
                </c:pt>
                <c:pt idx="230">
                  <c:v>1.2747514039018328E-139</c:v>
                </c:pt>
                <c:pt idx="231">
                  <c:v>2.6020413690600738E-163</c:v>
                </c:pt>
                <c:pt idx="232">
                  <c:v>1.4154483528952241E-164</c:v>
                </c:pt>
                <c:pt idx="233">
                  <c:v>9.1105452959380435E-144</c:v>
                </c:pt>
                <c:pt idx="234">
                  <c:v>2.3580002754174829E-124</c:v>
                </c:pt>
                <c:pt idx="235">
                  <c:v>2.4541011940678219E-106</c:v>
                </c:pt>
                <c:pt idx="236">
                  <c:v>1.0270467614894133E-89</c:v>
                </c:pt>
                <c:pt idx="237">
                  <c:v>1.7283715291470529E-74</c:v>
                </c:pt>
                <c:pt idx="238">
                  <c:v>1.1695885969274046E-60</c:v>
                </c:pt>
                <c:pt idx="239">
                  <c:v>3.1825723299287548E-48</c:v>
                </c:pt>
                <c:pt idx="240">
                  <c:v>3.4823512565441429E-37</c:v>
                </c:pt>
                <c:pt idx="241">
                  <c:v>1.5322019241048602E-27</c:v>
                </c:pt>
                <c:pt idx="242">
                  <c:v>2.7108692231152526E-19</c:v>
                </c:pt>
                <c:pt idx="243">
                  <c:v>1.9286359867558883E-12</c:v>
                </c:pt>
                <c:pt idx="244">
                  <c:v>5.5174842312861078E-7</c:v>
                </c:pt>
                <c:pt idx="245">
                  <c:v>6.3471837416577996E-3</c:v>
                </c:pt>
                <c:pt idx="246">
                  <c:v>2.9360954917852076</c:v>
                </c:pt>
                <c:pt idx="247">
                  <c:v>54.614557242550475</c:v>
                </c:pt>
                <c:pt idx="248">
                  <c:v>40.850351111542587</c:v>
                </c:pt>
                <c:pt idx="249">
                  <c:v>1.2286616576355851</c:v>
                </c:pt>
                <c:pt idx="250">
                  <c:v>1.4859970698189737E-3</c:v>
                </c:pt>
                <c:pt idx="251">
                  <c:v>7.226911492310847E-8</c:v>
                </c:pt>
                <c:pt idx="252">
                  <c:v>1.4133074697791067E-13</c:v>
                </c:pt>
                <c:pt idx="253">
                  <c:v>1.1113982489706534E-20</c:v>
                </c:pt>
                <c:pt idx="254">
                  <c:v>3.5144057235626687E-29</c:v>
                </c:pt>
                <c:pt idx="255">
                  <c:v>4.4687208105678588E-39</c:v>
                </c:pt>
                <c:pt idx="256">
                  <c:v>2.2848815070118311E-50</c:v>
                </c:pt>
                <c:pt idx="257">
                  <c:v>4.6977865313418274E-63</c:v>
                </c:pt>
                <c:pt idx="258">
                  <c:v>3.8839355058881853E-77</c:v>
                </c:pt>
                <c:pt idx="259">
                  <c:v>1.2912189061662334E-92</c:v>
                </c:pt>
                <c:pt idx="260">
                  <c:v>1.7261434260858725E-109</c:v>
                </c:pt>
                <c:pt idx="261">
                  <c:v>9.2790393466033555E-128</c:v>
                </c:pt>
                <c:pt idx="262">
                  <c:v>2.0057568748976951E-147</c:v>
                </c:pt>
                <c:pt idx="263">
                  <c:v>1.7434227069686703E-168</c:v>
                </c:pt>
                <c:pt idx="264">
                  <c:v>6.0936322661844058E-191</c:v>
                </c:pt>
                <c:pt idx="265">
                  <c:v>8.5644390264349532E-215</c:v>
                </c:pt>
                <c:pt idx="266">
                  <c:v>4.8402828027792093E-240</c:v>
                </c:pt>
                <c:pt idx="267">
                  <c:v>1.0999974728860352E-266</c:v>
                </c:pt>
                <c:pt idx="268">
                  <c:v>1.0052215106328528E-294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1.3401714468561949E-300</c:v>
                </c:pt>
                <c:pt idx="352">
                  <c:v>2.8840578503937008E-272</c:v>
                </c:pt>
                <c:pt idx="353">
                  <c:v>2.4900536623201648E-245</c:v>
                </c:pt>
                <c:pt idx="354">
                  <c:v>8.6253073184013495E-220</c:v>
                </c:pt>
                <c:pt idx="355">
                  <c:v>1.1986753695617233E-195</c:v>
                </c:pt>
                <c:pt idx="356">
                  <c:v>6.6832809378688916E-173</c:v>
                </c:pt>
                <c:pt idx="357">
                  <c:v>1.4949924030239147E-151</c:v>
                </c:pt>
                <c:pt idx="358">
                  <c:v>1.3416813605420988E-131</c:v>
                </c:pt>
                <c:pt idx="359">
                  <c:v>4.8308207072451674E-113</c:v>
                </c:pt>
                <c:pt idx="360">
                  <c:v>6.9783634440997684E-96</c:v>
                </c:pt>
                <c:pt idx="361">
                  <c:v>4.0443374222395866E-80</c:v>
                </c:pt>
                <c:pt idx="362">
                  <c:v>9.4037767842633065E-66</c:v>
                </c:pt>
                <c:pt idx="363">
                  <c:v>8.7723989438654396E-53</c:v>
                </c:pt>
                <c:pt idx="364">
                  <c:v>3.2831866138862269E-41</c:v>
                </c:pt>
                <c:pt idx="365">
                  <c:v>4.9298521559304584E-31</c:v>
                </c:pt>
                <c:pt idx="366">
                  <c:v>2.9698420645138036E-22</c:v>
                </c:pt>
                <c:pt idx="367">
                  <c:v>7.1778428481425159E-15</c:v>
                </c:pt>
                <c:pt idx="368">
                  <c:v>6.9601030437644095E-9</c:v>
                </c:pt>
                <c:pt idx="369">
                  <c:v>2.707687408467635E-4</c:v>
                </c:pt>
                <c:pt idx="370">
                  <c:v>0.42261267054999158</c:v>
                </c:pt>
                <c:pt idx="371">
                  <c:v>26.463521444573907</c:v>
                </c:pt>
                <c:pt idx="372">
                  <c:v>66.483501934909967</c:v>
                </c:pt>
                <c:pt idx="373">
                  <c:v>6.7010255302818109</c:v>
                </c:pt>
                <c:pt idx="374">
                  <c:v>2.7097535263959856E-2</c:v>
                </c:pt>
                <c:pt idx="375">
                  <c:v>4.3962202261261586E-6</c:v>
                </c:pt>
                <c:pt idx="376">
                  <c:v>2.8614767545548404E-11</c:v>
                </c:pt>
                <c:pt idx="377">
                  <c:v>7.4724348415062765E-18</c:v>
                </c:pt>
                <c:pt idx="378">
                  <c:v>7.8287997324383562E-26</c:v>
                </c:pt>
                <c:pt idx="379">
                  <c:v>3.2907081189628301E-35</c:v>
                </c:pt>
                <c:pt idx="380">
                  <c:v>5.54938267736997E-46</c:v>
                </c:pt>
                <c:pt idx="381">
                  <c:v>3.754577886387184E-58</c:v>
                </c:pt>
                <c:pt idx="382">
                  <c:v>1.0191513732533301E-71</c:v>
                </c:pt>
                <c:pt idx="383">
                  <c:v>1.1098835187926489E-86</c:v>
                </c:pt>
                <c:pt idx="384">
                  <c:v>4.8492797974208941E-103</c:v>
                </c:pt>
                <c:pt idx="385">
                  <c:v>8.5003775593470957E-121</c:v>
                </c:pt>
                <c:pt idx="386">
                  <c:v>5.9780607132793431E-140</c:v>
                </c:pt>
                <c:pt idx="387">
                  <c:v>1.6867221925268248E-160</c:v>
                </c:pt>
                <c:pt idx="388">
                  <c:v>1.9093604788171214E-182</c:v>
                </c:pt>
                <c:pt idx="389">
                  <c:v>8.6714840832761454E-206</c:v>
                </c:pt>
                <c:pt idx="390">
                  <c:v>1.5800108374998871E-230</c:v>
                </c:pt>
                <c:pt idx="391">
                  <c:v>1.155015554117029E-256</c:v>
                </c:pt>
                <c:pt idx="392">
                  <c:v>3.3874799388120263E-284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772A-4A9E-82C5-3C12947EE7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69536416"/>
        <c:axId val="269550976"/>
      </c:scatterChart>
      <c:valAx>
        <c:axId val="269536416"/>
        <c:scaling>
          <c:orientation val="minMax"/>
          <c:max val="3"/>
        </c:scaling>
        <c:delete val="0"/>
        <c:axPos val="b"/>
        <c:numFmt formatCode="0.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69550976"/>
        <c:crossesAt val="-5"/>
        <c:crossBetween val="midCat"/>
      </c:valAx>
      <c:valAx>
        <c:axId val="269550976"/>
        <c:scaling>
          <c:orientation val="minMax"/>
          <c:min val="-5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6953641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chart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chart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75" workbookViewId="0" zoomToFit="1"/>
  </sheetViews>
  <pageMargins left="0.7" right="0.7" top="0.78740157499999996" bottom="0.78740157499999996" header="0.3" footer="0.3"/>
  <pageSetup paperSize="9" orientation="landscape" horizontalDpi="4294967293" verticalDpi="4294967293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400-000000000000}">
  <sheetPr/>
  <sheetViews>
    <sheetView zoomScale="75" workbookViewId="0" zoomToFit="1"/>
  </sheetViews>
  <pageMargins left="0.7" right="0.7" top="0.78740157499999996" bottom="0.78740157499999996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500-000000000000}">
  <sheetPr/>
  <sheetViews>
    <sheetView zoomScale="75" workbookViewId="0" zoomToFit="1"/>
  </sheetViews>
  <pageMargins left="0.7" right="0.7" top="0.78740157499999996" bottom="0.78740157499999996" header="0.3" footer="0.3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700-000000000000}">
  <sheetPr/>
  <sheetViews>
    <sheetView zoomScale="75" workbookViewId="0" zoomToFit="1"/>
  </sheetViews>
  <pageMargins left="0.7" right="0.7" top="0.78740157499999996" bottom="0.78740157499999996" header="0.3" footer="0.3"/>
  <drawing r:id="rId1"/>
</chartsheet>
</file>

<file path=xl/chartsheets/sheet5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900-000000000000}">
  <sheetPr/>
  <sheetViews>
    <sheetView zoomScale="75" workbookViewId="0" zoomToFit="1"/>
  </sheetViews>
  <pageMargins left="0.7" right="0.7" top="0.78740157499999996" bottom="0.78740157499999996" header="0.3" footer="0.3"/>
  <drawing r:id="rId1"/>
</chartsheet>
</file>

<file path=xl/chartsheets/sheet6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B00-000000000000}">
  <sheetPr/>
  <sheetViews>
    <sheetView zoomScale="122" workbookViewId="0" zoomToFit="1"/>
  </sheetViews>
  <pageMargins left="0.7" right="0.7" top="0.78740157499999996" bottom="0.78740157499999996" header="0.3" footer="0.3"/>
  <drawing r:id="rId1"/>
</chartsheet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image" Target="../media/image4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image" Target="../media/image4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219075</xdr:colOff>
      <xdr:row>41</xdr:row>
      <xdr:rowOff>47625</xdr:rowOff>
    </xdr:from>
    <xdr:ext cx="1369221" cy="21916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TextovéPole 1">
              <a:extLs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SpPr txBox="1"/>
          </xdr:nvSpPr>
          <xdr:spPr>
            <a:xfrm>
              <a:off x="7467600" y="8048625"/>
              <a:ext cx="1369221" cy="21916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unc>
                      <m:funcPr>
                        <m:ctrlPr>
                          <a:rPr lang="cs-CZ" sz="1400" b="0" i="1">
                            <a:latin typeface="Cambria Math" panose="02040503050406030204" pitchFamily="18" charset="0"/>
                          </a:rPr>
                        </m:ctrlPr>
                      </m:funcPr>
                      <m:fName>
                        <m:r>
                          <m:rPr>
                            <m:sty m:val="p"/>
                          </m:rPr>
                          <a:rPr lang="cs-CZ" sz="1400" b="0" i="0">
                            <a:latin typeface="Cambria Math" panose="02040503050406030204" pitchFamily="18" charset="0"/>
                          </a:rPr>
                          <m:t>log</m:t>
                        </m:r>
                      </m:fName>
                      <m:e>
                        <m:r>
                          <a:rPr lang="cs-CZ" sz="1400" b="0" i="1">
                            <a:latin typeface="Cambria Math" panose="02040503050406030204" pitchFamily="18" charset="0"/>
                          </a:rPr>
                          <m:t>𝑘</m:t>
                        </m:r>
                        <m:r>
                          <a:rPr lang="cs-CZ" sz="1400" b="0" i="1">
                            <a:latin typeface="Cambria Math" panose="02040503050406030204" pitchFamily="18" charset="0"/>
                          </a:rPr>
                          <m:t>=</m:t>
                        </m:r>
                        <m:r>
                          <a:rPr lang="cs-CZ" sz="1400" b="0" i="1">
                            <a:latin typeface="Cambria Math" panose="02040503050406030204" pitchFamily="18" charset="0"/>
                          </a:rPr>
                          <m:t>𝑎</m:t>
                        </m:r>
                        <m:r>
                          <a:rPr lang="cs-CZ" sz="1400" b="0" i="1">
                            <a:latin typeface="Cambria Math" panose="02040503050406030204" pitchFamily="18" charset="0"/>
                          </a:rPr>
                          <m:t>−</m:t>
                        </m:r>
                        <m:r>
                          <a:rPr lang="cs-CZ" sz="1400" b="0" i="1">
                            <a:latin typeface="Cambria Math" panose="02040503050406030204" pitchFamily="18" charset="0"/>
                          </a:rPr>
                          <m:t>𝑚</m:t>
                        </m:r>
                        <m:r>
                          <a:rPr lang="cs-CZ" sz="14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∙</m:t>
                        </m:r>
                        <m:r>
                          <a:rPr lang="cs-CZ" sz="14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𝜑</m:t>
                        </m:r>
                      </m:e>
                    </m:func>
                  </m:oMath>
                </m:oMathPara>
              </a14:m>
              <a:endParaRPr lang="en-US" sz="1400"/>
            </a:p>
          </xdr:txBody>
        </xdr:sp>
      </mc:Choice>
      <mc:Fallback xmlns="">
        <xdr:sp macro="" textlink="">
          <xdr:nvSpPr>
            <xdr:cNvPr id="2" name="TextovéPole 1"/>
            <xdr:cNvSpPr txBox="1"/>
          </xdr:nvSpPr>
          <xdr:spPr>
            <a:xfrm>
              <a:off x="7467600" y="8048625"/>
              <a:ext cx="1369221" cy="21916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cs-CZ" sz="1400" b="0" i="0">
                  <a:latin typeface="Cambria Math" panose="02040503050406030204" pitchFamily="18" charset="0"/>
                </a:rPr>
                <a:t>log⁡〖𝑘=𝑎−𝑚</a:t>
              </a:r>
              <a:r>
                <a:rPr lang="cs-CZ" sz="14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∙𝜑〗</a:t>
              </a:r>
              <a:endParaRPr lang="en-US" sz="1400"/>
            </a:p>
          </xdr:txBody>
        </xdr:sp>
      </mc:Fallback>
    </mc:AlternateContent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9296400" cy="6007100"/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295275</xdr:colOff>
      <xdr:row>25</xdr:row>
      <xdr:rowOff>38100</xdr:rowOff>
    </xdr:from>
    <xdr:to>
      <xdr:col>13</xdr:col>
      <xdr:colOff>342900</xdr:colOff>
      <xdr:row>27</xdr:row>
      <xdr:rowOff>104775</xdr:rowOff>
    </xdr:to>
    <xdr:pic>
      <xdr:nvPicPr>
        <xdr:cNvPr id="2" name="Obrázek 1" descr="f_{\mathrm n}(x) = \frac{1}{\sigma\sqrt{2\pi}} e^{- { \frac{\left(x-\mu\right)^2 }{ 2 \sigma^2} } } \,.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10725" y="4972050"/>
          <a:ext cx="1876425" cy="447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6</xdr:col>
      <xdr:colOff>38100</xdr:colOff>
      <xdr:row>5</xdr:row>
      <xdr:rowOff>57150</xdr:rowOff>
    </xdr:from>
    <xdr:ext cx="5038353" cy="49705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TextovéPole 2">
              <a:extLst>
                <a:ext uri="{FF2B5EF4-FFF2-40B4-BE49-F238E27FC236}">
                  <a16:creationId xmlns:a16="http://schemas.microsoft.com/office/drawing/2014/main" id="{00000000-0008-0000-0A00-000003000000}"/>
                </a:ext>
              </a:extLst>
            </xdr:cNvPr>
            <xdr:cNvSpPr txBox="1"/>
          </xdr:nvSpPr>
          <xdr:spPr>
            <a:xfrm>
              <a:off x="6457950" y="1009650"/>
              <a:ext cx="5038353" cy="49705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cs-CZ" sz="14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cs-CZ" sz="1400" b="0" i="1">
                            <a:latin typeface="Cambria Math"/>
                          </a:rPr>
                          <m:t>𝑉</m:t>
                        </m:r>
                      </m:e>
                      <m:sub>
                        <m:r>
                          <a:rPr lang="cs-CZ" sz="1400" b="0" i="1">
                            <a:latin typeface="Cambria Math"/>
                          </a:rPr>
                          <m:t>𝑅</m:t>
                        </m:r>
                      </m:sub>
                    </m:sSub>
                    <m:r>
                      <a:rPr lang="cs-CZ" sz="1400" b="0" i="1">
                        <a:latin typeface="Cambria Math"/>
                      </a:rPr>
                      <m:t>=</m:t>
                    </m:r>
                    <m:f>
                      <m:fPr>
                        <m:ctrlPr>
                          <a:rPr lang="cs-CZ" sz="14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cs-CZ" sz="1400" b="0" i="1">
                            <a:latin typeface="Cambria Math"/>
                          </a:rPr>
                          <m:t>1</m:t>
                        </m:r>
                      </m:num>
                      <m:den>
                        <m:r>
                          <a:rPr lang="cs-CZ" sz="1400" b="0" i="1">
                            <a:latin typeface="Cambria Math"/>
                          </a:rPr>
                          <m:t>𝑚</m:t>
                        </m:r>
                        <m:r>
                          <a:rPr lang="cs-CZ" sz="1400" b="0" i="1">
                            <a:latin typeface="Cambria Math"/>
                            <a:ea typeface="Cambria Math"/>
                          </a:rPr>
                          <m:t>⋅</m:t>
                        </m:r>
                        <m:r>
                          <a:rPr lang="cs-CZ" sz="1400" b="0" i="1">
                            <a:latin typeface="Cambria Math"/>
                          </a:rPr>
                          <m:t>𝐵</m:t>
                        </m:r>
                      </m:den>
                    </m:f>
                    <m:r>
                      <a:rPr lang="cs-CZ" sz="1400" b="0" i="1">
                        <a:latin typeface="Cambria Math"/>
                      </a:rPr>
                      <m:t>𝑙𝑜𝑔</m:t>
                    </m:r>
                    <m:d>
                      <m:dPr>
                        <m:begChr m:val="["/>
                        <m:endChr m:val="]"/>
                        <m:ctrlPr>
                          <a:rPr lang="cs-CZ" sz="14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r>
                          <a:rPr lang="cs-CZ" sz="1400" b="0" i="1">
                            <a:latin typeface="Cambria Math"/>
                          </a:rPr>
                          <m:t>2.31</m:t>
                        </m:r>
                        <m:r>
                          <a:rPr lang="cs-CZ" sz="1400" b="0" i="1">
                            <a:latin typeface="Cambria Math"/>
                          </a:rPr>
                          <m:t>𝑚𝐵</m:t>
                        </m:r>
                        <m:r>
                          <a:rPr lang="cs-CZ" sz="1400" b="0" i="1">
                            <a:latin typeface="Cambria Math"/>
                            <a:ea typeface="Cambria Math"/>
                          </a:rPr>
                          <m:t>⋅</m:t>
                        </m:r>
                        <m:sSub>
                          <m:sSubPr>
                            <m:ctrlPr>
                              <a:rPr lang="cs-CZ" sz="1400" b="0" i="1">
                                <a:latin typeface="Cambria Math" panose="02040503050406030204" pitchFamily="18" charset="0"/>
                                <a:ea typeface="Cambria Math"/>
                              </a:rPr>
                            </m:ctrlPr>
                          </m:sSubPr>
                          <m:e>
                            <m:r>
                              <a:rPr lang="cs-CZ" sz="1400" b="0" i="1">
                                <a:latin typeface="Cambria Math" panose="02040503050406030204" pitchFamily="18" charset="0"/>
                                <a:ea typeface="Cambria Math"/>
                              </a:rPr>
                              <m:t>(</m:t>
                            </m:r>
                            <m:r>
                              <a:rPr lang="cs-CZ" sz="1400" b="0" i="1">
                                <a:latin typeface="Cambria Math"/>
                                <a:ea typeface="Cambria Math"/>
                              </a:rPr>
                              <m:t>𝑉</m:t>
                            </m:r>
                          </m:e>
                          <m:sub>
                            <m:r>
                              <a:rPr lang="cs-CZ" sz="1400" b="0" i="1">
                                <a:latin typeface="Cambria Math"/>
                                <a:ea typeface="Cambria Math"/>
                              </a:rPr>
                              <m:t>𝑀</m:t>
                            </m:r>
                          </m:sub>
                        </m:sSub>
                        <m:r>
                          <a:rPr lang="cs-CZ" sz="1400" b="0" i="1">
                            <a:latin typeface="Cambria Math"/>
                            <a:ea typeface="Cambria Math"/>
                          </a:rPr>
                          <m:t>⋅</m:t>
                        </m:r>
                        <m:sSup>
                          <m:sSupPr>
                            <m:ctrlPr>
                              <a:rPr lang="cs-CZ" sz="1400" b="0" i="1">
                                <a:latin typeface="Cambria Math" panose="02040503050406030204" pitchFamily="18" charset="0"/>
                                <a:ea typeface="Cambria Math"/>
                              </a:rPr>
                            </m:ctrlPr>
                          </m:sSupPr>
                          <m:e>
                            <m:r>
                              <a:rPr lang="cs-CZ" sz="1400" b="0" i="1">
                                <a:latin typeface="Cambria Math"/>
                                <a:ea typeface="Cambria Math"/>
                              </a:rPr>
                              <m:t>10</m:t>
                            </m:r>
                          </m:e>
                          <m:sup>
                            <m:r>
                              <a:rPr lang="cs-CZ" sz="1400" b="0" i="1">
                                <a:latin typeface="Cambria Math"/>
                                <a:ea typeface="Cambria Math"/>
                              </a:rPr>
                              <m:t>𝑎</m:t>
                            </m:r>
                            <m:r>
                              <a:rPr lang="cs-CZ" sz="1400" b="0" i="1">
                                <a:latin typeface="Cambria Math"/>
                                <a:ea typeface="Cambria Math"/>
                              </a:rPr>
                              <m:t>−</m:t>
                            </m:r>
                            <m:r>
                              <a:rPr lang="cs-CZ" sz="1400" b="0" i="1">
                                <a:latin typeface="Cambria Math"/>
                                <a:ea typeface="Cambria Math"/>
                              </a:rPr>
                              <m:t>𝑚</m:t>
                            </m:r>
                            <m:r>
                              <a:rPr lang="cs-CZ" sz="1400" b="0" i="1">
                                <a:latin typeface="Cambria Math"/>
                                <a:ea typeface="Cambria Math"/>
                              </a:rPr>
                              <m:t>⋅</m:t>
                            </m:r>
                            <m:r>
                              <a:rPr lang="cs-CZ" sz="1400" b="0" i="1">
                                <a:latin typeface="Cambria Math"/>
                                <a:ea typeface="Cambria Math"/>
                              </a:rPr>
                              <m:t>𝐴</m:t>
                            </m:r>
                          </m:sup>
                        </m:sSup>
                        <m:r>
                          <a:rPr lang="cs-CZ" sz="1400" b="0" i="1">
                            <a:latin typeface="Cambria Math"/>
                            <a:ea typeface="Cambria Math"/>
                          </a:rPr>
                          <m:t>−</m:t>
                        </m:r>
                        <m:sSub>
                          <m:sSubPr>
                            <m:ctrlPr>
                              <a:rPr lang="cs-CZ" sz="1400" b="0" i="1">
                                <a:latin typeface="Cambria Math" panose="02040503050406030204" pitchFamily="18" charset="0"/>
                                <a:ea typeface="Cambria Math"/>
                              </a:rPr>
                            </m:ctrlPr>
                          </m:sSubPr>
                          <m:e>
                            <m:r>
                              <a:rPr lang="cs-CZ" sz="1400" b="0" i="1">
                                <a:latin typeface="Cambria Math"/>
                                <a:ea typeface="Cambria Math"/>
                              </a:rPr>
                              <m:t>𝑉</m:t>
                            </m:r>
                          </m:e>
                          <m:sub>
                            <m:r>
                              <a:rPr lang="cs-CZ" sz="1400" b="0" i="1">
                                <a:latin typeface="Cambria Math"/>
                                <a:ea typeface="Cambria Math"/>
                              </a:rPr>
                              <m:t>𝐷</m:t>
                            </m:r>
                          </m:sub>
                        </m:sSub>
                        <m:r>
                          <a:rPr lang="cs-CZ" sz="1400" b="0" i="1">
                            <a:latin typeface="Cambria Math" panose="02040503050406030204" pitchFamily="18" charset="0"/>
                            <a:ea typeface="Cambria Math"/>
                          </a:rPr>
                          <m:t>)</m:t>
                        </m:r>
                        <m:r>
                          <a:rPr lang="cs-CZ" sz="1400" b="0" i="1">
                            <a:latin typeface="Cambria Math"/>
                            <a:ea typeface="Cambria Math"/>
                          </a:rPr>
                          <m:t>+1</m:t>
                        </m:r>
                      </m:e>
                    </m:d>
                    <m:r>
                      <a:rPr lang="cs-CZ" sz="1400" b="0" i="1">
                        <a:latin typeface="Cambria Math"/>
                      </a:rPr>
                      <m:t>+</m:t>
                    </m:r>
                    <m:sSub>
                      <m:sSubPr>
                        <m:ctrlPr>
                          <a:rPr lang="cs-CZ" sz="14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cs-CZ" sz="1400" b="0" i="1">
                            <a:latin typeface="Cambria Math"/>
                          </a:rPr>
                          <m:t>𝑉</m:t>
                        </m:r>
                      </m:e>
                      <m:sub>
                        <m:r>
                          <a:rPr lang="cs-CZ" sz="1400" b="0" i="1">
                            <a:latin typeface="Cambria Math"/>
                          </a:rPr>
                          <m:t>𝑀</m:t>
                        </m:r>
                      </m:sub>
                    </m:sSub>
                    <m:r>
                      <a:rPr lang="cs-CZ" sz="1400" b="0" i="1">
                        <a:latin typeface="Cambria Math"/>
                      </a:rPr>
                      <m:t>+</m:t>
                    </m:r>
                    <m:sSub>
                      <m:sSubPr>
                        <m:ctrlPr>
                          <a:rPr lang="cs-CZ" sz="14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cs-CZ" sz="1400" b="0" i="1">
                            <a:latin typeface="Cambria Math"/>
                          </a:rPr>
                          <m:t>𝑉</m:t>
                        </m:r>
                      </m:e>
                      <m:sub>
                        <m:r>
                          <a:rPr lang="cs-CZ" sz="1400" b="0" i="1">
                            <a:latin typeface="Cambria Math"/>
                          </a:rPr>
                          <m:t>𝐷</m:t>
                        </m:r>
                      </m:sub>
                    </m:sSub>
                  </m:oMath>
                </m:oMathPara>
              </a14:m>
              <a:endParaRPr lang="cs-CZ" sz="1400"/>
            </a:p>
          </xdr:txBody>
        </xdr:sp>
      </mc:Choice>
      <mc:Fallback xmlns="">
        <xdr:sp macro="" textlink="">
          <xdr:nvSpPr>
            <xdr:cNvPr id="3" name="TextovéPole 2">
              <a:extLst>
                <a:ext uri="{FF2B5EF4-FFF2-40B4-BE49-F238E27FC236}">
                  <a16:creationId xmlns:a16="http://schemas.microsoft.com/office/drawing/2014/main" xmlns="" xmlns:a14="http://schemas.microsoft.com/office/drawing/2010/main" id="{00000000-0008-0000-0200-000004000000}"/>
                </a:ext>
              </a:extLst>
            </xdr:cNvPr>
            <xdr:cNvSpPr txBox="1"/>
          </xdr:nvSpPr>
          <xdr:spPr>
            <a:xfrm>
              <a:off x="6457950" y="1009650"/>
              <a:ext cx="5038353" cy="49705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cs-CZ" sz="1400" b="0" i="0">
                  <a:latin typeface="Cambria Math"/>
                </a:rPr>
                <a:t>𝑉</a:t>
              </a:r>
              <a:r>
                <a:rPr lang="cs-CZ" sz="1400" b="0" i="0">
                  <a:latin typeface="Cambria Math" panose="02040503050406030204" pitchFamily="18" charset="0"/>
                </a:rPr>
                <a:t>_</a:t>
              </a:r>
              <a:r>
                <a:rPr lang="cs-CZ" sz="1400" b="0" i="0">
                  <a:latin typeface="Cambria Math"/>
                </a:rPr>
                <a:t>𝑅=1</a:t>
              </a:r>
              <a:r>
                <a:rPr lang="cs-CZ" sz="1400" b="0" i="0">
                  <a:latin typeface="Cambria Math" panose="02040503050406030204" pitchFamily="18" charset="0"/>
                </a:rPr>
                <a:t>/(</a:t>
              </a:r>
              <a:r>
                <a:rPr lang="cs-CZ" sz="1400" b="0" i="0">
                  <a:latin typeface="Cambria Math"/>
                </a:rPr>
                <a:t>𝑚</a:t>
              </a:r>
              <a:r>
                <a:rPr lang="cs-CZ" sz="1400" b="0" i="0">
                  <a:latin typeface="Cambria Math"/>
                  <a:ea typeface="Cambria Math"/>
                </a:rPr>
                <a:t>⋅</a:t>
              </a:r>
              <a:r>
                <a:rPr lang="cs-CZ" sz="1400" b="0" i="0">
                  <a:latin typeface="Cambria Math"/>
                </a:rPr>
                <a:t>𝐵</a:t>
              </a:r>
              <a:r>
                <a:rPr lang="cs-CZ" sz="1400" b="0" i="0">
                  <a:latin typeface="Cambria Math" panose="02040503050406030204" pitchFamily="18" charset="0"/>
                </a:rPr>
                <a:t>)</a:t>
              </a:r>
              <a:r>
                <a:rPr lang="cs-CZ" sz="1400" b="0" i="0">
                  <a:latin typeface="Cambria Math"/>
                </a:rPr>
                <a:t> 𝑙𝑜𝑔</a:t>
              </a:r>
              <a:r>
                <a:rPr lang="cs-CZ" sz="1400" b="0" i="0">
                  <a:latin typeface="Cambria Math" panose="02040503050406030204" pitchFamily="18" charset="0"/>
                </a:rPr>
                <a:t>[</a:t>
              </a:r>
              <a:r>
                <a:rPr lang="cs-CZ" sz="1400" b="0" i="0">
                  <a:latin typeface="Cambria Math"/>
                </a:rPr>
                <a:t>2.31𝑚𝐵</a:t>
              </a:r>
              <a:r>
                <a:rPr lang="cs-CZ" sz="1400" b="0" i="0">
                  <a:latin typeface="Cambria Math"/>
                  <a:ea typeface="Cambria Math"/>
                </a:rPr>
                <a:t>⋅</a:t>
              </a:r>
              <a:r>
                <a:rPr lang="cs-CZ" sz="1400" b="0" i="0">
                  <a:latin typeface="Cambria Math" panose="02040503050406030204" pitchFamily="18" charset="0"/>
                  <a:ea typeface="Cambria Math"/>
                </a:rPr>
                <a:t>〖(</a:t>
              </a:r>
              <a:r>
                <a:rPr lang="cs-CZ" sz="1400" b="0" i="0">
                  <a:latin typeface="Cambria Math"/>
                  <a:ea typeface="Cambria Math"/>
                </a:rPr>
                <a:t>𝑉</a:t>
              </a:r>
              <a:r>
                <a:rPr lang="cs-CZ" sz="1400" b="0" i="0">
                  <a:latin typeface="Cambria Math" panose="02040503050406030204" pitchFamily="18" charset="0"/>
                  <a:ea typeface="Cambria Math"/>
                </a:rPr>
                <a:t>〗_</a:t>
              </a:r>
              <a:r>
                <a:rPr lang="cs-CZ" sz="1400" b="0" i="0">
                  <a:latin typeface="Cambria Math"/>
                  <a:ea typeface="Cambria Math"/>
                </a:rPr>
                <a:t>𝑀⋅</a:t>
              </a:r>
              <a:r>
                <a:rPr lang="cs-CZ" sz="1400" b="0" i="0">
                  <a:latin typeface="Cambria Math" panose="02040503050406030204" pitchFamily="18" charset="0"/>
                  <a:ea typeface="Cambria Math"/>
                </a:rPr>
                <a:t>〖</a:t>
              </a:r>
              <a:r>
                <a:rPr lang="cs-CZ" sz="1400" b="0" i="0">
                  <a:latin typeface="Cambria Math"/>
                  <a:ea typeface="Cambria Math"/>
                </a:rPr>
                <a:t>10</a:t>
              </a:r>
              <a:r>
                <a:rPr lang="cs-CZ" sz="1400" b="0" i="0">
                  <a:latin typeface="Cambria Math" panose="02040503050406030204" pitchFamily="18" charset="0"/>
                  <a:ea typeface="Cambria Math"/>
                </a:rPr>
                <a:t>〗^(</a:t>
              </a:r>
              <a:r>
                <a:rPr lang="cs-CZ" sz="1400" b="0" i="0">
                  <a:latin typeface="Cambria Math"/>
                  <a:ea typeface="Cambria Math"/>
                </a:rPr>
                <a:t>𝑎−𝑚⋅𝐴</a:t>
              </a:r>
              <a:r>
                <a:rPr lang="cs-CZ" sz="1400" b="0" i="0">
                  <a:latin typeface="Cambria Math" panose="02040503050406030204" pitchFamily="18" charset="0"/>
                  <a:ea typeface="Cambria Math"/>
                </a:rPr>
                <a:t>)</a:t>
              </a:r>
              <a:r>
                <a:rPr lang="cs-CZ" sz="1400" b="0" i="0">
                  <a:latin typeface="Cambria Math"/>
                  <a:ea typeface="Cambria Math"/>
                </a:rPr>
                <a:t>−𝑉</a:t>
              </a:r>
              <a:r>
                <a:rPr lang="cs-CZ" sz="1400" b="0" i="0">
                  <a:latin typeface="Cambria Math" panose="02040503050406030204" pitchFamily="18" charset="0"/>
                  <a:ea typeface="Cambria Math"/>
                </a:rPr>
                <a:t>_</a:t>
              </a:r>
              <a:r>
                <a:rPr lang="cs-CZ" sz="1400" b="0" i="0">
                  <a:latin typeface="Cambria Math"/>
                  <a:ea typeface="Cambria Math"/>
                </a:rPr>
                <a:t>𝐷</a:t>
              </a:r>
              <a:r>
                <a:rPr lang="cs-CZ" sz="1400" b="0" i="0">
                  <a:latin typeface="Cambria Math" panose="02040503050406030204" pitchFamily="18" charset="0"/>
                  <a:ea typeface="Cambria Math"/>
                </a:rPr>
                <a:t>)</a:t>
              </a:r>
              <a:r>
                <a:rPr lang="cs-CZ" sz="1400" b="0" i="0">
                  <a:latin typeface="Cambria Math"/>
                  <a:ea typeface="Cambria Math"/>
                </a:rPr>
                <a:t>+1</a:t>
              </a:r>
              <a:r>
                <a:rPr lang="cs-CZ" sz="1400" b="0" i="0">
                  <a:latin typeface="Cambria Math" panose="02040503050406030204" pitchFamily="18" charset="0"/>
                  <a:ea typeface="Cambria Math"/>
                </a:rPr>
                <a:t>]</a:t>
              </a:r>
              <a:r>
                <a:rPr lang="cs-CZ" sz="1400" b="0" i="0">
                  <a:latin typeface="Cambria Math"/>
                </a:rPr>
                <a:t>+𝑉</a:t>
              </a:r>
              <a:r>
                <a:rPr lang="cs-CZ" sz="1400" b="0" i="0">
                  <a:latin typeface="Cambria Math" panose="02040503050406030204" pitchFamily="18" charset="0"/>
                </a:rPr>
                <a:t>_</a:t>
              </a:r>
              <a:r>
                <a:rPr lang="cs-CZ" sz="1400" b="0" i="0">
                  <a:latin typeface="Cambria Math"/>
                </a:rPr>
                <a:t>𝑀+𝑉</a:t>
              </a:r>
              <a:r>
                <a:rPr lang="cs-CZ" sz="1400" b="0" i="0">
                  <a:latin typeface="Cambria Math" panose="02040503050406030204" pitchFamily="18" charset="0"/>
                </a:rPr>
                <a:t>_</a:t>
              </a:r>
              <a:r>
                <a:rPr lang="cs-CZ" sz="1400" b="0" i="0">
                  <a:latin typeface="Cambria Math"/>
                </a:rPr>
                <a:t>𝐷</a:t>
              </a:r>
              <a:endParaRPr lang="cs-CZ" sz="1400"/>
            </a:p>
          </xdr:txBody>
        </xdr:sp>
      </mc:Fallback>
    </mc:AlternateContent>
    <xdr:clientData/>
  </xdr:oneCellAnchor>
  <xdr:twoCellAnchor>
    <xdr:from>
      <xdr:col>6</xdr:col>
      <xdr:colOff>257175</xdr:colOff>
      <xdr:row>8</xdr:row>
      <xdr:rowOff>123825</xdr:rowOff>
    </xdr:from>
    <xdr:to>
      <xdr:col>9</xdr:col>
      <xdr:colOff>133350</xdr:colOff>
      <xdr:row>10</xdr:row>
      <xdr:rowOff>152400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77025" y="1647825"/>
          <a:ext cx="2162175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95250</xdr:colOff>
      <xdr:row>8</xdr:row>
      <xdr:rowOff>171450</xdr:rowOff>
    </xdr:from>
    <xdr:to>
      <xdr:col>12</xdr:col>
      <xdr:colOff>85725</xdr:colOff>
      <xdr:row>10</xdr:row>
      <xdr:rowOff>171450</xdr:rowOff>
    </xdr:to>
    <xdr:pic>
      <xdr:nvPicPr>
        <xdr:cNvPr id="5" name="Obrázek 4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10700" y="1695450"/>
          <a:ext cx="1209675" cy="381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0" y="0"/>
    <xdr:ext cx="9306393" cy="6011680"/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296400" cy="6007100"/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466725</xdr:colOff>
      <xdr:row>7</xdr:row>
      <xdr:rowOff>161925</xdr:rowOff>
    </xdr:from>
    <xdr:ext cx="5038353" cy="49705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TextovéPole 1">
              <a:extLst>
                <a:ext uri="{FF2B5EF4-FFF2-40B4-BE49-F238E27FC236}">
                  <a16:creationId xmlns:a16="http://schemas.microsoft.com/office/drawing/2014/main" id="{00000000-0008-0000-0200-000002000000}"/>
                </a:ext>
              </a:extLst>
            </xdr:cNvPr>
            <xdr:cNvSpPr txBox="1"/>
          </xdr:nvSpPr>
          <xdr:spPr>
            <a:xfrm>
              <a:off x="4457700" y="1571625"/>
              <a:ext cx="5038353" cy="49705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cs-CZ" sz="14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cs-CZ" sz="1400" b="0" i="1">
                            <a:latin typeface="Cambria Math"/>
                          </a:rPr>
                          <m:t>𝑉</m:t>
                        </m:r>
                      </m:e>
                      <m:sub>
                        <m:r>
                          <a:rPr lang="cs-CZ" sz="1400" b="0" i="1">
                            <a:latin typeface="Cambria Math"/>
                          </a:rPr>
                          <m:t>𝑅</m:t>
                        </m:r>
                      </m:sub>
                    </m:sSub>
                    <m:r>
                      <a:rPr lang="cs-CZ" sz="1400" b="0" i="1">
                        <a:latin typeface="Cambria Math"/>
                      </a:rPr>
                      <m:t>=</m:t>
                    </m:r>
                    <m:f>
                      <m:fPr>
                        <m:ctrlPr>
                          <a:rPr lang="cs-CZ" sz="14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cs-CZ" sz="1400" b="0" i="1">
                            <a:latin typeface="Cambria Math"/>
                          </a:rPr>
                          <m:t>1</m:t>
                        </m:r>
                      </m:num>
                      <m:den>
                        <m:r>
                          <a:rPr lang="cs-CZ" sz="1400" b="0" i="1">
                            <a:latin typeface="Cambria Math"/>
                          </a:rPr>
                          <m:t>𝑚</m:t>
                        </m:r>
                        <m:r>
                          <a:rPr lang="cs-CZ" sz="1400" b="0" i="1">
                            <a:latin typeface="Cambria Math"/>
                            <a:ea typeface="Cambria Math"/>
                          </a:rPr>
                          <m:t>⋅</m:t>
                        </m:r>
                        <m:r>
                          <a:rPr lang="cs-CZ" sz="1400" b="0" i="1">
                            <a:latin typeface="Cambria Math"/>
                          </a:rPr>
                          <m:t>𝐵</m:t>
                        </m:r>
                      </m:den>
                    </m:f>
                    <m:r>
                      <a:rPr lang="cs-CZ" sz="1400" b="0" i="1">
                        <a:latin typeface="Cambria Math"/>
                      </a:rPr>
                      <m:t>𝑙𝑜𝑔</m:t>
                    </m:r>
                    <m:d>
                      <m:dPr>
                        <m:begChr m:val="["/>
                        <m:endChr m:val="]"/>
                        <m:ctrlPr>
                          <a:rPr lang="cs-CZ" sz="14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r>
                          <a:rPr lang="cs-CZ" sz="1400" b="0" i="1">
                            <a:latin typeface="Cambria Math"/>
                          </a:rPr>
                          <m:t>2.31</m:t>
                        </m:r>
                        <m:r>
                          <a:rPr lang="cs-CZ" sz="1400" b="0" i="1">
                            <a:latin typeface="Cambria Math"/>
                          </a:rPr>
                          <m:t>𝑚𝐵</m:t>
                        </m:r>
                        <m:r>
                          <a:rPr lang="cs-CZ" sz="1400" b="0" i="1">
                            <a:latin typeface="Cambria Math"/>
                            <a:ea typeface="Cambria Math"/>
                          </a:rPr>
                          <m:t>⋅</m:t>
                        </m:r>
                        <m:sSub>
                          <m:sSubPr>
                            <m:ctrlPr>
                              <a:rPr lang="cs-CZ" sz="1400" b="0" i="1">
                                <a:latin typeface="Cambria Math" panose="02040503050406030204" pitchFamily="18" charset="0"/>
                                <a:ea typeface="Cambria Math"/>
                              </a:rPr>
                            </m:ctrlPr>
                          </m:sSubPr>
                          <m:e>
                            <m:r>
                              <a:rPr lang="cs-CZ" sz="1400" b="0" i="1">
                                <a:latin typeface="Cambria Math" panose="02040503050406030204" pitchFamily="18" charset="0"/>
                                <a:ea typeface="Cambria Math"/>
                              </a:rPr>
                              <m:t>(</m:t>
                            </m:r>
                            <m:r>
                              <a:rPr lang="cs-CZ" sz="1400" b="0" i="1">
                                <a:latin typeface="Cambria Math"/>
                                <a:ea typeface="Cambria Math"/>
                              </a:rPr>
                              <m:t>𝑉</m:t>
                            </m:r>
                          </m:e>
                          <m:sub>
                            <m:r>
                              <a:rPr lang="cs-CZ" sz="1400" b="0" i="1">
                                <a:latin typeface="Cambria Math"/>
                                <a:ea typeface="Cambria Math"/>
                              </a:rPr>
                              <m:t>𝑀</m:t>
                            </m:r>
                          </m:sub>
                        </m:sSub>
                        <m:r>
                          <a:rPr lang="cs-CZ" sz="1400" b="0" i="1">
                            <a:latin typeface="Cambria Math"/>
                            <a:ea typeface="Cambria Math"/>
                          </a:rPr>
                          <m:t>⋅</m:t>
                        </m:r>
                        <m:sSup>
                          <m:sSupPr>
                            <m:ctrlPr>
                              <a:rPr lang="cs-CZ" sz="1400" b="0" i="1">
                                <a:latin typeface="Cambria Math" panose="02040503050406030204" pitchFamily="18" charset="0"/>
                                <a:ea typeface="Cambria Math"/>
                              </a:rPr>
                            </m:ctrlPr>
                          </m:sSupPr>
                          <m:e>
                            <m:r>
                              <a:rPr lang="cs-CZ" sz="1400" b="0" i="1">
                                <a:latin typeface="Cambria Math"/>
                                <a:ea typeface="Cambria Math"/>
                              </a:rPr>
                              <m:t>10</m:t>
                            </m:r>
                          </m:e>
                          <m:sup>
                            <m:r>
                              <a:rPr lang="cs-CZ" sz="1400" b="0" i="1">
                                <a:latin typeface="Cambria Math"/>
                                <a:ea typeface="Cambria Math"/>
                              </a:rPr>
                              <m:t>𝑎</m:t>
                            </m:r>
                            <m:r>
                              <a:rPr lang="cs-CZ" sz="1400" b="0" i="1">
                                <a:latin typeface="Cambria Math"/>
                                <a:ea typeface="Cambria Math"/>
                              </a:rPr>
                              <m:t>−</m:t>
                            </m:r>
                            <m:r>
                              <a:rPr lang="cs-CZ" sz="1400" b="0" i="1">
                                <a:latin typeface="Cambria Math"/>
                                <a:ea typeface="Cambria Math"/>
                              </a:rPr>
                              <m:t>𝑚</m:t>
                            </m:r>
                            <m:r>
                              <a:rPr lang="cs-CZ" sz="1400" b="0" i="1">
                                <a:latin typeface="Cambria Math"/>
                                <a:ea typeface="Cambria Math"/>
                              </a:rPr>
                              <m:t>⋅</m:t>
                            </m:r>
                            <m:r>
                              <a:rPr lang="cs-CZ" sz="1400" b="0" i="1">
                                <a:latin typeface="Cambria Math"/>
                                <a:ea typeface="Cambria Math"/>
                              </a:rPr>
                              <m:t>𝐴</m:t>
                            </m:r>
                          </m:sup>
                        </m:sSup>
                        <m:r>
                          <a:rPr lang="cs-CZ" sz="1400" b="0" i="1">
                            <a:latin typeface="Cambria Math"/>
                            <a:ea typeface="Cambria Math"/>
                          </a:rPr>
                          <m:t>−</m:t>
                        </m:r>
                        <m:sSub>
                          <m:sSubPr>
                            <m:ctrlPr>
                              <a:rPr lang="cs-CZ" sz="1400" b="0" i="1">
                                <a:latin typeface="Cambria Math" panose="02040503050406030204" pitchFamily="18" charset="0"/>
                                <a:ea typeface="Cambria Math"/>
                              </a:rPr>
                            </m:ctrlPr>
                          </m:sSubPr>
                          <m:e>
                            <m:r>
                              <a:rPr lang="cs-CZ" sz="1400" b="0" i="1">
                                <a:latin typeface="Cambria Math"/>
                                <a:ea typeface="Cambria Math"/>
                              </a:rPr>
                              <m:t>𝑉</m:t>
                            </m:r>
                          </m:e>
                          <m:sub>
                            <m:r>
                              <a:rPr lang="cs-CZ" sz="1400" b="0" i="1">
                                <a:latin typeface="Cambria Math"/>
                                <a:ea typeface="Cambria Math"/>
                              </a:rPr>
                              <m:t>𝐷</m:t>
                            </m:r>
                          </m:sub>
                        </m:sSub>
                        <m:r>
                          <a:rPr lang="cs-CZ" sz="1400" b="0" i="1">
                            <a:latin typeface="Cambria Math" panose="02040503050406030204" pitchFamily="18" charset="0"/>
                            <a:ea typeface="Cambria Math"/>
                          </a:rPr>
                          <m:t>)</m:t>
                        </m:r>
                        <m:r>
                          <a:rPr lang="cs-CZ" sz="1400" b="0" i="1">
                            <a:latin typeface="Cambria Math"/>
                            <a:ea typeface="Cambria Math"/>
                          </a:rPr>
                          <m:t>+1</m:t>
                        </m:r>
                      </m:e>
                    </m:d>
                    <m:r>
                      <a:rPr lang="cs-CZ" sz="1400" b="0" i="1">
                        <a:latin typeface="Cambria Math"/>
                      </a:rPr>
                      <m:t>+</m:t>
                    </m:r>
                    <m:sSub>
                      <m:sSubPr>
                        <m:ctrlPr>
                          <a:rPr lang="cs-CZ" sz="14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cs-CZ" sz="1400" b="0" i="1">
                            <a:latin typeface="Cambria Math"/>
                          </a:rPr>
                          <m:t>𝑉</m:t>
                        </m:r>
                      </m:e>
                      <m:sub>
                        <m:r>
                          <a:rPr lang="cs-CZ" sz="1400" b="0" i="1">
                            <a:latin typeface="Cambria Math"/>
                          </a:rPr>
                          <m:t>𝑀</m:t>
                        </m:r>
                      </m:sub>
                    </m:sSub>
                    <m:r>
                      <a:rPr lang="cs-CZ" sz="1400" b="0" i="1">
                        <a:latin typeface="Cambria Math"/>
                      </a:rPr>
                      <m:t>+</m:t>
                    </m:r>
                    <m:sSub>
                      <m:sSubPr>
                        <m:ctrlPr>
                          <a:rPr lang="cs-CZ" sz="14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cs-CZ" sz="1400" b="0" i="1">
                            <a:latin typeface="Cambria Math"/>
                          </a:rPr>
                          <m:t>𝑉</m:t>
                        </m:r>
                      </m:e>
                      <m:sub>
                        <m:r>
                          <a:rPr lang="cs-CZ" sz="1400" b="0" i="1">
                            <a:latin typeface="Cambria Math"/>
                          </a:rPr>
                          <m:t>𝐷</m:t>
                        </m:r>
                      </m:sub>
                    </m:sSub>
                  </m:oMath>
                </m:oMathPara>
              </a14:m>
              <a:endParaRPr lang="cs-CZ" sz="1400"/>
            </a:p>
          </xdr:txBody>
        </xdr:sp>
      </mc:Choice>
      <mc:Fallback xmlns="">
        <xdr:sp macro="" textlink="">
          <xdr:nvSpPr>
            <xdr:cNvPr id="2" name="TextovéPole 1">
              <a:extLst>
                <a:ext uri="{FF2B5EF4-FFF2-40B4-BE49-F238E27FC236}">
                  <a16:creationId xmlns:a16="http://schemas.microsoft.com/office/drawing/2014/main" xmlns="" xmlns:a14="http://schemas.microsoft.com/office/drawing/2010/main" id="{00000000-0008-0000-0200-000004000000}"/>
                </a:ext>
              </a:extLst>
            </xdr:cNvPr>
            <xdr:cNvSpPr txBox="1"/>
          </xdr:nvSpPr>
          <xdr:spPr>
            <a:xfrm>
              <a:off x="4457700" y="1571625"/>
              <a:ext cx="5038353" cy="49705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cs-CZ" sz="1400" b="0" i="0">
                  <a:latin typeface="Cambria Math"/>
                </a:rPr>
                <a:t>𝑉</a:t>
              </a:r>
              <a:r>
                <a:rPr lang="cs-CZ" sz="1400" b="0" i="0">
                  <a:latin typeface="Cambria Math" panose="02040503050406030204" pitchFamily="18" charset="0"/>
                </a:rPr>
                <a:t>_</a:t>
              </a:r>
              <a:r>
                <a:rPr lang="cs-CZ" sz="1400" b="0" i="0">
                  <a:latin typeface="Cambria Math"/>
                </a:rPr>
                <a:t>𝑅=1</a:t>
              </a:r>
              <a:r>
                <a:rPr lang="cs-CZ" sz="1400" b="0" i="0">
                  <a:latin typeface="Cambria Math" panose="02040503050406030204" pitchFamily="18" charset="0"/>
                </a:rPr>
                <a:t>/(</a:t>
              </a:r>
              <a:r>
                <a:rPr lang="cs-CZ" sz="1400" b="0" i="0">
                  <a:latin typeface="Cambria Math"/>
                </a:rPr>
                <a:t>𝑚</a:t>
              </a:r>
              <a:r>
                <a:rPr lang="cs-CZ" sz="1400" b="0" i="0">
                  <a:latin typeface="Cambria Math"/>
                  <a:ea typeface="Cambria Math"/>
                </a:rPr>
                <a:t>⋅</a:t>
              </a:r>
              <a:r>
                <a:rPr lang="cs-CZ" sz="1400" b="0" i="0">
                  <a:latin typeface="Cambria Math"/>
                </a:rPr>
                <a:t>𝐵</a:t>
              </a:r>
              <a:r>
                <a:rPr lang="cs-CZ" sz="1400" b="0" i="0">
                  <a:latin typeface="Cambria Math" panose="02040503050406030204" pitchFamily="18" charset="0"/>
                </a:rPr>
                <a:t>)</a:t>
              </a:r>
              <a:r>
                <a:rPr lang="cs-CZ" sz="1400" b="0" i="0">
                  <a:latin typeface="Cambria Math"/>
                </a:rPr>
                <a:t> 𝑙𝑜𝑔</a:t>
              </a:r>
              <a:r>
                <a:rPr lang="cs-CZ" sz="1400" b="0" i="0">
                  <a:latin typeface="Cambria Math" panose="02040503050406030204" pitchFamily="18" charset="0"/>
                </a:rPr>
                <a:t>[</a:t>
              </a:r>
              <a:r>
                <a:rPr lang="cs-CZ" sz="1400" b="0" i="0">
                  <a:latin typeface="Cambria Math"/>
                </a:rPr>
                <a:t>2.31𝑚𝐵</a:t>
              </a:r>
              <a:r>
                <a:rPr lang="cs-CZ" sz="1400" b="0" i="0">
                  <a:latin typeface="Cambria Math"/>
                  <a:ea typeface="Cambria Math"/>
                </a:rPr>
                <a:t>⋅</a:t>
              </a:r>
              <a:r>
                <a:rPr lang="cs-CZ" sz="1400" b="0" i="0">
                  <a:latin typeface="Cambria Math" panose="02040503050406030204" pitchFamily="18" charset="0"/>
                  <a:ea typeface="Cambria Math"/>
                </a:rPr>
                <a:t>〖(</a:t>
              </a:r>
              <a:r>
                <a:rPr lang="cs-CZ" sz="1400" b="0" i="0">
                  <a:latin typeface="Cambria Math"/>
                  <a:ea typeface="Cambria Math"/>
                </a:rPr>
                <a:t>𝑉</a:t>
              </a:r>
              <a:r>
                <a:rPr lang="cs-CZ" sz="1400" b="0" i="0">
                  <a:latin typeface="Cambria Math" panose="02040503050406030204" pitchFamily="18" charset="0"/>
                  <a:ea typeface="Cambria Math"/>
                </a:rPr>
                <a:t>〗_</a:t>
              </a:r>
              <a:r>
                <a:rPr lang="cs-CZ" sz="1400" b="0" i="0">
                  <a:latin typeface="Cambria Math"/>
                  <a:ea typeface="Cambria Math"/>
                </a:rPr>
                <a:t>𝑀⋅</a:t>
              </a:r>
              <a:r>
                <a:rPr lang="cs-CZ" sz="1400" b="0" i="0">
                  <a:latin typeface="Cambria Math" panose="02040503050406030204" pitchFamily="18" charset="0"/>
                  <a:ea typeface="Cambria Math"/>
                </a:rPr>
                <a:t>〖</a:t>
              </a:r>
              <a:r>
                <a:rPr lang="cs-CZ" sz="1400" b="0" i="0">
                  <a:latin typeface="Cambria Math"/>
                  <a:ea typeface="Cambria Math"/>
                </a:rPr>
                <a:t>10</a:t>
              </a:r>
              <a:r>
                <a:rPr lang="cs-CZ" sz="1400" b="0" i="0">
                  <a:latin typeface="Cambria Math" panose="02040503050406030204" pitchFamily="18" charset="0"/>
                  <a:ea typeface="Cambria Math"/>
                </a:rPr>
                <a:t>〗^(</a:t>
              </a:r>
              <a:r>
                <a:rPr lang="cs-CZ" sz="1400" b="0" i="0">
                  <a:latin typeface="Cambria Math"/>
                  <a:ea typeface="Cambria Math"/>
                </a:rPr>
                <a:t>𝑎−𝑚⋅𝐴</a:t>
              </a:r>
              <a:r>
                <a:rPr lang="cs-CZ" sz="1400" b="0" i="0">
                  <a:latin typeface="Cambria Math" panose="02040503050406030204" pitchFamily="18" charset="0"/>
                  <a:ea typeface="Cambria Math"/>
                </a:rPr>
                <a:t>)</a:t>
              </a:r>
              <a:r>
                <a:rPr lang="cs-CZ" sz="1400" b="0" i="0">
                  <a:latin typeface="Cambria Math"/>
                  <a:ea typeface="Cambria Math"/>
                </a:rPr>
                <a:t>−𝑉</a:t>
              </a:r>
              <a:r>
                <a:rPr lang="cs-CZ" sz="1400" b="0" i="0">
                  <a:latin typeface="Cambria Math" panose="02040503050406030204" pitchFamily="18" charset="0"/>
                  <a:ea typeface="Cambria Math"/>
                </a:rPr>
                <a:t>_</a:t>
              </a:r>
              <a:r>
                <a:rPr lang="cs-CZ" sz="1400" b="0" i="0">
                  <a:latin typeface="Cambria Math"/>
                  <a:ea typeface="Cambria Math"/>
                </a:rPr>
                <a:t>𝐷</a:t>
              </a:r>
              <a:r>
                <a:rPr lang="cs-CZ" sz="1400" b="0" i="0">
                  <a:latin typeface="Cambria Math" panose="02040503050406030204" pitchFamily="18" charset="0"/>
                  <a:ea typeface="Cambria Math"/>
                </a:rPr>
                <a:t>)</a:t>
              </a:r>
              <a:r>
                <a:rPr lang="cs-CZ" sz="1400" b="0" i="0">
                  <a:latin typeface="Cambria Math"/>
                  <a:ea typeface="Cambria Math"/>
                </a:rPr>
                <a:t>+1</a:t>
              </a:r>
              <a:r>
                <a:rPr lang="cs-CZ" sz="1400" b="0" i="0">
                  <a:latin typeface="Cambria Math" panose="02040503050406030204" pitchFamily="18" charset="0"/>
                  <a:ea typeface="Cambria Math"/>
                </a:rPr>
                <a:t>]</a:t>
              </a:r>
              <a:r>
                <a:rPr lang="cs-CZ" sz="1400" b="0" i="0">
                  <a:latin typeface="Cambria Math"/>
                </a:rPr>
                <a:t>+𝑉</a:t>
              </a:r>
              <a:r>
                <a:rPr lang="cs-CZ" sz="1400" b="0" i="0">
                  <a:latin typeface="Cambria Math" panose="02040503050406030204" pitchFamily="18" charset="0"/>
                </a:rPr>
                <a:t>_</a:t>
              </a:r>
              <a:r>
                <a:rPr lang="cs-CZ" sz="1400" b="0" i="0">
                  <a:latin typeface="Cambria Math"/>
                </a:rPr>
                <a:t>𝑀+𝑉</a:t>
              </a:r>
              <a:r>
                <a:rPr lang="cs-CZ" sz="1400" b="0" i="0">
                  <a:latin typeface="Cambria Math" panose="02040503050406030204" pitchFamily="18" charset="0"/>
                </a:rPr>
                <a:t>_</a:t>
              </a:r>
              <a:r>
                <a:rPr lang="cs-CZ" sz="1400" b="0" i="0">
                  <a:latin typeface="Cambria Math"/>
                </a:rPr>
                <a:t>𝐷</a:t>
              </a:r>
              <a:endParaRPr lang="cs-CZ" sz="1400"/>
            </a:p>
          </xdr:txBody>
        </xdr:sp>
      </mc:Fallback>
    </mc:AlternateContent>
    <xdr:clientData/>
  </xdr:oneCellAnchor>
  <xdr:oneCellAnchor>
    <xdr:from>
      <xdr:col>0</xdr:col>
      <xdr:colOff>542925</xdr:colOff>
      <xdr:row>9</xdr:row>
      <xdr:rowOff>176212</xdr:rowOff>
    </xdr:from>
    <xdr:ext cx="749436" cy="34567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TextovéPole 2">
              <a:extLst>
                <a:ext uri="{FF2B5EF4-FFF2-40B4-BE49-F238E27FC236}">
                  <a16:creationId xmlns:a16="http://schemas.microsoft.com/office/drawing/2014/main" id="{00000000-0008-0000-0200-000003000000}"/>
                </a:ext>
              </a:extLst>
            </xdr:cNvPr>
            <xdr:cNvSpPr txBox="1"/>
          </xdr:nvSpPr>
          <xdr:spPr>
            <a:xfrm>
              <a:off x="542925" y="2005012"/>
              <a:ext cx="749436" cy="34567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cs-CZ" sz="1100" b="0" i="1">
                        <a:latin typeface="Cambria Math" panose="02040503050406030204" pitchFamily="18" charset="0"/>
                      </a:rPr>
                      <m:t>𝐵</m:t>
                    </m:r>
                    <m:r>
                      <a:rPr lang="cs-CZ" sz="1100" b="0" i="1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cs-CZ" sz="11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sSub>
                          <m:sSubPr>
                            <m:ctrlPr>
                              <a:rPr lang="cs-CZ" sz="11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cs-CZ" sz="11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𝜑</m:t>
                            </m:r>
                          </m:e>
                          <m:sub>
                            <m:r>
                              <a:rPr lang="cs-CZ" sz="1100" b="0" i="1">
                                <a:latin typeface="Cambria Math" panose="02040503050406030204" pitchFamily="18" charset="0"/>
                              </a:rPr>
                              <m:t>𝐾</m:t>
                            </m:r>
                          </m:sub>
                        </m:sSub>
                        <m:r>
                          <a:rPr lang="cs-CZ" sz="1100" b="0" i="1">
                            <a:latin typeface="Cambria Math" panose="02040503050406030204" pitchFamily="18" charset="0"/>
                          </a:rPr>
                          <m:t>−</m:t>
                        </m:r>
                        <m:r>
                          <a:rPr lang="cs-CZ" sz="1100" b="0" i="1">
                            <a:latin typeface="Cambria Math" panose="02040503050406030204" pitchFamily="18" charset="0"/>
                          </a:rPr>
                          <m:t>𝐴</m:t>
                        </m:r>
                      </m:num>
                      <m:den>
                        <m:sSub>
                          <m:sSubPr>
                            <m:ctrlPr>
                              <a:rPr lang="cs-CZ" sz="11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cs-CZ" sz="1100" b="0" i="1">
                                <a:latin typeface="Cambria Math" panose="02040503050406030204" pitchFamily="18" charset="0"/>
                              </a:rPr>
                              <m:t>𝑉</m:t>
                            </m:r>
                          </m:e>
                          <m:sub>
                            <m:r>
                              <a:rPr lang="cs-CZ" sz="1100" b="0" i="1">
                                <a:latin typeface="Cambria Math" panose="02040503050406030204" pitchFamily="18" charset="0"/>
                              </a:rPr>
                              <m:t>𝐺</m:t>
                            </m:r>
                          </m:sub>
                        </m:sSub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3" name="TextovéPole 2"/>
            <xdr:cNvSpPr txBox="1"/>
          </xdr:nvSpPr>
          <xdr:spPr>
            <a:xfrm>
              <a:off x="542925" y="2005012"/>
              <a:ext cx="749436" cy="34567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cs-CZ" sz="1100" b="0" i="0">
                  <a:latin typeface="Cambria Math" panose="02040503050406030204" pitchFamily="18" charset="0"/>
                </a:rPr>
                <a:t>𝐵=(</a:t>
              </a:r>
              <a:r>
                <a:rPr lang="cs-CZ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𝜑_</a:t>
              </a:r>
              <a:r>
                <a:rPr lang="cs-CZ" sz="1100" b="0" i="0">
                  <a:latin typeface="Cambria Math" panose="02040503050406030204" pitchFamily="18" charset="0"/>
                </a:rPr>
                <a:t>𝐾−𝐴)/𝑉_𝐺 </a:t>
              </a:r>
              <a:endParaRPr lang="en-US" sz="1100"/>
            </a:p>
          </xdr:txBody>
        </xdr:sp>
      </mc:Fallback>
    </mc:AlternateContent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266700</xdr:colOff>
      <xdr:row>8</xdr:row>
      <xdr:rowOff>57150</xdr:rowOff>
    </xdr:from>
    <xdr:to>
      <xdr:col>16</xdr:col>
      <xdr:colOff>600075</xdr:colOff>
      <xdr:row>10</xdr:row>
      <xdr:rowOff>85725</xdr:rowOff>
    </xdr:to>
    <xdr:pic>
      <xdr:nvPicPr>
        <xdr:cNvPr id="6" name="Obrázek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67975" y="1695450"/>
          <a:ext cx="2162175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24</xdr:col>
      <xdr:colOff>228600</xdr:colOff>
      <xdr:row>8</xdr:row>
      <xdr:rowOff>152400</xdr:rowOff>
    </xdr:from>
    <xdr:to>
      <xdr:col>26</xdr:col>
      <xdr:colOff>219075</xdr:colOff>
      <xdr:row>10</xdr:row>
      <xdr:rowOff>152400</xdr:rowOff>
    </xdr:to>
    <xdr:pic>
      <xdr:nvPicPr>
        <xdr:cNvPr id="9" name="Obrázek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35475" y="1790700"/>
          <a:ext cx="1209675" cy="381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33</xdr:col>
      <xdr:colOff>219075</xdr:colOff>
      <xdr:row>8</xdr:row>
      <xdr:rowOff>38100</xdr:rowOff>
    </xdr:from>
    <xdr:to>
      <xdr:col>35</xdr:col>
      <xdr:colOff>352425</xdr:colOff>
      <xdr:row>10</xdr:row>
      <xdr:rowOff>57150</xdr:rowOff>
    </xdr:to>
    <xdr:pic>
      <xdr:nvPicPr>
        <xdr:cNvPr id="11" name="Obrázek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02850" y="1676400"/>
          <a:ext cx="1352550" cy="400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5</xdr:col>
      <xdr:colOff>466725</xdr:colOff>
      <xdr:row>7</xdr:row>
      <xdr:rowOff>161925</xdr:rowOff>
    </xdr:from>
    <xdr:ext cx="5038353" cy="49705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" name="TextovéPole 6">
              <a:extLst>
                <a:ext uri="{FF2B5EF4-FFF2-40B4-BE49-F238E27FC236}">
                  <a16:creationId xmlns:a16="http://schemas.microsoft.com/office/drawing/2014/main" id="{00000000-0008-0000-0300-000007000000}"/>
                </a:ext>
              </a:extLst>
            </xdr:cNvPr>
            <xdr:cNvSpPr txBox="1"/>
          </xdr:nvSpPr>
          <xdr:spPr>
            <a:xfrm>
              <a:off x="4457700" y="1571625"/>
              <a:ext cx="5038353" cy="49705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cs-CZ" sz="14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cs-CZ" sz="1400" b="0" i="1">
                            <a:latin typeface="Cambria Math"/>
                          </a:rPr>
                          <m:t>𝑉</m:t>
                        </m:r>
                      </m:e>
                      <m:sub>
                        <m:r>
                          <a:rPr lang="cs-CZ" sz="1400" b="0" i="1">
                            <a:latin typeface="Cambria Math"/>
                          </a:rPr>
                          <m:t>𝑅</m:t>
                        </m:r>
                      </m:sub>
                    </m:sSub>
                    <m:r>
                      <a:rPr lang="cs-CZ" sz="1400" b="0" i="1">
                        <a:latin typeface="Cambria Math"/>
                      </a:rPr>
                      <m:t>=</m:t>
                    </m:r>
                    <m:f>
                      <m:fPr>
                        <m:ctrlPr>
                          <a:rPr lang="cs-CZ" sz="14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cs-CZ" sz="1400" b="0" i="1">
                            <a:latin typeface="Cambria Math"/>
                          </a:rPr>
                          <m:t>1</m:t>
                        </m:r>
                      </m:num>
                      <m:den>
                        <m:r>
                          <a:rPr lang="cs-CZ" sz="1400" b="0" i="1">
                            <a:latin typeface="Cambria Math"/>
                          </a:rPr>
                          <m:t>𝑚</m:t>
                        </m:r>
                        <m:r>
                          <a:rPr lang="cs-CZ" sz="1400" b="0" i="1">
                            <a:latin typeface="Cambria Math"/>
                            <a:ea typeface="Cambria Math"/>
                          </a:rPr>
                          <m:t>⋅</m:t>
                        </m:r>
                        <m:r>
                          <a:rPr lang="cs-CZ" sz="1400" b="0" i="1">
                            <a:latin typeface="Cambria Math"/>
                          </a:rPr>
                          <m:t>𝐵</m:t>
                        </m:r>
                      </m:den>
                    </m:f>
                    <m:r>
                      <a:rPr lang="cs-CZ" sz="1400" b="0" i="1">
                        <a:latin typeface="Cambria Math"/>
                      </a:rPr>
                      <m:t>𝑙𝑜𝑔</m:t>
                    </m:r>
                    <m:d>
                      <m:dPr>
                        <m:begChr m:val="["/>
                        <m:endChr m:val="]"/>
                        <m:ctrlPr>
                          <a:rPr lang="cs-CZ" sz="14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r>
                          <a:rPr lang="cs-CZ" sz="1400" b="0" i="1">
                            <a:latin typeface="Cambria Math"/>
                          </a:rPr>
                          <m:t>2.31</m:t>
                        </m:r>
                        <m:r>
                          <a:rPr lang="cs-CZ" sz="1400" b="0" i="1">
                            <a:latin typeface="Cambria Math"/>
                          </a:rPr>
                          <m:t>𝑚𝐵</m:t>
                        </m:r>
                        <m:r>
                          <a:rPr lang="cs-CZ" sz="1400" b="0" i="1">
                            <a:latin typeface="Cambria Math"/>
                            <a:ea typeface="Cambria Math"/>
                          </a:rPr>
                          <m:t>⋅</m:t>
                        </m:r>
                        <m:sSub>
                          <m:sSubPr>
                            <m:ctrlPr>
                              <a:rPr lang="cs-CZ" sz="1400" b="0" i="1">
                                <a:latin typeface="Cambria Math" panose="02040503050406030204" pitchFamily="18" charset="0"/>
                                <a:ea typeface="Cambria Math"/>
                              </a:rPr>
                            </m:ctrlPr>
                          </m:sSubPr>
                          <m:e>
                            <m:r>
                              <a:rPr lang="cs-CZ" sz="1400" b="0" i="1">
                                <a:latin typeface="Cambria Math" panose="02040503050406030204" pitchFamily="18" charset="0"/>
                                <a:ea typeface="Cambria Math"/>
                              </a:rPr>
                              <m:t>(</m:t>
                            </m:r>
                            <m:r>
                              <a:rPr lang="cs-CZ" sz="1400" b="0" i="1">
                                <a:latin typeface="Cambria Math"/>
                                <a:ea typeface="Cambria Math"/>
                              </a:rPr>
                              <m:t>𝑉</m:t>
                            </m:r>
                          </m:e>
                          <m:sub>
                            <m:r>
                              <a:rPr lang="cs-CZ" sz="1400" b="0" i="1">
                                <a:latin typeface="Cambria Math"/>
                                <a:ea typeface="Cambria Math"/>
                              </a:rPr>
                              <m:t>𝑀</m:t>
                            </m:r>
                          </m:sub>
                        </m:sSub>
                        <m:r>
                          <a:rPr lang="cs-CZ" sz="1400" b="0" i="1">
                            <a:latin typeface="Cambria Math"/>
                            <a:ea typeface="Cambria Math"/>
                          </a:rPr>
                          <m:t>⋅</m:t>
                        </m:r>
                        <m:sSup>
                          <m:sSupPr>
                            <m:ctrlPr>
                              <a:rPr lang="cs-CZ" sz="1400" b="0" i="1">
                                <a:latin typeface="Cambria Math" panose="02040503050406030204" pitchFamily="18" charset="0"/>
                                <a:ea typeface="Cambria Math"/>
                              </a:rPr>
                            </m:ctrlPr>
                          </m:sSupPr>
                          <m:e>
                            <m:r>
                              <a:rPr lang="cs-CZ" sz="1400" b="0" i="1">
                                <a:latin typeface="Cambria Math"/>
                                <a:ea typeface="Cambria Math"/>
                              </a:rPr>
                              <m:t>10</m:t>
                            </m:r>
                          </m:e>
                          <m:sup>
                            <m:r>
                              <a:rPr lang="cs-CZ" sz="1400" b="0" i="1">
                                <a:latin typeface="Cambria Math"/>
                                <a:ea typeface="Cambria Math"/>
                              </a:rPr>
                              <m:t>𝑎</m:t>
                            </m:r>
                            <m:r>
                              <a:rPr lang="cs-CZ" sz="1400" b="0" i="1">
                                <a:latin typeface="Cambria Math"/>
                                <a:ea typeface="Cambria Math"/>
                              </a:rPr>
                              <m:t>−</m:t>
                            </m:r>
                            <m:r>
                              <a:rPr lang="cs-CZ" sz="1400" b="0" i="1">
                                <a:latin typeface="Cambria Math"/>
                                <a:ea typeface="Cambria Math"/>
                              </a:rPr>
                              <m:t>𝑚</m:t>
                            </m:r>
                            <m:r>
                              <a:rPr lang="cs-CZ" sz="1400" b="0" i="1">
                                <a:latin typeface="Cambria Math"/>
                                <a:ea typeface="Cambria Math"/>
                              </a:rPr>
                              <m:t>⋅</m:t>
                            </m:r>
                            <m:r>
                              <a:rPr lang="cs-CZ" sz="1400" b="0" i="1">
                                <a:latin typeface="Cambria Math"/>
                                <a:ea typeface="Cambria Math"/>
                              </a:rPr>
                              <m:t>𝐴</m:t>
                            </m:r>
                          </m:sup>
                        </m:sSup>
                        <m:r>
                          <a:rPr lang="cs-CZ" sz="1400" b="0" i="1">
                            <a:latin typeface="Cambria Math"/>
                            <a:ea typeface="Cambria Math"/>
                          </a:rPr>
                          <m:t>−</m:t>
                        </m:r>
                        <m:sSub>
                          <m:sSubPr>
                            <m:ctrlPr>
                              <a:rPr lang="cs-CZ" sz="1400" b="0" i="1">
                                <a:latin typeface="Cambria Math" panose="02040503050406030204" pitchFamily="18" charset="0"/>
                                <a:ea typeface="Cambria Math"/>
                              </a:rPr>
                            </m:ctrlPr>
                          </m:sSubPr>
                          <m:e>
                            <m:r>
                              <a:rPr lang="cs-CZ" sz="1400" b="0" i="1">
                                <a:latin typeface="Cambria Math"/>
                                <a:ea typeface="Cambria Math"/>
                              </a:rPr>
                              <m:t>𝑉</m:t>
                            </m:r>
                          </m:e>
                          <m:sub>
                            <m:r>
                              <a:rPr lang="cs-CZ" sz="1400" b="0" i="1">
                                <a:latin typeface="Cambria Math"/>
                                <a:ea typeface="Cambria Math"/>
                              </a:rPr>
                              <m:t>𝐷</m:t>
                            </m:r>
                          </m:sub>
                        </m:sSub>
                        <m:r>
                          <a:rPr lang="cs-CZ" sz="1400" b="0" i="1">
                            <a:latin typeface="Cambria Math" panose="02040503050406030204" pitchFamily="18" charset="0"/>
                            <a:ea typeface="Cambria Math"/>
                          </a:rPr>
                          <m:t>)</m:t>
                        </m:r>
                        <m:r>
                          <a:rPr lang="cs-CZ" sz="1400" b="0" i="1">
                            <a:latin typeface="Cambria Math"/>
                            <a:ea typeface="Cambria Math"/>
                          </a:rPr>
                          <m:t>+1</m:t>
                        </m:r>
                      </m:e>
                    </m:d>
                    <m:r>
                      <a:rPr lang="cs-CZ" sz="1400" b="0" i="1">
                        <a:latin typeface="Cambria Math"/>
                      </a:rPr>
                      <m:t>+</m:t>
                    </m:r>
                    <m:sSub>
                      <m:sSubPr>
                        <m:ctrlPr>
                          <a:rPr lang="cs-CZ" sz="14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cs-CZ" sz="1400" b="0" i="1">
                            <a:latin typeface="Cambria Math"/>
                          </a:rPr>
                          <m:t>𝑉</m:t>
                        </m:r>
                      </m:e>
                      <m:sub>
                        <m:r>
                          <a:rPr lang="cs-CZ" sz="1400" b="0" i="1">
                            <a:latin typeface="Cambria Math"/>
                          </a:rPr>
                          <m:t>𝑀</m:t>
                        </m:r>
                      </m:sub>
                    </m:sSub>
                    <m:r>
                      <a:rPr lang="cs-CZ" sz="1400" b="0" i="1">
                        <a:latin typeface="Cambria Math"/>
                      </a:rPr>
                      <m:t>+</m:t>
                    </m:r>
                    <m:sSub>
                      <m:sSubPr>
                        <m:ctrlPr>
                          <a:rPr lang="cs-CZ" sz="14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cs-CZ" sz="1400" b="0" i="1">
                            <a:latin typeface="Cambria Math"/>
                          </a:rPr>
                          <m:t>𝑉</m:t>
                        </m:r>
                      </m:e>
                      <m:sub>
                        <m:r>
                          <a:rPr lang="cs-CZ" sz="1400" b="0" i="1">
                            <a:latin typeface="Cambria Math"/>
                          </a:rPr>
                          <m:t>𝐷</m:t>
                        </m:r>
                      </m:sub>
                    </m:sSub>
                  </m:oMath>
                </m:oMathPara>
              </a14:m>
              <a:endParaRPr lang="cs-CZ" sz="1400"/>
            </a:p>
          </xdr:txBody>
        </xdr:sp>
      </mc:Choice>
      <mc:Fallback xmlns="">
        <xdr:sp macro="" textlink="">
          <xdr:nvSpPr>
            <xdr:cNvPr id="7" name="TextovéPole 6">
              <a:extLst>
                <a:ext uri="{FF2B5EF4-FFF2-40B4-BE49-F238E27FC236}">
                  <a16:creationId xmlns:a16="http://schemas.microsoft.com/office/drawing/2014/main" xmlns="" xmlns:a14="http://schemas.microsoft.com/office/drawing/2010/main" id="{00000000-0008-0000-0200-000004000000}"/>
                </a:ext>
              </a:extLst>
            </xdr:cNvPr>
            <xdr:cNvSpPr txBox="1"/>
          </xdr:nvSpPr>
          <xdr:spPr>
            <a:xfrm>
              <a:off x="4457700" y="1571625"/>
              <a:ext cx="5038353" cy="49705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cs-CZ" sz="1400" b="0" i="0">
                  <a:latin typeface="Cambria Math"/>
                </a:rPr>
                <a:t>𝑉</a:t>
              </a:r>
              <a:r>
                <a:rPr lang="cs-CZ" sz="1400" b="0" i="0">
                  <a:latin typeface="Cambria Math" panose="02040503050406030204" pitchFamily="18" charset="0"/>
                </a:rPr>
                <a:t>_</a:t>
              </a:r>
              <a:r>
                <a:rPr lang="cs-CZ" sz="1400" b="0" i="0">
                  <a:latin typeface="Cambria Math"/>
                </a:rPr>
                <a:t>𝑅=1</a:t>
              </a:r>
              <a:r>
                <a:rPr lang="cs-CZ" sz="1400" b="0" i="0">
                  <a:latin typeface="Cambria Math" panose="02040503050406030204" pitchFamily="18" charset="0"/>
                </a:rPr>
                <a:t>/(</a:t>
              </a:r>
              <a:r>
                <a:rPr lang="cs-CZ" sz="1400" b="0" i="0">
                  <a:latin typeface="Cambria Math"/>
                </a:rPr>
                <a:t>𝑚</a:t>
              </a:r>
              <a:r>
                <a:rPr lang="cs-CZ" sz="1400" b="0" i="0">
                  <a:latin typeface="Cambria Math"/>
                  <a:ea typeface="Cambria Math"/>
                </a:rPr>
                <a:t>⋅</a:t>
              </a:r>
              <a:r>
                <a:rPr lang="cs-CZ" sz="1400" b="0" i="0">
                  <a:latin typeface="Cambria Math"/>
                </a:rPr>
                <a:t>𝐵</a:t>
              </a:r>
              <a:r>
                <a:rPr lang="cs-CZ" sz="1400" b="0" i="0">
                  <a:latin typeface="Cambria Math" panose="02040503050406030204" pitchFamily="18" charset="0"/>
                </a:rPr>
                <a:t>)</a:t>
              </a:r>
              <a:r>
                <a:rPr lang="cs-CZ" sz="1400" b="0" i="0">
                  <a:latin typeface="Cambria Math"/>
                </a:rPr>
                <a:t> 𝑙𝑜𝑔</a:t>
              </a:r>
              <a:r>
                <a:rPr lang="cs-CZ" sz="1400" b="0" i="0">
                  <a:latin typeface="Cambria Math" panose="02040503050406030204" pitchFamily="18" charset="0"/>
                </a:rPr>
                <a:t>[</a:t>
              </a:r>
              <a:r>
                <a:rPr lang="cs-CZ" sz="1400" b="0" i="0">
                  <a:latin typeface="Cambria Math"/>
                </a:rPr>
                <a:t>2.31𝑚𝐵</a:t>
              </a:r>
              <a:r>
                <a:rPr lang="cs-CZ" sz="1400" b="0" i="0">
                  <a:latin typeface="Cambria Math"/>
                  <a:ea typeface="Cambria Math"/>
                </a:rPr>
                <a:t>⋅</a:t>
              </a:r>
              <a:r>
                <a:rPr lang="cs-CZ" sz="1400" b="0" i="0">
                  <a:latin typeface="Cambria Math" panose="02040503050406030204" pitchFamily="18" charset="0"/>
                  <a:ea typeface="Cambria Math"/>
                </a:rPr>
                <a:t>〖(</a:t>
              </a:r>
              <a:r>
                <a:rPr lang="cs-CZ" sz="1400" b="0" i="0">
                  <a:latin typeface="Cambria Math"/>
                  <a:ea typeface="Cambria Math"/>
                </a:rPr>
                <a:t>𝑉</a:t>
              </a:r>
              <a:r>
                <a:rPr lang="cs-CZ" sz="1400" b="0" i="0">
                  <a:latin typeface="Cambria Math" panose="02040503050406030204" pitchFamily="18" charset="0"/>
                  <a:ea typeface="Cambria Math"/>
                </a:rPr>
                <a:t>〗_</a:t>
              </a:r>
              <a:r>
                <a:rPr lang="cs-CZ" sz="1400" b="0" i="0">
                  <a:latin typeface="Cambria Math"/>
                  <a:ea typeface="Cambria Math"/>
                </a:rPr>
                <a:t>𝑀⋅</a:t>
              </a:r>
              <a:r>
                <a:rPr lang="cs-CZ" sz="1400" b="0" i="0">
                  <a:latin typeface="Cambria Math" panose="02040503050406030204" pitchFamily="18" charset="0"/>
                  <a:ea typeface="Cambria Math"/>
                </a:rPr>
                <a:t>〖</a:t>
              </a:r>
              <a:r>
                <a:rPr lang="cs-CZ" sz="1400" b="0" i="0">
                  <a:latin typeface="Cambria Math"/>
                  <a:ea typeface="Cambria Math"/>
                </a:rPr>
                <a:t>10</a:t>
              </a:r>
              <a:r>
                <a:rPr lang="cs-CZ" sz="1400" b="0" i="0">
                  <a:latin typeface="Cambria Math" panose="02040503050406030204" pitchFamily="18" charset="0"/>
                  <a:ea typeface="Cambria Math"/>
                </a:rPr>
                <a:t>〗^(</a:t>
              </a:r>
              <a:r>
                <a:rPr lang="cs-CZ" sz="1400" b="0" i="0">
                  <a:latin typeface="Cambria Math"/>
                  <a:ea typeface="Cambria Math"/>
                </a:rPr>
                <a:t>𝑎−𝑚⋅𝐴</a:t>
              </a:r>
              <a:r>
                <a:rPr lang="cs-CZ" sz="1400" b="0" i="0">
                  <a:latin typeface="Cambria Math" panose="02040503050406030204" pitchFamily="18" charset="0"/>
                  <a:ea typeface="Cambria Math"/>
                </a:rPr>
                <a:t>)</a:t>
              </a:r>
              <a:r>
                <a:rPr lang="cs-CZ" sz="1400" b="0" i="0">
                  <a:latin typeface="Cambria Math"/>
                  <a:ea typeface="Cambria Math"/>
                </a:rPr>
                <a:t>−𝑉</a:t>
              </a:r>
              <a:r>
                <a:rPr lang="cs-CZ" sz="1400" b="0" i="0">
                  <a:latin typeface="Cambria Math" panose="02040503050406030204" pitchFamily="18" charset="0"/>
                  <a:ea typeface="Cambria Math"/>
                </a:rPr>
                <a:t>_</a:t>
              </a:r>
              <a:r>
                <a:rPr lang="cs-CZ" sz="1400" b="0" i="0">
                  <a:latin typeface="Cambria Math"/>
                  <a:ea typeface="Cambria Math"/>
                </a:rPr>
                <a:t>𝐷</a:t>
              </a:r>
              <a:r>
                <a:rPr lang="cs-CZ" sz="1400" b="0" i="0">
                  <a:latin typeface="Cambria Math" panose="02040503050406030204" pitchFamily="18" charset="0"/>
                  <a:ea typeface="Cambria Math"/>
                </a:rPr>
                <a:t>)</a:t>
              </a:r>
              <a:r>
                <a:rPr lang="cs-CZ" sz="1400" b="0" i="0">
                  <a:latin typeface="Cambria Math"/>
                  <a:ea typeface="Cambria Math"/>
                </a:rPr>
                <a:t>+1</a:t>
              </a:r>
              <a:r>
                <a:rPr lang="cs-CZ" sz="1400" b="0" i="0">
                  <a:latin typeface="Cambria Math" panose="02040503050406030204" pitchFamily="18" charset="0"/>
                  <a:ea typeface="Cambria Math"/>
                </a:rPr>
                <a:t>]</a:t>
              </a:r>
              <a:r>
                <a:rPr lang="cs-CZ" sz="1400" b="0" i="0">
                  <a:latin typeface="Cambria Math"/>
                </a:rPr>
                <a:t>+𝑉</a:t>
              </a:r>
              <a:r>
                <a:rPr lang="cs-CZ" sz="1400" b="0" i="0">
                  <a:latin typeface="Cambria Math" panose="02040503050406030204" pitchFamily="18" charset="0"/>
                </a:rPr>
                <a:t>_</a:t>
              </a:r>
              <a:r>
                <a:rPr lang="cs-CZ" sz="1400" b="0" i="0">
                  <a:latin typeface="Cambria Math"/>
                </a:rPr>
                <a:t>𝑀+𝑉</a:t>
              </a:r>
              <a:r>
                <a:rPr lang="cs-CZ" sz="1400" b="0" i="0">
                  <a:latin typeface="Cambria Math" panose="02040503050406030204" pitchFamily="18" charset="0"/>
                </a:rPr>
                <a:t>_</a:t>
              </a:r>
              <a:r>
                <a:rPr lang="cs-CZ" sz="1400" b="0" i="0">
                  <a:latin typeface="Cambria Math"/>
                </a:rPr>
                <a:t>𝐷</a:t>
              </a:r>
              <a:endParaRPr lang="cs-CZ" sz="1400"/>
            </a:p>
          </xdr:txBody>
        </xdr:sp>
      </mc:Fallback>
    </mc:AlternateContent>
    <xdr:clientData/>
  </xdr:oneCellAnchor>
  <xdr:oneCellAnchor>
    <xdr:from>
      <xdr:col>1</xdr:col>
      <xdr:colOff>0</xdr:colOff>
      <xdr:row>10</xdr:row>
      <xdr:rowOff>0</xdr:rowOff>
    </xdr:from>
    <xdr:ext cx="749436" cy="34567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0" name="TextovéPole 9">
              <a:extLst>
                <a:ext uri="{FF2B5EF4-FFF2-40B4-BE49-F238E27FC236}">
                  <a16:creationId xmlns:a16="http://schemas.microsoft.com/office/drawing/2014/main" id="{00000000-0008-0000-0300-00000A000000}"/>
                </a:ext>
              </a:extLst>
            </xdr:cNvPr>
            <xdr:cNvSpPr txBox="1"/>
          </xdr:nvSpPr>
          <xdr:spPr>
            <a:xfrm>
              <a:off x="609600" y="2019300"/>
              <a:ext cx="749436" cy="34567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cs-CZ" sz="1100" b="0" i="1">
                        <a:latin typeface="Cambria Math" panose="02040503050406030204" pitchFamily="18" charset="0"/>
                      </a:rPr>
                      <m:t>𝐵</m:t>
                    </m:r>
                    <m:r>
                      <a:rPr lang="cs-CZ" sz="1100" b="0" i="1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cs-CZ" sz="11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sSub>
                          <m:sSubPr>
                            <m:ctrlPr>
                              <a:rPr lang="cs-CZ" sz="11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cs-CZ" sz="11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𝜑</m:t>
                            </m:r>
                          </m:e>
                          <m:sub>
                            <m:r>
                              <a:rPr lang="cs-CZ" sz="1100" b="0" i="1">
                                <a:latin typeface="Cambria Math" panose="02040503050406030204" pitchFamily="18" charset="0"/>
                              </a:rPr>
                              <m:t>𝐾</m:t>
                            </m:r>
                          </m:sub>
                        </m:sSub>
                        <m:r>
                          <a:rPr lang="cs-CZ" sz="1100" b="0" i="1">
                            <a:latin typeface="Cambria Math" panose="02040503050406030204" pitchFamily="18" charset="0"/>
                          </a:rPr>
                          <m:t>−</m:t>
                        </m:r>
                        <m:r>
                          <a:rPr lang="cs-CZ" sz="1100" b="0" i="1">
                            <a:latin typeface="Cambria Math" panose="02040503050406030204" pitchFamily="18" charset="0"/>
                          </a:rPr>
                          <m:t>𝐴</m:t>
                        </m:r>
                      </m:num>
                      <m:den>
                        <m:sSub>
                          <m:sSubPr>
                            <m:ctrlPr>
                              <a:rPr lang="cs-CZ" sz="11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cs-CZ" sz="1100" b="0" i="1">
                                <a:latin typeface="Cambria Math" panose="02040503050406030204" pitchFamily="18" charset="0"/>
                              </a:rPr>
                              <m:t>𝑉</m:t>
                            </m:r>
                          </m:e>
                          <m:sub>
                            <m:r>
                              <a:rPr lang="cs-CZ" sz="1100" b="0" i="1">
                                <a:latin typeface="Cambria Math" panose="02040503050406030204" pitchFamily="18" charset="0"/>
                              </a:rPr>
                              <m:t>𝐺</m:t>
                            </m:r>
                          </m:sub>
                        </m:sSub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10" name="TextovéPole 9"/>
            <xdr:cNvSpPr txBox="1"/>
          </xdr:nvSpPr>
          <xdr:spPr>
            <a:xfrm>
              <a:off x="609600" y="2019300"/>
              <a:ext cx="749436" cy="34567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cs-CZ" sz="1100" b="0" i="0">
                  <a:latin typeface="Cambria Math" panose="02040503050406030204" pitchFamily="18" charset="0"/>
                </a:rPr>
                <a:t>𝐵=(</a:t>
              </a:r>
              <a:r>
                <a:rPr lang="cs-CZ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𝜑_</a:t>
              </a:r>
              <a:r>
                <a:rPr lang="cs-CZ" sz="1100" b="0" i="0">
                  <a:latin typeface="Cambria Math" panose="02040503050406030204" pitchFamily="18" charset="0"/>
                </a:rPr>
                <a:t>𝐾−𝐴)/𝑉_𝐺 </a:t>
              </a:r>
              <a:endParaRPr lang="en-US" sz="1100"/>
            </a:p>
          </xdr:txBody>
        </xdr:sp>
      </mc:Fallback>
    </mc:AlternateContent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296400" cy="6007100"/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9296400" cy="6007100"/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295275</xdr:colOff>
      <xdr:row>25</xdr:row>
      <xdr:rowOff>38100</xdr:rowOff>
    </xdr:from>
    <xdr:to>
      <xdr:col>13</xdr:col>
      <xdr:colOff>342900</xdr:colOff>
      <xdr:row>27</xdr:row>
      <xdr:rowOff>104775</xdr:rowOff>
    </xdr:to>
    <xdr:pic>
      <xdr:nvPicPr>
        <xdr:cNvPr id="4" name="Obrázek 3" descr="f_{\mathrm n}(x) = \frac{1}{\sigma\sqrt{2\pi}} e^{- { \frac{\left(x-\mu\right)^2 }{ 2 \sigma^2} } } \,.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15300" y="4648200"/>
          <a:ext cx="1876425" cy="447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6</xdr:col>
      <xdr:colOff>38100</xdr:colOff>
      <xdr:row>5</xdr:row>
      <xdr:rowOff>57150</xdr:rowOff>
    </xdr:from>
    <xdr:ext cx="5038353" cy="49705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TextovéPole 2">
              <a:extLst>
                <a:ext uri="{FF2B5EF4-FFF2-40B4-BE49-F238E27FC236}">
                  <a16:creationId xmlns:a16="http://schemas.microsoft.com/office/drawing/2014/main" id="{00000000-0008-0000-0600-000003000000}"/>
                </a:ext>
              </a:extLst>
            </xdr:cNvPr>
            <xdr:cNvSpPr txBox="1"/>
          </xdr:nvSpPr>
          <xdr:spPr>
            <a:xfrm>
              <a:off x="4962525" y="1009650"/>
              <a:ext cx="5038353" cy="49705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cs-CZ" sz="14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cs-CZ" sz="1400" b="0" i="1">
                            <a:latin typeface="Cambria Math"/>
                          </a:rPr>
                          <m:t>𝑉</m:t>
                        </m:r>
                      </m:e>
                      <m:sub>
                        <m:r>
                          <a:rPr lang="cs-CZ" sz="1400" b="0" i="1">
                            <a:latin typeface="Cambria Math"/>
                          </a:rPr>
                          <m:t>𝑅</m:t>
                        </m:r>
                      </m:sub>
                    </m:sSub>
                    <m:r>
                      <a:rPr lang="cs-CZ" sz="1400" b="0" i="1">
                        <a:latin typeface="Cambria Math"/>
                      </a:rPr>
                      <m:t>=</m:t>
                    </m:r>
                    <m:f>
                      <m:fPr>
                        <m:ctrlPr>
                          <a:rPr lang="cs-CZ" sz="14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cs-CZ" sz="1400" b="0" i="1">
                            <a:latin typeface="Cambria Math"/>
                          </a:rPr>
                          <m:t>1</m:t>
                        </m:r>
                      </m:num>
                      <m:den>
                        <m:r>
                          <a:rPr lang="cs-CZ" sz="1400" b="0" i="1">
                            <a:latin typeface="Cambria Math"/>
                          </a:rPr>
                          <m:t>𝑚</m:t>
                        </m:r>
                        <m:r>
                          <a:rPr lang="cs-CZ" sz="1400" b="0" i="1">
                            <a:latin typeface="Cambria Math"/>
                            <a:ea typeface="Cambria Math"/>
                          </a:rPr>
                          <m:t>⋅</m:t>
                        </m:r>
                        <m:r>
                          <a:rPr lang="cs-CZ" sz="1400" b="0" i="1">
                            <a:latin typeface="Cambria Math"/>
                          </a:rPr>
                          <m:t>𝐵</m:t>
                        </m:r>
                      </m:den>
                    </m:f>
                    <m:r>
                      <a:rPr lang="cs-CZ" sz="1400" b="0" i="1">
                        <a:latin typeface="Cambria Math"/>
                      </a:rPr>
                      <m:t>𝑙𝑜𝑔</m:t>
                    </m:r>
                    <m:d>
                      <m:dPr>
                        <m:begChr m:val="["/>
                        <m:endChr m:val="]"/>
                        <m:ctrlPr>
                          <a:rPr lang="cs-CZ" sz="14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r>
                          <a:rPr lang="cs-CZ" sz="1400" b="0" i="1">
                            <a:latin typeface="Cambria Math"/>
                          </a:rPr>
                          <m:t>2.31</m:t>
                        </m:r>
                        <m:r>
                          <a:rPr lang="cs-CZ" sz="1400" b="0" i="1">
                            <a:latin typeface="Cambria Math"/>
                          </a:rPr>
                          <m:t>𝑚𝐵</m:t>
                        </m:r>
                        <m:r>
                          <a:rPr lang="cs-CZ" sz="1400" b="0" i="1">
                            <a:latin typeface="Cambria Math"/>
                            <a:ea typeface="Cambria Math"/>
                          </a:rPr>
                          <m:t>⋅</m:t>
                        </m:r>
                        <m:sSub>
                          <m:sSubPr>
                            <m:ctrlPr>
                              <a:rPr lang="cs-CZ" sz="1400" b="0" i="1">
                                <a:latin typeface="Cambria Math" panose="02040503050406030204" pitchFamily="18" charset="0"/>
                                <a:ea typeface="Cambria Math"/>
                              </a:rPr>
                            </m:ctrlPr>
                          </m:sSubPr>
                          <m:e>
                            <m:r>
                              <a:rPr lang="cs-CZ" sz="1400" b="0" i="1">
                                <a:latin typeface="Cambria Math" panose="02040503050406030204" pitchFamily="18" charset="0"/>
                                <a:ea typeface="Cambria Math"/>
                              </a:rPr>
                              <m:t>(</m:t>
                            </m:r>
                            <m:r>
                              <a:rPr lang="cs-CZ" sz="1400" b="0" i="1">
                                <a:latin typeface="Cambria Math"/>
                                <a:ea typeface="Cambria Math"/>
                              </a:rPr>
                              <m:t>𝑉</m:t>
                            </m:r>
                          </m:e>
                          <m:sub>
                            <m:r>
                              <a:rPr lang="cs-CZ" sz="1400" b="0" i="1">
                                <a:latin typeface="Cambria Math"/>
                                <a:ea typeface="Cambria Math"/>
                              </a:rPr>
                              <m:t>𝑀</m:t>
                            </m:r>
                          </m:sub>
                        </m:sSub>
                        <m:r>
                          <a:rPr lang="cs-CZ" sz="1400" b="0" i="1">
                            <a:latin typeface="Cambria Math"/>
                            <a:ea typeface="Cambria Math"/>
                          </a:rPr>
                          <m:t>⋅</m:t>
                        </m:r>
                        <m:sSup>
                          <m:sSupPr>
                            <m:ctrlPr>
                              <a:rPr lang="cs-CZ" sz="1400" b="0" i="1">
                                <a:latin typeface="Cambria Math" panose="02040503050406030204" pitchFamily="18" charset="0"/>
                                <a:ea typeface="Cambria Math"/>
                              </a:rPr>
                            </m:ctrlPr>
                          </m:sSupPr>
                          <m:e>
                            <m:r>
                              <a:rPr lang="cs-CZ" sz="1400" b="0" i="1">
                                <a:latin typeface="Cambria Math"/>
                                <a:ea typeface="Cambria Math"/>
                              </a:rPr>
                              <m:t>10</m:t>
                            </m:r>
                          </m:e>
                          <m:sup>
                            <m:r>
                              <a:rPr lang="cs-CZ" sz="1400" b="0" i="1">
                                <a:latin typeface="Cambria Math"/>
                                <a:ea typeface="Cambria Math"/>
                              </a:rPr>
                              <m:t>𝑎</m:t>
                            </m:r>
                            <m:r>
                              <a:rPr lang="cs-CZ" sz="1400" b="0" i="1">
                                <a:latin typeface="Cambria Math"/>
                                <a:ea typeface="Cambria Math"/>
                              </a:rPr>
                              <m:t>−</m:t>
                            </m:r>
                            <m:r>
                              <a:rPr lang="cs-CZ" sz="1400" b="0" i="1">
                                <a:latin typeface="Cambria Math"/>
                                <a:ea typeface="Cambria Math"/>
                              </a:rPr>
                              <m:t>𝑚</m:t>
                            </m:r>
                            <m:r>
                              <a:rPr lang="cs-CZ" sz="1400" b="0" i="1">
                                <a:latin typeface="Cambria Math"/>
                                <a:ea typeface="Cambria Math"/>
                              </a:rPr>
                              <m:t>⋅</m:t>
                            </m:r>
                            <m:r>
                              <a:rPr lang="cs-CZ" sz="1400" b="0" i="1">
                                <a:latin typeface="Cambria Math"/>
                                <a:ea typeface="Cambria Math"/>
                              </a:rPr>
                              <m:t>𝐴</m:t>
                            </m:r>
                          </m:sup>
                        </m:sSup>
                        <m:r>
                          <a:rPr lang="cs-CZ" sz="1400" b="0" i="1">
                            <a:latin typeface="Cambria Math"/>
                            <a:ea typeface="Cambria Math"/>
                          </a:rPr>
                          <m:t>−</m:t>
                        </m:r>
                        <m:sSub>
                          <m:sSubPr>
                            <m:ctrlPr>
                              <a:rPr lang="cs-CZ" sz="1400" b="0" i="1">
                                <a:latin typeface="Cambria Math" panose="02040503050406030204" pitchFamily="18" charset="0"/>
                                <a:ea typeface="Cambria Math"/>
                              </a:rPr>
                            </m:ctrlPr>
                          </m:sSubPr>
                          <m:e>
                            <m:r>
                              <a:rPr lang="cs-CZ" sz="1400" b="0" i="1">
                                <a:latin typeface="Cambria Math"/>
                                <a:ea typeface="Cambria Math"/>
                              </a:rPr>
                              <m:t>𝑉</m:t>
                            </m:r>
                          </m:e>
                          <m:sub>
                            <m:r>
                              <a:rPr lang="cs-CZ" sz="1400" b="0" i="1">
                                <a:latin typeface="Cambria Math"/>
                                <a:ea typeface="Cambria Math"/>
                              </a:rPr>
                              <m:t>𝐷</m:t>
                            </m:r>
                          </m:sub>
                        </m:sSub>
                        <m:r>
                          <a:rPr lang="cs-CZ" sz="1400" b="0" i="1">
                            <a:latin typeface="Cambria Math" panose="02040503050406030204" pitchFamily="18" charset="0"/>
                            <a:ea typeface="Cambria Math"/>
                          </a:rPr>
                          <m:t>)</m:t>
                        </m:r>
                        <m:r>
                          <a:rPr lang="cs-CZ" sz="1400" b="0" i="1">
                            <a:latin typeface="Cambria Math"/>
                            <a:ea typeface="Cambria Math"/>
                          </a:rPr>
                          <m:t>+1</m:t>
                        </m:r>
                      </m:e>
                    </m:d>
                    <m:r>
                      <a:rPr lang="cs-CZ" sz="1400" b="0" i="1">
                        <a:latin typeface="Cambria Math"/>
                      </a:rPr>
                      <m:t>+</m:t>
                    </m:r>
                    <m:sSub>
                      <m:sSubPr>
                        <m:ctrlPr>
                          <a:rPr lang="cs-CZ" sz="14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cs-CZ" sz="1400" b="0" i="1">
                            <a:latin typeface="Cambria Math"/>
                          </a:rPr>
                          <m:t>𝑉</m:t>
                        </m:r>
                      </m:e>
                      <m:sub>
                        <m:r>
                          <a:rPr lang="cs-CZ" sz="1400" b="0" i="1">
                            <a:latin typeface="Cambria Math"/>
                          </a:rPr>
                          <m:t>𝑀</m:t>
                        </m:r>
                      </m:sub>
                    </m:sSub>
                    <m:r>
                      <a:rPr lang="cs-CZ" sz="1400" b="0" i="1">
                        <a:latin typeface="Cambria Math"/>
                      </a:rPr>
                      <m:t>+</m:t>
                    </m:r>
                    <m:sSub>
                      <m:sSubPr>
                        <m:ctrlPr>
                          <a:rPr lang="cs-CZ" sz="14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cs-CZ" sz="1400" b="0" i="1">
                            <a:latin typeface="Cambria Math"/>
                          </a:rPr>
                          <m:t>𝑉</m:t>
                        </m:r>
                      </m:e>
                      <m:sub>
                        <m:r>
                          <a:rPr lang="cs-CZ" sz="1400" b="0" i="1">
                            <a:latin typeface="Cambria Math"/>
                          </a:rPr>
                          <m:t>𝐷</m:t>
                        </m:r>
                      </m:sub>
                    </m:sSub>
                  </m:oMath>
                </m:oMathPara>
              </a14:m>
              <a:endParaRPr lang="cs-CZ" sz="1400"/>
            </a:p>
          </xdr:txBody>
        </xdr:sp>
      </mc:Choice>
      <mc:Fallback xmlns="">
        <xdr:sp macro="" textlink="">
          <xdr:nvSpPr>
            <xdr:cNvPr id="3" name="TextovéPole 2">
              <a:extLst>
                <a:ext uri="{FF2B5EF4-FFF2-40B4-BE49-F238E27FC236}">
                  <a16:creationId xmlns="" xmlns:a16="http://schemas.microsoft.com/office/drawing/2014/main" xmlns:a14="http://schemas.microsoft.com/office/drawing/2010/main" id="{00000000-0008-0000-0200-000004000000}"/>
                </a:ext>
              </a:extLst>
            </xdr:cNvPr>
            <xdr:cNvSpPr txBox="1"/>
          </xdr:nvSpPr>
          <xdr:spPr>
            <a:xfrm>
              <a:off x="4962525" y="1009650"/>
              <a:ext cx="5038353" cy="49705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cs-CZ" sz="1400" b="0" i="0">
                  <a:latin typeface="Cambria Math"/>
                </a:rPr>
                <a:t>𝑉</a:t>
              </a:r>
              <a:r>
                <a:rPr lang="cs-CZ" sz="1400" b="0" i="0">
                  <a:latin typeface="Cambria Math" panose="02040503050406030204" pitchFamily="18" charset="0"/>
                </a:rPr>
                <a:t>_</a:t>
              </a:r>
              <a:r>
                <a:rPr lang="cs-CZ" sz="1400" b="0" i="0">
                  <a:latin typeface="Cambria Math"/>
                </a:rPr>
                <a:t>𝑅=1</a:t>
              </a:r>
              <a:r>
                <a:rPr lang="cs-CZ" sz="1400" b="0" i="0">
                  <a:latin typeface="Cambria Math" panose="02040503050406030204" pitchFamily="18" charset="0"/>
                </a:rPr>
                <a:t>/(</a:t>
              </a:r>
              <a:r>
                <a:rPr lang="cs-CZ" sz="1400" b="0" i="0">
                  <a:latin typeface="Cambria Math"/>
                </a:rPr>
                <a:t>𝑚</a:t>
              </a:r>
              <a:r>
                <a:rPr lang="cs-CZ" sz="1400" b="0" i="0">
                  <a:latin typeface="Cambria Math"/>
                  <a:ea typeface="Cambria Math"/>
                </a:rPr>
                <a:t>⋅</a:t>
              </a:r>
              <a:r>
                <a:rPr lang="cs-CZ" sz="1400" b="0" i="0">
                  <a:latin typeface="Cambria Math"/>
                </a:rPr>
                <a:t>𝐵</a:t>
              </a:r>
              <a:r>
                <a:rPr lang="cs-CZ" sz="1400" b="0" i="0">
                  <a:latin typeface="Cambria Math" panose="02040503050406030204" pitchFamily="18" charset="0"/>
                </a:rPr>
                <a:t>)</a:t>
              </a:r>
              <a:r>
                <a:rPr lang="cs-CZ" sz="1400" b="0" i="0">
                  <a:latin typeface="Cambria Math"/>
                </a:rPr>
                <a:t> 𝑙𝑜𝑔</a:t>
              </a:r>
              <a:r>
                <a:rPr lang="cs-CZ" sz="1400" b="0" i="0">
                  <a:latin typeface="Cambria Math" panose="02040503050406030204" pitchFamily="18" charset="0"/>
                </a:rPr>
                <a:t>[</a:t>
              </a:r>
              <a:r>
                <a:rPr lang="cs-CZ" sz="1400" b="0" i="0">
                  <a:latin typeface="Cambria Math"/>
                </a:rPr>
                <a:t>2.31𝑚𝐵</a:t>
              </a:r>
              <a:r>
                <a:rPr lang="cs-CZ" sz="1400" b="0" i="0">
                  <a:latin typeface="Cambria Math"/>
                  <a:ea typeface="Cambria Math"/>
                </a:rPr>
                <a:t>⋅</a:t>
              </a:r>
              <a:r>
                <a:rPr lang="cs-CZ" sz="1400" b="0" i="0">
                  <a:latin typeface="Cambria Math" panose="02040503050406030204" pitchFamily="18" charset="0"/>
                  <a:ea typeface="Cambria Math"/>
                </a:rPr>
                <a:t>〖(</a:t>
              </a:r>
              <a:r>
                <a:rPr lang="cs-CZ" sz="1400" b="0" i="0">
                  <a:latin typeface="Cambria Math"/>
                  <a:ea typeface="Cambria Math"/>
                </a:rPr>
                <a:t>𝑉</a:t>
              </a:r>
              <a:r>
                <a:rPr lang="cs-CZ" sz="1400" b="0" i="0">
                  <a:latin typeface="Cambria Math" panose="02040503050406030204" pitchFamily="18" charset="0"/>
                  <a:ea typeface="Cambria Math"/>
                </a:rPr>
                <a:t>〗_</a:t>
              </a:r>
              <a:r>
                <a:rPr lang="cs-CZ" sz="1400" b="0" i="0">
                  <a:latin typeface="Cambria Math"/>
                  <a:ea typeface="Cambria Math"/>
                </a:rPr>
                <a:t>𝑀⋅</a:t>
              </a:r>
              <a:r>
                <a:rPr lang="cs-CZ" sz="1400" b="0" i="0">
                  <a:latin typeface="Cambria Math" panose="02040503050406030204" pitchFamily="18" charset="0"/>
                  <a:ea typeface="Cambria Math"/>
                </a:rPr>
                <a:t>〖</a:t>
              </a:r>
              <a:r>
                <a:rPr lang="cs-CZ" sz="1400" b="0" i="0">
                  <a:latin typeface="Cambria Math"/>
                  <a:ea typeface="Cambria Math"/>
                </a:rPr>
                <a:t>10</a:t>
              </a:r>
              <a:r>
                <a:rPr lang="cs-CZ" sz="1400" b="0" i="0">
                  <a:latin typeface="Cambria Math" panose="02040503050406030204" pitchFamily="18" charset="0"/>
                  <a:ea typeface="Cambria Math"/>
                </a:rPr>
                <a:t>〗^(</a:t>
              </a:r>
              <a:r>
                <a:rPr lang="cs-CZ" sz="1400" b="0" i="0">
                  <a:latin typeface="Cambria Math"/>
                  <a:ea typeface="Cambria Math"/>
                </a:rPr>
                <a:t>𝑎−𝑚⋅𝐴</a:t>
              </a:r>
              <a:r>
                <a:rPr lang="cs-CZ" sz="1400" b="0" i="0">
                  <a:latin typeface="Cambria Math" panose="02040503050406030204" pitchFamily="18" charset="0"/>
                  <a:ea typeface="Cambria Math"/>
                </a:rPr>
                <a:t>)</a:t>
              </a:r>
              <a:r>
                <a:rPr lang="cs-CZ" sz="1400" b="0" i="0">
                  <a:latin typeface="Cambria Math"/>
                  <a:ea typeface="Cambria Math"/>
                </a:rPr>
                <a:t>−𝑉</a:t>
              </a:r>
              <a:r>
                <a:rPr lang="cs-CZ" sz="1400" b="0" i="0">
                  <a:latin typeface="Cambria Math" panose="02040503050406030204" pitchFamily="18" charset="0"/>
                  <a:ea typeface="Cambria Math"/>
                </a:rPr>
                <a:t>_</a:t>
              </a:r>
              <a:r>
                <a:rPr lang="cs-CZ" sz="1400" b="0" i="0">
                  <a:latin typeface="Cambria Math"/>
                  <a:ea typeface="Cambria Math"/>
                </a:rPr>
                <a:t>𝐷</a:t>
              </a:r>
              <a:r>
                <a:rPr lang="cs-CZ" sz="1400" b="0" i="0">
                  <a:latin typeface="Cambria Math" panose="02040503050406030204" pitchFamily="18" charset="0"/>
                  <a:ea typeface="Cambria Math"/>
                </a:rPr>
                <a:t>)</a:t>
              </a:r>
              <a:r>
                <a:rPr lang="cs-CZ" sz="1400" b="0" i="0">
                  <a:latin typeface="Cambria Math"/>
                  <a:ea typeface="Cambria Math"/>
                </a:rPr>
                <a:t>+1</a:t>
              </a:r>
              <a:r>
                <a:rPr lang="cs-CZ" sz="1400" b="0" i="0">
                  <a:latin typeface="Cambria Math" panose="02040503050406030204" pitchFamily="18" charset="0"/>
                  <a:ea typeface="Cambria Math"/>
                </a:rPr>
                <a:t>]</a:t>
              </a:r>
              <a:r>
                <a:rPr lang="cs-CZ" sz="1400" b="0" i="0">
                  <a:latin typeface="Cambria Math"/>
                </a:rPr>
                <a:t>+𝑉</a:t>
              </a:r>
              <a:r>
                <a:rPr lang="cs-CZ" sz="1400" b="0" i="0">
                  <a:latin typeface="Cambria Math" panose="02040503050406030204" pitchFamily="18" charset="0"/>
                </a:rPr>
                <a:t>_</a:t>
              </a:r>
              <a:r>
                <a:rPr lang="cs-CZ" sz="1400" b="0" i="0">
                  <a:latin typeface="Cambria Math"/>
                </a:rPr>
                <a:t>𝑀+𝑉</a:t>
              </a:r>
              <a:r>
                <a:rPr lang="cs-CZ" sz="1400" b="0" i="0">
                  <a:latin typeface="Cambria Math" panose="02040503050406030204" pitchFamily="18" charset="0"/>
                </a:rPr>
                <a:t>_</a:t>
              </a:r>
              <a:r>
                <a:rPr lang="cs-CZ" sz="1400" b="0" i="0">
                  <a:latin typeface="Cambria Math"/>
                </a:rPr>
                <a:t>𝐷</a:t>
              </a:r>
              <a:endParaRPr lang="cs-CZ" sz="1400"/>
            </a:p>
          </xdr:txBody>
        </xdr:sp>
      </mc:Fallback>
    </mc:AlternateContent>
    <xdr:clientData/>
  </xdr:oneCellAnchor>
  <xdr:twoCellAnchor>
    <xdr:from>
      <xdr:col>6</xdr:col>
      <xdr:colOff>257175</xdr:colOff>
      <xdr:row>8</xdr:row>
      <xdr:rowOff>123825</xdr:rowOff>
    </xdr:from>
    <xdr:to>
      <xdr:col>9</xdr:col>
      <xdr:colOff>133350</xdr:colOff>
      <xdr:row>10</xdr:row>
      <xdr:rowOff>152400</xdr:rowOff>
    </xdr:to>
    <xdr:pic>
      <xdr:nvPicPr>
        <xdr:cNvPr id="5" name="Obrázek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81600" y="1647825"/>
          <a:ext cx="2162175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95250</xdr:colOff>
      <xdr:row>8</xdr:row>
      <xdr:rowOff>171450</xdr:rowOff>
    </xdr:from>
    <xdr:to>
      <xdr:col>12</xdr:col>
      <xdr:colOff>85725</xdr:colOff>
      <xdr:row>10</xdr:row>
      <xdr:rowOff>171450</xdr:rowOff>
    </xdr:to>
    <xdr:pic>
      <xdr:nvPicPr>
        <xdr:cNvPr id="6" name="Obrázek 5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15275" y="1695450"/>
          <a:ext cx="1209675" cy="381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9296400" cy="6007100"/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266700</xdr:colOff>
      <xdr:row>8</xdr:row>
      <xdr:rowOff>57150</xdr:rowOff>
    </xdr:from>
    <xdr:to>
      <xdr:col>16</xdr:col>
      <xdr:colOff>600075</xdr:colOff>
      <xdr:row>10</xdr:row>
      <xdr:rowOff>85725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67975" y="1695450"/>
          <a:ext cx="2162175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24</xdr:col>
      <xdr:colOff>228600</xdr:colOff>
      <xdr:row>8</xdr:row>
      <xdr:rowOff>152400</xdr:rowOff>
    </xdr:from>
    <xdr:to>
      <xdr:col>26</xdr:col>
      <xdr:colOff>219075</xdr:colOff>
      <xdr:row>10</xdr:row>
      <xdr:rowOff>152400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35475" y="1790700"/>
          <a:ext cx="1209675" cy="381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33</xdr:col>
      <xdr:colOff>219075</xdr:colOff>
      <xdr:row>8</xdr:row>
      <xdr:rowOff>38100</xdr:rowOff>
    </xdr:from>
    <xdr:to>
      <xdr:col>35</xdr:col>
      <xdr:colOff>352425</xdr:colOff>
      <xdr:row>10</xdr:row>
      <xdr:rowOff>57150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02850" y="1676400"/>
          <a:ext cx="1352550" cy="400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5</xdr:col>
      <xdr:colOff>466725</xdr:colOff>
      <xdr:row>7</xdr:row>
      <xdr:rowOff>161925</xdr:rowOff>
    </xdr:from>
    <xdr:ext cx="5038353" cy="49705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" name="TextovéPole 4">
              <a:extLst>
                <a:ext uri="{FF2B5EF4-FFF2-40B4-BE49-F238E27FC236}">
                  <a16:creationId xmlns:a16="http://schemas.microsoft.com/office/drawing/2014/main" id="{00000000-0008-0000-0800-000005000000}"/>
                </a:ext>
              </a:extLst>
            </xdr:cNvPr>
            <xdr:cNvSpPr txBox="1"/>
          </xdr:nvSpPr>
          <xdr:spPr>
            <a:xfrm>
              <a:off x="4457700" y="1571625"/>
              <a:ext cx="5038353" cy="49705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cs-CZ" sz="14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cs-CZ" sz="1400" b="0" i="1">
                            <a:latin typeface="Cambria Math"/>
                          </a:rPr>
                          <m:t>𝑉</m:t>
                        </m:r>
                      </m:e>
                      <m:sub>
                        <m:r>
                          <a:rPr lang="cs-CZ" sz="1400" b="0" i="1">
                            <a:latin typeface="Cambria Math"/>
                          </a:rPr>
                          <m:t>𝑅</m:t>
                        </m:r>
                      </m:sub>
                    </m:sSub>
                    <m:r>
                      <a:rPr lang="cs-CZ" sz="1400" b="0" i="1">
                        <a:latin typeface="Cambria Math"/>
                      </a:rPr>
                      <m:t>=</m:t>
                    </m:r>
                    <m:f>
                      <m:fPr>
                        <m:ctrlPr>
                          <a:rPr lang="cs-CZ" sz="14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cs-CZ" sz="1400" b="0" i="1">
                            <a:latin typeface="Cambria Math"/>
                          </a:rPr>
                          <m:t>1</m:t>
                        </m:r>
                      </m:num>
                      <m:den>
                        <m:r>
                          <a:rPr lang="cs-CZ" sz="1400" b="0" i="1">
                            <a:latin typeface="Cambria Math"/>
                          </a:rPr>
                          <m:t>𝑚</m:t>
                        </m:r>
                        <m:r>
                          <a:rPr lang="cs-CZ" sz="1400" b="0" i="1">
                            <a:latin typeface="Cambria Math"/>
                            <a:ea typeface="Cambria Math"/>
                          </a:rPr>
                          <m:t>⋅</m:t>
                        </m:r>
                        <m:r>
                          <a:rPr lang="cs-CZ" sz="1400" b="0" i="1">
                            <a:latin typeface="Cambria Math"/>
                          </a:rPr>
                          <m:t>𝐵</m:t>
                        </m:r>
                      </m:den>
                    </m:f>
                    <m:r>
                      <a:rPr lang="cs-CZ" sz="1400" b="0" i="1">
                        <a:latin typeface="Cambria Math"/>
                      </a:rPr>
                      <m:t>𝑙𝑜𝑔</m:t>
                    </m:r>
                    <m:d>
                      <m:dPr>
                        <m:begChr m:val="["/>
                        <m:endChr m:val="]"/>
                        <m:ctrlPr>
                          <a:rPr lang="cs-CZ" sz="14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r>
                          <a:rPr lang="cs-CZ" sz="1400" b="0" i="1">
                            <a:latin typeface="Cambria Math"/>
                          </a:rPr>
                          <m:t>2.31</m:t>
                        </m:r>
                        <m:r>
                          <a:rPr lang="cs-CZ" sz="1400" b="0" i="1">
                            <a:latin typeface="Cambria Math"/>
                          </a:rPr>
                          <m:t>𝑚𝐵</m:t>
                        </m:r>
                        <m:r>
                          <a:rPr lang="cs-CZ" sz="1400" b="0" i="1">
                            <a:latin typeface="Cambria Math"/>
                            <a:ea typeface="Cambria Math"/>
                          </a:rPr>
                          <m:t>⋅</m:t>
                        </m:r>
                        <m:sSub>
                          <m:sSubPr>
                            <m:ctrlPr>
                              <a:rPr lang="cs-CZ" sz="1400" b="0" i="1">
                                <a:latin typeface="Cambria Math" panose="02040503050406030204" pitchFamily="18" charset="0"/>
                                <a:ea typeface="Cambria Math"/>
                              </a:rPr>
                            </m:ctrlPr>
                          </m:sSubPr>
                          <m:e>
                            <m:r>
                              <a:rPr lang="cs-CZ" sz="1400" b="0" i="1">
                                <a:latin typeface="Cambria Math" panose="02040503050406030204" pitchFamily="18" charset="0"/>
                                <a:ea typeface="Cambria Math"/>
                              </a:rPr>
                              <m:t>(</m:t>
                            </m:r>
                            <m:r>
                              <a:rPr lang="cs-CZ" sz="1400" b="0" i="1">
                                <a:latin typeface="Cambria Math"/>
                                <a:ea typeface="Cambria Math"/>
                              </a:rPr>
                              <m:t>𝑉</m:t>
                            </m:r>
                          </m:e>
                          <m:sub>
                            <m:r>
                              <a:rPr lang="cs-CZ" sz="1400" b="0" i="1">
                                <a:latin typeface="Cambria Math"/>
                                <a:ea typeface="Cambria Math"/>
                              </a:rPr>
                              <m:t>𝑀</m:t>
                            </m:r>
                          </m:sub>
                        </m:sSub>
                        <m:r>
                          <a:rPr lang="cs-CZ" sz="1400" b="0" i="1">
                            <a:latin typeface="Cambria Math"/>
                            <a:ea typeface="Cambria Math"/>
                          </a:rPr>
                          <m:t>⋅</m:t>
                        </m:r>
                        <m:sSup>
                          <m:sSupPr>
                            <m:ctrlPr>
                              <a:rPr lang="cs-CZ" sz="1400" b="0" i="1">
                                <a:latin typeface="Cambria Math" panose="02040503050406030204" pitchFamily="18" charset="0"/>
                                <a:ea typeface="Cambria Math"/>
                              </a:rPr>
                            </m:ctrlPr>
                          </m:sSupPr>
                          <m:e>
                            <m:r>
                              <a:rPr lang="cs-CZ" sz="1400" b="0" i="1">
                                <a:latin typeface="Cambria Math"/>
                                <a:ea typeface="Cambria Math"/>
                              </a:rPr>
                              <m:t>10</m:t>
                            </m:r>
                          </m:e>
                          <m:sup>
                            <m:r>
                              <a:rPr lang="cs-CZ" sz="1400" b="0" i="1">
                                <a:latin typeface="Cambria Math"/>
                                <a:ea typeface="Cambria Math"/>
                              </a:rPr>
                              <m:t>𝑎</m:t>
                            </m:r>
                            <m:r>
                              <a:rPr lang="cs-CZ" sz="1400" b="0" i="1">
                                <a:latin typeface="Cambria Math"/>
                                <a:ea typeface="Cambria Math"/>
                              </a:rPr>
                              <m:t>−</m:t>
                            </m:r>
                            <m:r>
                              <a:rPr lang="cs-CZ" sz="1400" b="0" i="1">
                                <a:latin typeface="Cambria Math"/>
                                <a:ea typeface="Cambria Math"/>
                              </a:rPr>
                              <m:t>𝑚</m:t>
                            </m:r>
                            <m:r>
                              <a:rPr lang="cs-CZ" sz="1400" b="0" i="1">
                                <a:latin typeface="Cambria Math"/>
                                <a:ea typeface="Cambria Math"/>
                              </a:rPr>
                              <m:t>⋅</m:t>
                            </m:r>
                            <m:r>
                              <a:rPr lang="cs-CZ" sz="1400" b="0" i="1">
                                <a:latin typeface="Cambria Math"/>
                                <a:ea typeface="Cambria Math"/>
                              </a:rPr>
                              <m:t>𝐴</m:t>
                            </m:r>
                          </m:sup>
                        </m:sSup>
                        <m:r>
                          <a:rPr lang="cs-CZ" sz="1400" b="0" i="1">
                            <a:latin typeface="Cambria Math"/>
                            <a:ea typeface="Cambria Math"/>
                          </a:rPr>
                          <m:t>−</m:t>
                        </m:r>
                        <m:sSub>
                          <m:sSubPr>
                            <m:ctrlPr>
                              <a:rPr lang="cs-CZ" sz="1400" b="0" i="1">
                                <a:latin typeface="Cambria Math" panose="02040503050406030204" pitchFamily="18" charset="0"/>
                                <a:ea typeface="Cambria Math"/>
                              </a:rPr>
                            </m:ctrlPr>
                          </m:sSubPr>
                          <m:e>
                            <m:r>
                              <a:rPr lang="cs-CZ" sz="1400" b="0" i="1">
                                <a:latin typeface="Cambria Math"/>
                                <a:ea typeface="Cambria Math"/>
                              </a:rPr>
                              <m:t>𝑉</m:t>
                            </m:r>
                          </m:e>
                          <m:sub>
                            <m:r>
                              <a:rPr lang="cs-CZ" sz="1400" b="0" i="1">
                                <a:latin typeface="Cambria Math"/>
                                <a:ea typeface="Cambria Math"/>
                              </a:rPr>
                              <m:t>𝐷</m:t>
                            </m:r>
                          </m:sub>
                        </m:sSub>
                        <m:r>
                          <a:rPr lang="cs-CZ" sz="1400" b="0" i="1">
                            <a:latin typeface="Cambria Math" panose="02040503050406030204" pitchFamily="18" charset="0"/>
                            <a:ea typeface="Cambria Math"/>
                          </a:rPr>
                          <m:t>)</m:t>
                        </m:r>
                        <m:r>
                          <a:rPr lang="cs-CZ" sz="1400" b="0" i="1">
                            <a:latin typeface="Cambria Math"/>
                            <a:ea typeface="Cambria Math"/>
                          </a:rPr>
                          <m:t>+1</m:t>
                        </m:r>
                      </m:e>
                    </m:d>
                    <m:r>
                      <a:rPr lang="cs-CZ" sz="1400" b="0" i="1">
                        <a:latin typeface="Cambria Math"/>
                      </a:rPr>
                      <m:t>+</m:t>
                    </m:r>
                    <m:sSub>
                      <m:sSubPr>
                        <m:ctrlPr>
                          <a:rPr lang="cs-CZ" sz="14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cs-CZ" sz="1400" b="0" i="1">
                            <a:latin typeface="Cambria Math"/>
                          </a:rPr>
                          <m:t>𝑉</m:t>
                        </m:r>
                      </m:e>
                      <m:sub>
                        <m:r>
                          <a:rPr lang="cs-CZ" sz="1400" b="0" i="1">
                            <a:latin typeface="Cambria Math"/>
                          </a:rPr>
                          <m:t>𝑀</m:t>
                        </m:r>
                      </m:sub>
                    </m:sSub>
                    <m:r>
                      <a:rPr lang="cs-CZ" sz="1400" b="0" i="1">
                        <a:latin typeface="Cambria Math"/>
                      </a:rPr>
                      <m:t>+</m:t>
                    </m:r>
                    <m:sSub>
                      <m:sSubPr>
                        <m:ctrlPr>
                          <a:rPr lang="cs-CZ" sz="14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cs-CZ" sz="1400" b="0" i="1">
                            <a:latin typeface="Cambria Math"/>
                          </a:rPr>
                          <m:t>𝑉</m:t>
                        </m:r>
                      </m:e>
                      <m:sub>
                        <m:r>
                          <a:rPr lang="cs-CZ" sz="1400" b="0" i="1">
                            <a:latin typeface="Cambria Math"/>
                          </a:rPr>
                          <m:t>𝐷</m:t>
                        </m:r>
                      </m:sub>
                    </m:sSub>
                  </m:oMath>
                </m:oMathPara>
              </a14:m>
              <a:endParaRPr lang="cs-CZ" sz="1400"/>
            </a:p>
          </xdr:txBody>
        </xdr:sp>
      </mc:Choice>
      <mc:Fallback xmlns="">
        <xdr:sp macro="" textlink="">
          <xdr:nvSpPr>
            <xdr:cNvPr id="5" name="TextovéPole 4">
              <a:extLst>
                <a:ext uri="{FF2B5EF4-FFF2-40B4-BE49-F238E27FC236}">
                  <a16:creationId xmlns:a16="http://schemas.microsoft.com/office/drawing/2014/main" xmlns="" xmlns:a14="http://schemas.microsoft.com/office/drawing/2010/main" id="{00000000-0008-0000-0200-000004000000}"/>
                </a:ext>
              </a:extLst>
            </xdr:cNvPr>
            <xdr:cNvSpPr txBox="1"/>
          </xdr:nvSpPr>
          <xdr:spPr>
            <a:xfrm>
              <a:off x="4457700" y="1571625"/>
              <a:ext cx="5038353" cy="49705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cs-CZ" sz="1400" b="0" i="0">
                  <a:latin typeface="Cambria Math"/>
                </a:rPr>
                <a:t>𝑉</a:t>
              </a:r>
              <a:r>
                <a:rPr lang="cs-CZ" sz="1400" b="0" i="0">
                  <a:latin typeface="Cambria Math" panose="02040503050406030204" pitchFamily="18" charset="0"/>
                </a:rPr>
                <a:t>_</a:t>
              </a:r>
              <a:r>
                <a:rPr lang="cs-CZ" sz="1400" b="0" i="0">
                  <a:latin typeface="Cambria Math"/>
                </a:rPr>
                <a:t>𝑅=1</a:t>
              </a:r>
              <a:r>
                <a:rPr lang="cs-CZ" sz="1400" b="0" i="0">
                  <a:latin typeface="Cambria Math" panose="02040503050406030204" pitchFamily="18" charset="0"/>
                </a:rPr>
                <a:t>/(</a:t>
              </a:r>
              <a:r>
                <a:rPr lang="cs-CZ" sz="1400" b="0" i="0">
                  <a:latin typeface="Cambria Math"/>
                </a:rPr>
                <a:t>𝑚</a:t>
              </a:r>
              <a:r>
                <a:rPr lang="cs-CZ" sz="1400" b="0" i="0">
                  <a:latin typeface="Cambria Math"/>
                  <a:ea typeface="Cambria Math"/>
                </a:rPr>
                <a:t>⋅</a:t>
              </a:r>
              <a:r>
                <a:rPr lang="cs-CZ" sz="1400" b="0" i="0">
                  <a:latin typeface="Cambria Math"/>
                </a:rPr>
                <a:t>𝐵</a:t>
              </a:r>
              <a:r>
                <a:rPr lang="cs-CZ" sz="1400" b="0" i="0">
                  <a:latin typeface="Cambria Math" panose="02040503050406030204" pitchFamily="18" charset="0"/>
                </a:rPr>
                <a:t>)</a:t>
              </a:r>
              <a:r>
                <a:rPr lang="cs-CZ" sz="1400" b="0" i="0">
                  <a:latin typeface="Cambria Math"/>
                </a:rPr>
                <a:t> 𝑙𝑜𝑔</a:t>
              </a:r>
              <a:r>
                <a:rPr lang="cs-CZ" sz="1400" b="0" i="0">
                  <a:latin typeface="Cambria Math" panose="02040503050406030204" pitchFamily="18" charset="0"/>
                </a:rPr>
                <a:t>[</a:t>
              </a:r>
              <a:r>
                <a:rPr lang="cs-CZ" sz="1400" b="0" i="0">
                  <a:latin typeface="Cambria Math"/>
                </a:rPr>
                <a:t>2.31𝑚𝐵</a:t>
              </a:r>
              <a:r>
                <a:rPr lang="cs-CZ" sz="1400" b="0" i="0">
                  <a:latin typeface="Cambria Math"/>
                  <a:ea typeface="Cambria Math"/>
                </a:rPr>
                <a:t>⋅</a:t>
              </a:r>
              <a:r>
                <a:rPr lang="cs-CZ" sz="1400" b="0" i="0">
                  <a:latin typeface="Cambria Math" panose="02040503050406030204" pitchFamily="18" charset="0"/>
                  <a:ea typeface="Cambria Math"/>
                </a:rPr>
                <a:t>〖(</a:t>
              </a:r>
              <a:r>
                <a:rPr lang="cs-CZ" sz="1400" b="0" i="0">
                  <a:latin typeface="Cambria Math"/>
                  <a:ea typeface="Cambria Math"/>
                </a:rPr>
                <a:t>𝑉</a:t>
              </a:r>
              <a:r>
                <a:rPr lang="cs-CZ" sz="1400" b="0" i="0">
                  <a:latin typeface="Cambria Math" panose="02040503050406030204" pitchFamily="18" charset="0"/>
                  <a:ea typeface="Cambria Math"/>
                </a:rPr>
                <a:t>〗_</a:t>
              </a:r>
              <a:r>
                <a:rPr lang="cs-CZ" sz="1400" b="0" i="0">
                  <a:latin typeface="Cambria Math"/>
                  <a:ea typeface="Cambria Math"/>
                </a:rPr>
                <a:t>𝑀⋅</a:t>
              </a:r>
              <a:r>
                <a:rPr lang="cs-CZ" sz="1400" b="0" i="0">
                  <a:latin typeface="Cambria Math" panose="02040503050406030204" pitchFamily="18" charset="0"/>
                  <a:ea typeface="Cambria Math"/>
                </a:rPr>
                <a:t>〖</a:t>
              </a:r>
              <a:r>
                <a:rPr lang="cs-CZ" sz="1400" b="0" i="0">
                  <a:latin typeface="Cambria Math"/>
                  <a:ea typeface="Cambria Math"/>
                </a:rPr>
                <a:t>10</a:t>
              </a:r>
              <a:r>
                <a:rPr lang="cs-CZ" sz="1400" b="0" i="0">
                  <a:latin typeface="Cambria Math" panose="02040503050406030204" pitchFamily="18" charset="0"/>
                  <a:ea typeface="Cambria Math"/>
                </a:rPr>
                <a:t>〗^(</a:t>
              </a:r>
              <a:r>
                <a:rPr lang="cs-CZ" sz="1400" b="0" i="0">
                  <a:latin typeface="Cambria Math"/>
                  <a:ea typeface="Cambria Math"/>
                </a:rPr>
                <a:t>𝑎−𝑚⋅𝐴</a:t>
              </a:r>
              <a:r>
                <a:rPr lang="cs-CZ" sz="1400" b="0" i="0">
                  <a:latin typeface="Cambria Math" panose="02040503050406030204" pitchFamily="18" charset="0"/>
                  <a:ea typeface="Cambria Math"/>
                </a:rPr>
                <a:t>)</a:t>
              </a:r>
              <a:r>
                <a:rPr lang="cs-CZ" sz="1400" b="0" i="0">
                  <a:latin typeface="Cambria Math"/>
                  <a:ea typeface="Cambria Math"/>
                </a:rPr>
                <a:t>−𝑉</a:t>
              </a:r>
              <a:r>
                <a:rPr lang="cs-CZ" sz="1400" b="0" i="0">
                  <a:latin typeface="Cambria Math" panose="02040503050406030204" pitchFamily="18" charset="0"/>
                  <a:ea typeface="Cambria Math"/>
                </a:rPr>
                <a:t>_</a:t>
              </a:r>
              <a:r>
                <a:rPr lang="cs-CZ" sz="1400" b="0" i="0">
                  <a:latin typeface="Cambria Math"/>
                  <a:ea typeface="Cambria Math"/>
                </a:rPr>
                <a:t>𝐷</a:t>
              </a:r>
              <a:r>
                <a:rPr lang="cs-CZ" sz="1400" b="0" i="0">
                  <a:latin typeface="Cambria Math" panose="02040503050406030204" pitchFamily="18" charset="0"/>
                  <a:ea typeface="Cambria Math"/>
                </a:rPr>
                <a:t>)</a:t>
              </a:r>
              <a:r>
                <a:rPr lang="cs-CZ" sz="1400" b="0" i="0">
                  <a:latin typeface="Cambria Math"/>
                  <a:ea typeface="Cambria Math"/>
                </a:rPr>
                <a:t>+1</a:t>
              </a:r>
              <a:r>
                <a:rPr lang="cs-CZ" sz="1400" b="0" i="0">
                  <a:latin typeface="Cambria Math" panose="02040503050406030204" pitchFamily="18" charset="0"/>
                  <a:ea typeface="Cambria Math"/>
                </a:rPr>
                <a:t>]</a:t>
              </a:r>
              <a:r>
                <a:rPr lang="cs-CZ" sz="1400" b="0" i="0">
                  <a:latin typeface="Cambria Math"/>
                </a:rPr>
                <a:t>+𝑉</a:t>
              </a:r>
              <a:r>
                <a:rPr lang="cs-CZ" sz="1400" b="0" i="0">
                  <a:latin typeface="Cambria Math" panose="02040503050406030204" pitchFamily="18" charset="0"/>
                </a:rPr>
                <a:t>_</a:t>
              </a:r>
              <a:r>
                <a:rPr lang="cs-CZ" sz="1400" b="0" i="0">
                  <a:latin typeface="Cambria Math"/>
                </a:rPr>
                <a:t>𝑀+𝑉</a:t>
              </a:r>
              <a:r>
                <a:rPr lang="cs-CZ" sz="1400" b="0" i="0">
                  <a:latin typeface="Cambria Math" panose="02040503050406030204" pitchFamily="18" charset="0"/>
                </a:rPr>
                <a:t>_</a:t>
              </a:r>
              <a:r>
                <a:rPr lang="cs-CZ" sz="1400" b="0" i="0">
                  <a:latin typeface="Cambria Math"/>
                </a:rPr>
                <a:t>𝐷</a:t>
              </a:r>
              <a:endParaRPr lang="cs-CZ" sz="1400"/>
            </a:p>
          </xdr:txBody>
        </xdr:sp>
      </mc:Fallback>
    </mc:AlternateContent>
    <xdr:clientData/>
  </xdr:oneCellAnchor>
  <xdr:oneCellAnchor>
    <xdr:from>
      <xdr:col>0</xdr:col>
      <xdr:colOff>571500</xdr:colOff>
      <xdr:row>10</xdr:row>
      <xdr:rowOff>19050</xdr:rowOff>
    </xdr:from>
    <xdr:ext cx="749436" cy="34567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" name="TextovéPole 5">
              <a:extLst>
                <a:ext uri="{FF2B5EF4-FFF2-40B4-BE49-F238E27FC236}">
                  <a16:creationId xmlns:a16="http://schemas.microsoft.com/office/drawing/2014/main" id="{00000000-0008-0000-0800-000006000000}"/>
                </a:ext>
              </a:extLst>
            </xdr:cNvPr>
            <xdr:cNvSpPr txBox="1"/>
          </xdr:nvSpPr>
          <xdr:spPr>
            <a:xfrm>
              <a:off x="571500" y="2038350"/>
              <a:ext cx="749436" cy="34567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cs-CZ" sz="1100" b="0" i="1">
                        <a:latin typeface="Cambria Math" panose="02040503050406030204" pitchFamily="18" charset="0"/>
                      </a:rPr>
                      <m:t>𝐵</m:t>
                    </m:r>
                    <m:r>
                      <a:rPr lang="cs-CZ" sz="1100" b="0" i="1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cs-CZ" sz="11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sSub>
                          <m:sSubPr>
                            <m:ctrlPr>
                              <a:rPr lang="cs-CZ" sz="11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cs-CZ" sz="11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𝜑</m:t>
                            </m:r>
                          </m:e>
                          <m:sub>
                            <m:r>
                              <a:rPr lang="cs-CZ" sz="1100" b="0" i="1">
                                <a:latin typeface="Cambria Math" panose="02040503050406030204" pitchFamily="18" charset="0"/>
                              </a:rPr>
                              <m:t>𝐾</m:t>
                            </m:r>
                          </m:sub>
                        </m:sSub>
                        <m:r>
                          <a:rPr lang="cs-CZ" sz="1100" b="0" i="1">
                            <a:latin typeface="Cambria Math" panose="02040503050406030204" pitchFamily="18" charset="0"/>
                          </a:rPr>
                          <m:t>−</m:t>
                        </m:r>
                        <m:r>
                          <a:rPr lang="cs-CZ" sz="1100" b="0" i="1">
                            <a:latin typeface="Cambria Math" panose="02040503050406030204" pitchFamily="18" charset="0"/>
                          </a:rPr>
                          <m:t>𝐴</m:t>
                        </m:r>
                      </m:num>
                      <m:den>
                        <m:sSub>
                          <m:sSubPr>
                            <m:ctrlPr>
                              <a:rPr lang="cs-CZ" sz="11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cs-CZ" sz="1100" b="0" i="1">
                                <a:latin typeface="Cambria Math" panose="02040503050406030204" pitchFamily="18" charset="0"/>
                              </a:rPr>
                              <m:t>𝑉</m:t>
                            </m:r>
                          </m:e>
                          <m:sub>
                            <m:r>
                              <a:rPr lang="cs-CZ" sz="1100" b="0" i="1">
                                <a:latin typeface="Cambria Math" panose="02040503050406030204" pitchFamily="18" charset="0"/>
                              </a:rPr>
                              <m:t>𝐺</m:t>
                            </m:r>
                          </m:sub>
                        </m:sSub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6" name="TextovéPole 5"/>
            <xdr:cNvSpPr txBox="1"/>
          </xdr:nvSpPr>
          <xdr:spPr>
            <a:xfrm>
              <a:off x="571500" y="2038350"/>
              <a:ext cx="749436" cy="34567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cs-CZ" sz="1100" b="0" i="0">
                  <a:latin typeface="Cambria Math" panose="02040503050406030204" pitchFamily="18" charset="0"/>
                </a:rPr>
                <a:t>𝐵=(</a:t>
              </a:r>
              <a:r>
                <a:rPr lang="cs-CZ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𝜑_</a:t>
              </a:r>
              <a:r>
                <a:rPr lang="cs-CZ" sz="1100" b="0" i="0">
                  <a:latin typeface="Cambria Math" panose="02040503050406030204" pitchFamily="18" charset="0"/>
                </a:rPr>
                <a:t>𝐾−𝐴)/𝑉_𝐺 </a:t>
              </a:r>
              <a:endParaRPr lang="en-US" sz="1100"/>
            </a:p>
          </xdr:txBody>
        </xdr:sp>
      </mc:Fallback>
    </mc:AlternateContent>
    <xdr:clientData/>
  </xdr:one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6"/>
  <sheetViews>
    <sheetView workbookViewId="0">
      <selection activeCell="J35" sqref="J35"/>
    </sheetView>
  </sheetViews>
  <sheetFormatPr defaultColWidth="9.140625" defaultRowHeight="15"/>
  <cols>
    <col min="1" max="1" width="18" style="1" customWidth="1"/>
    <col min="2" max="2" width="17.5703125" style="1" customWidth="1"/>
    <col min="3" max="3" width="10.7109375" style="1" customWidth="1"/>
    <col min="4" max="4" width="11.140625" style="1" customWidth="1"/>
    <col min="5" max="5" width="12.28515625" style="1" customWidth="1"/>
    <col min="6" max="6" width="12.42578125" style="1" customWidth="1"/>
    <col min="7" max="7" width="13.85546875" style="1" customWidth="1"/>
    <col min="8" max="8" width="12.7109375" style="1" customWidth="1"/>
    <col min="9" max="16384" width="9.140625" style="1"/>
  </cols>
  <sheetData>
    <row r="1" spans="1:8">
      <c r="A1" s="6" t="s">
        <v>0</v>
      </c>
      <c r="B1" s="38" t="s">
        <v>1</v>
      </c>
      <c r="C1" s="38"/>
      <c r="D1" s="38"/>
      <c r="E1" s="38"/>
    </row>
    <row r="2" spans="1:8">
      <c r="A2" s="6" t="s">
        <v>2</v>
      </c>
      <c r="B2" s="7" t="s">
        <v>3</v>
      </c>
      <c r="C2" s="38" t="s">
        <v>4</v>
      </c>
      <c r="D2" s="38"/>
      <c r="E2" s="7"/>
    </row>
    <row r="3" spans="1:8">
      <c r="A3" s="10"/>
    </row>
    <row r="4" spans="1:8" ht="18">
      <c r="A4" s="2" t="s">
        <v>5</v>
      </c>
      <c r="B4" s="7">
        <v>0.109</v>
      </c>
    </row>
    <row r="5" spans="1:8">
      <c r="A5" s="6" t="s">
        <v>6</v>
      </c>
      <c r="B5" s="8">
        <v>2</v>
      </c>
    </row>
    <row r="6" spans="1:8" ht="18">
      <c r="A6" s="2" t="s">
        <v>7</v>
      </c>
      <c r="B6" s="7">
        <f>B4*B5</f>
        <v>0.218</v>
      </c>
    </row>
    <row r="7" spans="1:8" ht="18">
      <c r="A7" s="2" t="s">
        <v>8</v>
      </c>
      <c r="B7" s="7">
        <v>0.94</v>
      </c>
    </row>
    <row r="8" spans="1:8">
      <c r="A8" s="6" t="s">
        <v>9</v>
      </c>
      <c r="B8" s="9">
        <v>9500</v>
      </c>
    </row>
    <row r="10" spans="1:8" ht="18">
      <c r="A10" s="2" t="s">
        <v>10</v>
      </c>
      <c r="B10" s="39" t="s">
        <v>11</v>
      </c>
      <c r="C10" s="39"/>
      <c r="D10" s="39"/>
      <c r="E10" s="39"/>
      <c r="F10" s="39"/>
      <c r="G10" s="39"/>
      <c r="H10" s="39"/>
    </row>
    <row r="11" spans="1:8">
      <c r="A11" s="2" t="str">
        <f>B2</f>
        <v>Acetonitrile</v>
      </c>
      <c r="B11" s="2" t="s">
        <v>12</v>
      </c>
      <c r="C11" s="2" t="s">
        <v>13</v>
      </c>
      <c r="D11" s="2" t="s">
        <v>14</v>
      </c>
      <c r="E11" s="2" t="s">
        <v>15</v>
      </c>
      <c r="F11" s="2" t="s">
        <v>16</v>
      </c>
      <c r="G11" s="2" t="s">
        <v>17</v>
      </c>
      <c r="H11" s="2" t="s">
        <v>18</v>
      </c>
    </row>
    <row r="12" spans="1:8">
      <c r="A12" s="5">
        <v>15</v>
      </c>
      <c r="B12" s="11">
        <v>0.245</v>
      </c>
      <c r="C12" s="11">
        <v>0.48</v>
      </c>
      <c r="D12" s="11">
        <v>1.01</v>
      </c>
      <c r="E12" s="11">
        <v>1.7</v>
      </c>
      <c r="F12" s="11">
        <v>2.8149999999999999</v>
      </c>
      <c r="G12" s="11">
        <v>6.29</v>
      </c>
      <c r="H12" s="11">
        <v>30.715</v>
      </c>
    </row>
    <row r="13" spans="1:8">
      <c r="A13" s="5">
        <v>20</v>
      </c>
      <c r="B13" s="11">
        <v>0.17</v>
      </c>
      <c r="C13" s="11">
        <v>0.22</v>
      </c>
      <c r="D13" s="11">
        <v>0.36</v>
      </c>
      <c r="E13" s="11">
        <v>0.69499999999999995</v>
      </c>
      <c r="F13" s="11">
        <v>1.07</v>
      </c>
      <c r="G13" s="11">
        <v>2.2949999999999999</v>
      </c>
      <c r="H13" s="11">
        <v>10.805</v>
      </c>
    </row>
    <row r="14" spans="1:8">
      <c r="A14" s="5">
        <v>25</v>
      </c>
      <c r="B14" s="11">
        <v>0.14499999999999999</v>
      </c>
      <c r="C14" s="11">
        <v>0.15</v>
      </c>
      <c r="D14" s="11">
        <v>0.2</v>
      </c>
      <c r="E14" s="11">
        <v>0.37</v>
      </c>
      <c r="F14" s="11">
        <v>0.51500000000000001</v>
      </c>
      <c r="G14" s="11">
        <v>1.04</v>
      </c>
      <c r="H14" s="11">
        <v>4.3499999999999996</v>
      </c>
    </row>
    <row r="15" spans="1:8">
      <c r="A15" s="5">
        <v>30</v>
      </c>
      <c r="B15" s="11">
        <v>0.13</v>
      </c>
      <c r="C15" s="11">
        <v>0.13</v>
      </c>
      <c r="D15" s="11">
        <v>0.15</v>
      </c>
      <c r="E15" s="11">
        <v>0.23499999999999999</v>
      </c>
      <c r="F15" s="11">
        <v>0.28499999999999998</v>
      </c>
      <c r="G15" s="11">
        <v>0.56999999999999995</v>
      </c>
      <c r="H15" s="11">
        <v>2.0299999999999998</v>
      </c>
    </row>
    <row r="18" spans="1:8" ht="18">
      <c r="A18" s="12" t="str">
        <f>A10</f>
        <v>%</v>
      </c>
      <c r="B18" s="37" t="s">
        <v>19</v>
      </c>
      <c r="C18" s="37"/>
      <c r="D18" s="37"/>
      <c r="E18" s="37"/>
      <c r="F18" s="37"/>
      <c r="G18" s="37"/>
      <c r="H18" s="37"/>
    </row>
    <row r="19" spans="1:8">
      <c r="A19" s="12" t="str">
        <f>A11</f>
        <v>Acetonitrile</v>
      </c>
      <c r="B19" s="12" t="s">
        <v>12</v>
      </c>
      <c r="C19" s="12" t="s">
        <v>13</v>
      </c>
      <c r="D19" s="12" t="s">
        <v>14</v>
      </c>
      <c r="E19" s="12" t="s">
        <v>15</v>
      </c>
      <c r="F19" s="12" t="s">
        <v>16</v>
      </c>
      <c r="G19" s="12" t="s">
        <v>17</v>
      </c>
      <c r="H19" s="12" t="s">
        <v>18</v>
      </c>
    </row>
    <row r="20" spans="1:8">
      <c r="A20" s="14">
        <f>A12/100</f>
        <v>0.15</v>
      </c>
      <c r="B20" s="15">
        <f>B12*$B$5</f>
        <v>0.49</v>
      </c>
      <c r="C20" s="15">
        <f t="shared" ref="B20:H23" si="0">C12*$B$5</f>
        <v>0.96</v>
      </c>
      <c r="D20" s="15">
        <f t="shared" si="0"/>
        <v>2.02</v>
      </c>
      <c r="E20" s="15">
        <f t="shared" si="0"/>
        <v>3.4</v>
      </c>
      <c r="F20" s="15">
        <f t="shared" si="0"/>
        <v>5.63</v>
      </c>
      <c r="G20" s="15">
        <f t="shared" si="0"/>
        <v>12.58</v>
      </c>
      <c r="H20" s="15">
        <f t="shared" si="0"/>
        <v>61.43</v>
      </c>
    </row>
    <row r="21" spans="1:8">
      <c r="A21" s="14">
        <f>A13/100</f>
        <v>0.2</v>
      </c>
      <c r="B21" s="15">
        <f t="shared" si="0"/>
        <v>0.34</v>
      </c>
      <c r="C21" s="15">
        <f t="shared" si="0"/>
        <v>0.44</v>
      </c>
      <c r="D21" s="15">
        <f t="shared" si="0"/>
        <v>0.72</v>
      </c>
      <c r="E21" s="15">
        <f t="shared" si="0"/>
        <v>1.39</v>
      </c>
      <c r="F21" s="15">
        <f t="shared" si="0"/>
        <v>2.14</v>
      </c>
      <c r="G21" s="15">
        <f t="shared" si="0"/>
        <v>4.59</v>
      </c>
      <c r="H21" s="15">
        <f t="shared" si="0"/>
        <v>21.61</v>
      </c>
    </row>
    <row r="22" spans="1:8">
      <c r="A22" s="14">
        <f>A14/100</f>
        <v>0.25</v>
      </c>
      <c r="B22" s="15">
        <f t="shared" si="0"/>
        <v>0.28999999999999998</v>
      </c>
      <c r="C22" s="15">
        <f t="shared" si="0"/>
        <v>0.3</v>
      </c>
      <c r="D22" s="15">
        <f t="shared" si="0"/>
        <v>0.4</v>
      </c>
      <c r="E22" s="15">
        <f t="shared" si="0"/>
        <v>0.74</v>
      </c>
      <c r="F22" s="15">
        <f t="shared" si="0"/>
        <v>1.03</v>
      </c>
      <c r="G22" s="15">
        <f t="shared" si="0"/>
        <v>2.08</v>
      </c>
      <c r="H22" s="15">
        <f t="shared" si="0"/>
        <v>8.6999999999999993</v>
      </c>
    </row>
    <row r="23" spans="1:8">
      <c r="A23" s="14">
        <f>A15/100</f>
        <v>0.3</v>
      </c>
      <c r="B23" s="15">
        <f t="shared" si="0"/>
        <v>0.26</v>
      </c>
      <c r="C23" s="15">
        <f t="shared" si="0"/>
        <v>0.26</v>
      </c>
      <c r="D23" s="15">
        <f t="shared" si="0"/>
        <v>0.3</v>
      </c>
      <c r="E23" s="15">
        <f t="shared" si="0"/>
        <v>0.47</v>
      </c>
      <c r="F23" s="15">
        <f t="shared" si="0"/>
        <v>0.56999999999999995</v>
      </c>
      <c r="G23" s="15">
        <f t="shared" si="0"/>
        <v>1.1399999999999999</v>
      </c>
      <c r="H23" s="15">
        <f t="shared" si="0"/>
        <v>4.0599999999999996</v>
      </c>
    </row>
    <row r="26" spans="1:8">
      <c r="A26" s="12" t="s">
        <v>20</v>
      </c>
      <c r="B26" s="37" t="s">
        <v>21</v>
      </c>
      <c r="C26" s="37"/>
      <c r="D26" s="37"/>
      <c r="E26" s="37"/>
      <c r="F26" s="37"/>
      <c r="G26" s="37"/>
      <c r="H26" s="37"/>
    </row>
    <row r="27" spans="1:8">
      <c r="A27" s="12" t="str">
        <f>A19</f>
        <v>Acetonitrile</v>
      </c>
      <c r="B27" s="12" t="s">
        <v>12</v>
      </c>
      <c r="C27" s="12" t="s">
        <v>13</v>
      </c>
      <c r="D27" s="12" t="s">
        <v>14</v>
      </c>
      <c r="E27" s="12" t="s">
        <v>15</v>
      </c>
      <c r="F27" s="12" t="s">
        <v>16</v>
      </c>
      <c r="G27" s="12" t="s">
        <v>17</v>
      </c>
      <c r="H27" s="12" t="s">
        <v>18</v>
      </c>
    </row>
    <row r="28" spans="1:8">
      <c r="A28" s="14">
        <f>A20</f>
        <v>0.15</v>
      </c>
      <c r="B28" s="16">
        <f>(B12/$B$4)-1</f>
        <v>1.2477064220183487</v>
      </c>
      <c r="C28" s="16">
        <f t="shared" ref="B28:H31" si="1">(C12/$B$4)-1</f>
        <v>3.4036697247706424</v>
      </c>
      <c r="D28" s="16">
        <f t="shared" si="1"/>
        <v>8.2660550458715605</v>
      </c>
      <c r="E28" s="16">
        <f t="shared" si="1"/>
        <v>14.596330275229358</v>
      </c>
      <c r="F28" s="16">
        <f t="shared" si="1"/>
        <v>24.825688073394495</v>
      </c>
      <c r="G28" s="16">
        <f t="shared" si="1"/>
        <v>56.706422018348626</v>
      </c>
      <c r="H28" s="16">
        <f t="shared" si="1"/>
        <v>280.78899082568807</v>
      </c>
    </row>
    <row r="29" spans="1:8">
      <c r="A29" s="14">
        <f>A21</f>
        <v>0.2</v>
      </c>
      <c r="B29" s="16">
        <f t="shared" si="1"/>
        <v>0.55963302752293598</v>
      </c>
      <c r="C29" s="16">
        <f t="shared" si="1"/>
        <v>1.0183486238532109</v>
      </c>
      <c r="D29" s="16">
        <f t="shared" si="1"/>
        <v>2.3027522935779814</v>
      </c>
      <c r="E29" s="16">
        <f t="shared" si="1"/>
        <v>5.376146788990825</v>
      </c>
      <c r="F29" s="16">
        <f t="shared" si="1"/>
        <v>8.8165137614678901</v>
      </c>
      <c r="G29" s="16">
        <f t="shared" si="1"/>
        <v>20.055045871559631</v>
      </c>
      <c r="H29" s="16">
        <f t="shared" si="1"/>
        <v>98.12844036697247</v>
      </c>
    </row>
    <row r="30" spans="1:8">
      <c r="A30" s="14">
        <f>A22</f>
        <v>0.25</v>
      </c>
      <c r="B30" s="16">
        <f t="shared" si="1"/>
        <v>0.33027522935779818</v>
      </c>
      <c r="C30" s="16">
        <f t="shared" si="1"/>
        <v>0.37614678899082565</v>
      </c>
      <c r="D30" s="16">
        <f t="shared" si="1"/>
        <v>0.83486238532110102</v>
      </c>
      <c r="E30" s="16">
        <f t="shared" si="1"/>
        <v>2.3944954128440368</v>
      </c>
      <c r="F30" s="16">
        <f t="shared" si="1"/>
        <v>3.7247706422018352</v>
      </c>
      <c r="G30" s="16">
        <f t="shared" si="1"/>
        <v>8.5412844036697244</v>
      </c>
      <c r="H30" s="16">
        <f t="shared" si="1"/>
        <v>38.908256880733944</v>
      </c>
    </row>
    <row r="31" spans="1:8">
      <c r="A31" s="14">
        <f>A23</f>
        <v>0.3</v>
      </c>
      <c r="B31" s="16">
        <f t="shared" si="1"/>
        <v>0.19266055045871555</v>
      </c>
      <c r="C31" s="16">
        <f t="shared" si="1"/>
        <v>0.19266055045871555</v>
      </c>
      <c r="D31" s="16">
        <f t="shared" si="1"/>
        <v>0.37614678899082565</v>
      </c>
      <c r="E31" s="16">
        <f t="shared" si="1"/>
        <v>1.1559633027522933</v>
      </c>
      <c r="F31" s="16">
        <f t="shared" si="1"/>
        <v>1.6146788990825685</v>
      </c>
      <c r="G31" s="16">
        <f t="shared" si="1"/>
        <v>4.2293577981651369</v>
      </c>
      <c r="H31" s="16">
        <f t="shared" si="1"/>
        <v>17.623853211009173</v>
      </c>
    </row>
    <row r="34" spans="1:8">
      <c r="A34" s="12" t="str">
        <f>A26</f>
        <v>x</v>
      </c>
      <c r="B34" s="37" t="s">
        <v>22</v>
      </c>
      <c r="C34" s="37"/>
      <c r="D34" s="37"/>
      <c r="E34" s="37"/>
      <c r="F34" s="37"/>
      <c r="G34" s="37"/>
      <c r="H34" s="37"/>
    </row>
    <row r="35" spans="1:8">
      <c r="A35" s="12" t="str">
        <f>A27</f>
        <v>Acetonitrile</v>
      </c>
      <c r="B35" s="12" t="s">
        <v>12</v>
      </c>
      <c r="C35" s="12" t="s">
        <v>13</v>
      </c>
      <c r="D35" s="12" t="s">
        <v>14</v>
      </c>
      <c r="E35" s="12" t="s">
        <v>15</v>
      </c>
      <c r="F35" s="12" t="s">
        <v>16</v>
      </c>
      <c r="G35" s="12" t="s">
        <v>17</v>
      </c>
      <c r="H35" s="12" t="s">
        <v>18</v>
      </c>
    </row>
    <row r="36" spans="1:8">
      <c r="A36" s="14">
        <f>A28</f>
        <v>0.15</v>
      </c>
      <c r="B36" s="15">
        <f>LOG10(B28)</f>
        <v>9.6112410429593897E-2</v>
      </c>
      <c r="C36" s="15">
        <f t="shared" ref="C36:H36" si="2">LOG10(C28)</f>
        <v>0.53194741167442228</v>
      </c>
      <c r="D36" s="15">
        <f t="shared" si="2"/>
        <v>0.91729829303843935</v>
      </c>
      <c r="E36" s="15">
        <f t="shared" si="2"/>
        <v>1.1642436817059578</v>
      </c>
      <c r="F36" s="15">
        <f>LOG10(F28)</f>
        <v>1.3949012943209804</v>
      </c>
      <c r="G36" s="15">
        <f t="shared" si="2"/>
        <v>1.7536322456512019</v>
      </c>
      <c r="H36" s="15">
        <f t="shared" si="2"/>
        <v>2.4483800759742067</v>
      </c>
    </row>
    <row r="37" spans="1:8">
      <c r="A37" s="14">
        <f t="shared" ref="A37:A39" si="3">A29</f>
        <v>0.2</v>
      </c>
      <c r="B37" s="15">
        <f t="shared" ref="B37:H39" si="4">LOG10(B29)</f>
        <v>-0.25209666292985644</v>
      </c>
      <c r="C37" s="15">
        <f t="shared" si="4"/>
        <v>7.8964808460337526E-3</v>
      </c>
      <c r="D37" s="15">
        <f t="shared" si="4"/>
        <v>0.36224722354041444</v>
      </c>
      <c r="E37" s="15">
        <f t="shared" si="4"/>
        <v>0.73047111807746701</v>
      </c>
      <c r="F37" s="15">
        <f t="shared" si="4"/>
        <v>0.9452968897279217</v>
      </c>
      <c r="G37" s="15">
        <f t="shared" si="4"/>
        <v>1.3022236596730603</v>
      </c>
      <c r="H37" s="15">
        <f t="shared" si="4"/>
        <v>1.9917948963133043</v>
      </c>
    </row>
    <row r="38" spans="1:8">
      <c r="A38" s="14">
        <f t="shared" si="3"/>
        <v>0.25</v>
      </c>
      <c r="B38" s="15">
        <f t="shared" si="4"/>
        <v>-0.48112399717333637</v>
      </c>
      <c r="C38" s="15">
        <f t="shared" si="4"/>
        <v>-0.42464264122088818</v>
      </c>
      <c r="D38" s="15">
        <f t="shared" si="4"/>
        <v>-7.8385105619529979E-2</v>
      </c>
      <c r="E38" s="15">
        <f t="shared" si="4"/>
        <v>0.37921400939765731</v>
      </c>
      <c r="F38" s="15">
        <f t="shared" si="4"/>
        <v>0.57109953563657057</v>
      </c>
      <c r="G38" s="15">
        <f t="shared" si="4"/>
        <v>0.93152318304071902</v>
      </c>
      <c r="H38" s="15">
        <f t="shared" si="4"/>
        <v>1.590041774519086</v>
      </c>
    </row>
    <row r="39" spans="1:8">
      <c r="A39" s="14">
        <f t="shared" si="3"/>
        <v>0.3</v>
      </c>
      <c r="B39" s="15">
        <f>LOG10(B31)</f>
        <v>-0.7152072032067045</v>
      </c>
      <c r="C39" s="15">
        <f t="shared" si="4"/>
        <v>-0.7152072032067045</v>
      </c>
      <c r="D39" s="15">
        <f t="shared" si="4"/>
        <v>-0.42464264122088818</v>
      </c>
      <c r="E39" s="15">
        <f t="shared" si="4"/>
        <v>6.2944047176939161E-2</v>
      </c>
      <c r="F39" s="15">
        <f t="shared" si="4"/>
        <v>0.2080861698735261</v>
      </c>
      <c r="G39" s="15">
        <f t="shared" si="4"/>
        <v>0.6262744274490244</v>
      </c>
      <c r="H39" s="15">
        <f t="shared" si="4"/>
        <v>1.24610086692107</v>
      </c>
    </row>
    <row r="42" spans="1:8">
      <c r="A42" s="12"/>
      <c r="B42" s="37" t="s">
        <v>23</v>
      </c>
      <c r="C42" s="37"/>
      <c r="D42" s="37"/>
      <c r="E42" s="37"/>
      <c r="F42" s="37"/>
      <c r="G42" s="37"/>
      <c r="H42" s="37"/>
    </row>
    <row r="43" spans="1:8">
      <c r="A43" s="12"/>
      <c r="B43" s="12" t="s">
        <v>12</v>
      </c>
      <c r="C43" s="12" t="s">
        <v>13</v>
      </c>
      <c r="D43" s="12" t="s">
        <v>14</v>
      </c>
      <c r="E43" s="12" t="s">
        <v>15</v>
      </c>
      <c r="F43" s="12" t="s">
        <v>16</v>
      </c>
      <c r="G43" s="12" t="s">
        <v>17</v>
      </c>
      <c r="H43" s="12" t="s">
        <v>18</v>
      </c>
    </row>
    <row r="44" spans="1:8">
      <c r="A44" s="14" t="s">
        <v>24</v>
      </c>
      <c r="B44" s="15">
        <f>INTERCEPT(B36:B39,A36:A39)</f>
        <v>0.86026491559849305</v>
      </c>
      <c r="C44" s="15">
        <f>INTERCEPT(C36:C39,A36:A39)</f>
        <v>1.7282998470428523</v>
      </c>
      <c r="D44" s="15">
        <f>INTERCEPT(D36:D39,A36:A39)</f>
        <v>2.204034251806676</v>
      </c>
      <c r="E44" s="15">
        <f>INTERCEPT(E36:E39,A36:A39)</f>
        <v>2.2290384196095951</v>
      </c>
      <c r="F44" s="15">
        <f>INTERCEPT(F36:F39,A36:A39)</f>
        <v>2.5504351997349213</v>
      </c>
      <c r="G44" s="15">
        <f>INTERCEPT(G36:G39,A36:A39)</f>
        <v>2.8421616480109946</v>
      </c>
      <c r="H44" s="15">
        <f>INTERCEPT(H36:H39,A36:A39)</f>
        <v>3.6229452404610494</v>
      </c>
    </row>
    <row r="45" spans="1:8">
      <c r="A45" s="14" t="s">
        <v>25</v>
      </c>
      <c r="B45" s="15">
        <f>-SLOPE(B36:B39,A36:A39)</f>
        <v>5.3259723503047516</v>
      </c>
      <c r="C45" s="15">
        <f>-SLOPE(C36:C39,A36:A39)</f>
        <v>8.3480059334206071</v>
      </c>
      <c r="D45" s="15">
        <f>-SLOPE(D36:D39,A36:A39)</f>
        <v>8.9329102638758542</v>
      </c>
      <c r="E45" s="15">
        <f>-SLOPE(E36:E39,A36:A39)</f>
        <v>7.310312024533733</v>
      </c>
      <c r="F45" s="15">
        <f>-SLOPE(F36:F39,A36:A39)</f>
        <v>7.8692854548674287</v>
      </c>
      <c r="G45" s="15">
        <f>-SLOPE(G36:G39,A36:A39)</f>
        <v>7.5055478624777487</v>
      </c>
      <c r="H45" s="15">
        <f>-SLOPE(H36:H39,A36:A39)</f>
        <v>8.0171814979072575</v>
      </c>
    </row>
    <row r="46" spans="1:8">
      <c r="A46" s="14" t="s">
        <v>26</v>
      </c>
      <c r="B46" s="15">
        <f>ABS(CORREL(B36:B39,A36:A39))</f>
        <v>0.99436799789799402</v>
      </c>
      <c r="C46" s="15">
        <f>ABS(CORREL(C36:C39,A36:A39))</f>
        <v>0.99219650423632566</v>
      </c>
      <c r="D46" s="15">
        <f>ABS(CORREL(D36:D39,A36:A39))</f>
        <v>0.99457124647941475</v>
      </c>
      <c r="E46" s="15">
        <f>ABS(CORREL(E36:E39,A36:A39))</f>
        <v>0.9973425037037964</v>
      </c>
      <c r="F46" s="15">
        <f>ABS(CORREL(F36:F39,A36:A39))</f>
        <v>0.99865868406691216</v>
      </c>
      <c r="G46" s="15">
        <f>ABS(CORREL(G36:G39,A36:A39))</f>
        <v>0.99622106512049835</v>
      </c>
      <c r="H46" s="15">
        <f>ABS(CORREL(H36:H39,A36:A39))</f>
        <v>0.99803142620139607</v>
      </c>
    </row>
  </sheetData>
  <mergeCells count="7">
    <mergeCell ref="B34:H34"/>
    <mergeCell ref="B42:H42"/>
    <mergeCell ref="B1:E1"/>
    <mergeCell ref="B10:H10"/>
    <mergeCell ref="B18:H18"/>
    <mergeCell ref="B26:H26"/>
    <mergeCell ref="C2:D2"/>
  </mergeCells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14"/>
  <sheetViews>
    <sheetView workbookViewId="0">
      <selection activeCell="C14" sqref="C14"/>
    </sheetView>
  </sheetViews>
  <sheetFormatPr defaultRowHeight="15"/>
  <cols>
    <col min="1" max="2" width="9.140625" style="1"/>
    <col min="3" max="3" width="14.5703125" style="1" customWidth="1"/>
    <col min="4" max="4" width="12.7109375" style="1" customWidth="1"/>
    <col min="5" max="5" width="14.28515625" style="1" customWidth="1"/>
    <col min="6" max="6" width="13.85546875" style="1" customWidth="1"/>
    <col min="7" max="7" width="14" style="1" customWidth="1"/>
    <col min="8" max="8" width="13.140625" style="1" customWidth="1"/>
    <col min="9" max="9" width="15.5703125" style="1" customWidth="1"/>
    <col min="10" max="16384" width="9.140625" style="1"/>
  </cols>
  <sheetData>
    <row r="1" spans="1:9">
      <c r="A1" s="20"/>
      <c r="B1" s="12"/>
      <c r="C1" s="37" t="s">
        <v>23</v>
      </c>
      <c r="D1" s="37"/>
      <c r="E1" s="37"/>
      <c r="F1" s="37"/>
      <c r="G1" s="37"/>
      <c r="H1" s="37"/>
      <c r="I1" s="37"/>
    </row>
    <row r="2" spans="1:9">
      <c r="A2" s="20"/>
      <c r="B2" s="12"/>
      <c r="C2" s="12" t="str">
        <f>'Isocratic retention'!B11</f>
        <v>(-)-epikatechin</v>
      </c>
      <c r="D2" s="12" t="str">
        <f>'Isocratic retention'!C11</f>
        <v>rutin</v>
      </c>
      <c r="E2" s="12" t="str">
        <f>'Isocratic retention'!D11</f>
        <v>naringin</v>
      </c>
      <c r="F2" s="12" t="str">
        <f>'Isocratic retention'!E11</f>
        <v>morin</v>
      </c>
      <c r="G2" s="12" t="str">
        <f>'Isocratic retention'!F11</f>
        <v>kvercetin</v>
      </c>
      <c r="H2" s="12" t="str">
        <f>'Isocratic retention'!G11</f>
        <v>hesperetin</v>
      </c>
      <c r="I2" s="12" t="str">
        <f>'Isocratic retention'!H11</f>
        <v>biochanin A</v>
      </c>
    </row>
    <row r="3" spans="1:9">
      <c r="A3" s="20"/>
      <c r="B3" s="13" t="s">
        <v>24</v>
      </c>
      <c r="C3" s="15">
        <f>'Isocratic retention'!B44</f>
        <v>0.86026491559849305</v>
      </c>
      <c r="D3" s="15">
        <f>'Isocratic retention'!C44</f>
        <v>1.7282998470428523</v>
      </c>
      <c r="E3" s="15">
        <f>'Isocratic retention'!D44</f>
        <v>2.204034251806676</v>
      </c>
      <c r="F3" s="15">
        <f>'Isocratic retention'!E44</f>
        <v>2.2290384196095951</v>
      </c>
      <c r="G3" s="15">
        <f>'Isocratic retention'!F44</f>
        <v>2.5504351997349213</v>
      </c>
      <c r="H3" s="15">
        <f>'Isocratic retention'!G44</f>
        <v>2.8421616480109946</v>
      </c>
      <c r="I3" s="15">
        <f>'Isocratic retention'!H44</f>
        <v>3.6229452404610494</v>
      </c>
    </row>
    <row r="4" spans="1:9">
      <c r="A4" s="20"/>
      <c r="B4" s="13" t="s">
        <v>25</v>
      </c>
      <c r="C4" s="15">
        <f>'Isocratic retention'!B45</f>
        <v>5.3259723503047516</v>
      </c>
      <c r="D4" s="15">
        <f>'Isocratic retention'!C45</f>
        <v>8.3480059334206071</v>
      </c>
      <c r="E4" s="15">
        <f>'Isocratic retention'!D45</f>
        <v>8.9329102638758542</v>
      </c>
      <c r="F4" s="15">
        <f>'Isocratic retention'!E45</f>
        <v>7.310312024533733</v>
      </c>
      <c r="G4" s="15">
        <f>'Isocratic retention'!F45</f>
        <v>7.8692854548674287</v>
      </c>
      <c r="H4" s="15">
        <f>'Isocratic retention'!G45</f>
        <v>7.5055478624777487</v>
      </c>
      <c r="I4" s="15">
        <f>'Isocratic retention'!H45</f>
        <v>8.0171814979072575</v>
      </c>
    </row>
    <row r="6" spans="1:9" ht="18">
      <c r="A6" s="12" t="s">
        <v>7</v>
      </c>
      <c r="B6" s="18">
        <f>'Isocratic retention'!B6</f>
        <v>0.218</v>
      </c>
      <c r="D6" s="2" t="s">
        <v>27</v>
      </c>
      <c r="E6" s="26">
        <v>1</v>
      </c>
      <c r="F6" s="1" t="s">
        <v>28</v>
      </c>
    </row>
    <row r="7" spans="1:9" ht="18">
      <c r="A7" s="12" t="s">
        <v>8</v>
      </c>
      <c r="B7" s="19">
        <f>'Isocratic retention'!B7</f>
        <v>0.94</v>
      </c>
      <c r="D7" s="2" t="s">
        <v>29</v>
      </c>
      <c r="E7" s="26">
        <v>2</v>
      </c>
    </row>
    <row r="8" spans="1:9" ht="18">
      <c r="A8" s="12" t="s">
        <v>30</v>
      </c>
      <c r="B8" s="19">
        <f>E7*'Isocratic retention'!B5</f>
        <v>4</v>
      </c>
    </row>
    <row r="12" spans="1:9" ht="18">
      <c r="F12" s="4" t="s">
        <v>31</v>
      </c>
    </row>
    <row r="13" spans="1:9">
      <c r="A13" s="21" t="s">
        <v>32</v>
      </c>
      <c r="B13" s="20" t="s">
        <v>33</v>
      </c>
      <c r="C13" s="12" t="str">
        <f>C2</f>
        <v>(-)-epikatechin</v>
      </c>
      <c r="D13" s="12" t="str">
        <f t="shared" ref="D13:I13" si="0">D2</f>
        <v>rutin</v>
      </c>
      <c r="E13" s="12" t="str">
        <f t="shared" si="0"/>
        <v>naringin</v>
      </c>
      <c r="F13" s="12" t="str">
        <f t="shared" si="0"/>
        <v>morin</v>
      </c>
      <c r="G13" s="12" t="str">
        <f t="shared" si="0"/>
        <v>kvercetin</v>
      </c>
      <c r="H13" s="12" t="str">
        <f t="shared" si="0"/>
        <v>hesperetin</v>
      </c>
      <c r="I13" s="12" t="str">
        <f t="shared" si="0"/>
        <v>biochanin A</v>
      </c>
    </row>
    <row r="14" spans="1:9">
      <c r="A14" s="8">
        <v>0</v>
      </c>
      <c r="B14" s="22">
        <f>($E$6-A14)/$B$8</f>
        <v>0.25</v>
      </c>
      <c r="C14" s="22">
        <f>(1/(C$4*$B14))*(LOG10(2.31*C$4*$B14*($B$6*(10^(C$3-C$4*$A14))-$B$7)+1))+($B$6+$B$7)</f>
        <v>1.512969423208802</v>
      </c>
      <c r="D14" s="22">
        <f t="shared" ref="D14:I29" si="1">(1/(D$4*$B14))*(LOG10(2.31*D$4*$B14*($B$6*(10^(D$3-D$4*$A14))-$B$7)+1))+($B$6+$B$7)</f>
        <v>1.9829703361526225</v>
      </c>
      <c r="E14" s="22">
        <f t="shared" si="1"/>
        <v>2.1635592199841076</v>
      </c>
      <c r="F14" s="22">
        <f t="shared" si="1"/>
        <v>2.3533725479789629</v>
      </c>
      <c r="G14" s="22">
        <f t="shared" si="1"/>
        <v>2.4502758045917199</v>
      </c>
      <c r="H14" s="22">
        <f t="shared" si="1"/>
        <v>2.6584982975307021</v>
      </c>
      <c r="I14" s="22">
        <f t="shared" si="1"/>
        <v>2.9674297317799683</v>
      </c>
    </row>
    <row r="15" spans="1:9">
      <c r="A15" s="8">
        <v>0.01</v>
      </c>
      <c r="B15" s="22">
        <f t="shared" ref="B15:B45" si="2">($E$6-A15)/$B$8</f>
        <v>0.2475</v>
      </c>
      <c r="C15" s="22">
        <f t="shared" ref="C15:I46" si="3">(1/(C$4*$B15))*(LOG10(2.31*C$4*$B15*($B$6*(10^(C$3-C$4*$A15))-$B$7)+1))+($B$6+$B$7)</f>
        <v>1.4456342806521578</v>
      </c>
      <c r="D15" s="22">
        <f t="shared" si="1"/>
        <v>1.945828800485065</v>
      </c>
      <c r="E15" s="22">
        <f t="shared" si="1"/>
        <v>2.1303687619735254</v>
      </c>
      <c r="F15" s="22">
        <f t="shared" si="1"/>
        <v>2.3217940140048938</v>
      </c>
      <c r="G15" s="22">
        <f t="shared" si="1"/>
        <v>2.4202756083039088</v>
      </c>
      <c r="H15" s="22">
        <f t="shared" si="1"/>
        <v>2.6306979726043402</v>
      </c>
      <c r="I15" s="22">
        <f t="shared" si="1"/>
        <v>2.9430685208346445</v>
      </c>
    </row>
    <row r="16" spans="1:9">
      <c r="A16" s="8">
        <v>0.02</v>
      </c>
      <c r="B16" s="22">
        <f t="shared" si="2"/>
        <v>0.245</v>
      </c>
      <c r="C16" s="22">
        <f t="shared" si="3"/>
        <v>1.3705366737960447</v>
      </c>
      <c r="D16" s="22">
        <f t="shared" si="1"/>
        <v>1.9072290693568803</v>
      </c>
      <c r="E16" s="22">
        <f t="shared" si="1"/>
        <v>2.0962540015937883</v>
      </c>
      <c r="F16" s="22">
        <f t="shared" si="1"/>
        <v>2.2893914982329058</v>
      </c>
      <c r="G16" s="22">
        <f t="shared" si="1"/>
        <v>2.3895589801384807</v>
      </c>
      <c r="H16" s="22">
        <f t="shared" si="1"/>
        <v>2.6022681703872745</v>
      </c>
      <c r="I16" s="22">
        <f t="shared" si="1"/>
        <v>2.9181806497224345</v>
      </c>
    </row>
    <row r="17" spans="1:9">
      <c r="A17" s="8">
        <v>0.03</v>
      </c>
      <c r="B17" s="22">
        <f t="shared" si="2"/>
        <v>0.24249999999999999</v>
      </c>
      <c r="C17" s="22">
        <f t="shared" si="3"/>
        <v>1.2849971022053244</v>
      </c>
      <c r="D17" s="22">
        <f t="shared" si="1"/>
        <v>1.8669539323958992</v>
      </c>
      <c r="E17" s="22">
        <f t="shared" si="1"/>
        <v>2.0611310990734593</v>
      </c>
      <c r="F17" s="22">
        <f t="shared" si="1"/>
        <v>2.2561096495779571</v>
      </c>
      <c r="G17" s="22">
        <f t="shared" si="1"/>
        <v>2.358086956385705</v>
      </c>
      <c r="H17" s="22">
        <f t="shared" si="1"/>
        <v>2.5731817821374756</v>
      </c>
      <c r="I17" s="22">
        <f t="shared" si="1"/>
        <v>2.8927479726687357</v>
      </c>
    </row>
    <row r="18" spans="1:9">
      <c r="A18" s="8">
        <v>0.04</v>
      </c>
      <c r="B18" s="22">
        <f t="shared" si="2"/>
        <v>0.24</v>
      </c>
      <c r="C18" s="22">
        <f t="shared" si="3"/>
        <v>1.1845908257820026</v>
      </c>
      <c r="D18" s="22">
        <f t="shared" si="1"/>
        <v>1.8247249589276429</v>
      </c>
      <c r="E18" s="22">
        <f t="shared" si="1"/>
        <v>2.024898453176359</v>
      </c>
      <c r="F18" s="22">
        <f t="shared" si="1"/>
        <v>2.221884913842465</v>
      </c>
      <c r="G18" s="22">
        <f t="shared" si="1"/>
        <v>2.3258155595964429</v>
      </c>
      <c r="H18" s="22">
        <f t="shared" si="1"/>
        <v>2.5434091983160592</v>
      </c>
      <c r="I18" s="22">
        <f t="shared" si="1"/>
        <v>2.8667512948037936</v>
      </c>
    </row>
    <row r="19" spans="1:9">
      <c r="A19" s="8">
        <v>0.05</v>
      </c>
      <c r="B19" s="22">
        <f t="shared" si="2"/>
        <v>0.23749999999999999</v>
      </c>
      <c r="C19" s="22">
        <f t="shared" si="3"/>
        <v>1.0611732379573866</v>
      </c>
      <c r="D19" s="22">
        <f t="shared" si="1"/>
        <v>1.7801784109066388</v>
      </c>
      <c r="E19" s="22">
        <f t="shared" si="1"/>
        <v>1.9874315151378681</v>
      </c>
      <c r="F19" s="22">
        <f t="shared" si="1"/>
        <v>2.1866437888246981</v>
      </c>
      <c r="G19" s="22">
        <f t="shared" si="1"/>
        <v>2.2926947936584847</v>
      </c>
      <c r="H19" s="22">
        <f t="shared" si="1"/>
        <v>2.5129179118838896</v>
      </c>
      <c r="I19" s="22">
        <f t="shared" si="1"/>
        <v>2.8401702605077253</v>
      </c>
    </row>
    <row r="20" spans="1:9">
      <c r="A20" s="8">
        <v>0.06</v>
      </c>
      <c r="B20" s="22">
        <f t="shared" si="2"/>
        <v>0.23499999999999999</v>
      </c>
      <c r="C20" s="22">
        <f t="shared" si="3"/>
        <v>0.89693471549401116</v>
      </c>
      <c r="D20" s="22">
        <f t="shared" si="1"/>
        <v>1.732828147429436</v>
      </c>
      <c r="E20" s="22">
        <f t="shared" si="1"/>
        <v>1.9485757010883509</v>
      </c>
      <c r="F20" s="22">
        <f t="shared" si="1"/>
        <v>2.1503006181168294</v>
      </c>
      <c r="G20" s="22">
        <f t="shared" si="1"/>
        <v>2.2586673927501613</v>
      </c>
      <c r="H20" s="22">
        <f t="shared" si="1"/>
        <v>2.4816720414961795</v>
      </c>
      <c r="I20" s="22">
        <f t="shared" si="1"/>
        <v>2.8129832233193794</v>
      </c>
    </row>
    <row r="21" spans="1:9">
      <c r="A21" s="8">
        <v>7.0000000000000007E-2</v>
      </c>
      <c r="B21" s="22">
        <f t="shared" si="2"/>
        <v>0.23249999999999998</v>
      </c>
      <c r="C21" s="22">
        <f t="shared" si="3"/>
        <v>0.63782916614464225</v>
      </c>
      <c r="D21" s="22">
        <f t="shared" si="1"/>
        <v>1.6820059685864226</v>
      </c>
      <c r="E21" s="22">
        <f t="shared" si="1"/>
        <v>1.9081365079165664</v>
      </c>
      <c r="F21" s="22">
        <f t="shared" si="1"/>
        <v>2.1127547716356148</v>
      </c>
      <c r="G21" s="22">
        <f t="shared" si="1"/>
        <v>2.2236672521946232</v>
      </c>
      <c r="H21" s="22">
        <f t="shared" si="1"/>
        <v>2.4496317558779541</v>
      </c>
      <c r="I21" s="22">
        <f t="shared" si="1"/>
        <v>2.7851670936928574</v>
      </c>
    </row>
    <row r="22" spans="1:9">
      <c r="A22" s="8">
        <v>0.08</v>
      </c>
      <c r="B22" s="22">
        <f t="shared" si="2"/>
        <v>0.23</v>
      </c>
      <c r="C22" s="22">
        <f t="shared" si="3"/>
        <v>-0.29692414199233763</v>
      </c>
      <c r="D22" s="22">
        <f t="shared" si="1"/>
        <v>1.6267604581748496</v>
      </c>
      <c r="E22" s="22">
        <f t="shared" si="1"/>
        <v>1.8658653961479184</v>
      </c>
      <c r="F22" s="22">
        <f t="shared" si="1"/>
        <v>2.0738869982686223</v>
      </c>
      <c r="G22" s="22">
        <f t="shared" si="1"/>
        <v>2.1876174434599727</v>
      </c>
      <c r="H22" s="22">
        <f t="shared" si="1"/>
        <v>2.4167525755428834</v>
      </c>
      <c r="I22" s="22">
        <f t="shared" si="1"/>
        <v>2.7566971600580792</v>
      </c>
    </row>
    <row r="23" spans="1:9">
      <c r="A23" s="8">
        <v>0.09</v>
      </c>
      <c r="B23" s="22">
        <f t="shared" si="2"/>
        <v>0.22750000000000001</v>
      </c>
      <c r="C23" s="22" t="e">
        <f t="shared" si="3"/>
        <v>#NUM!</v>
      </c>
      <c r="D23" s="22">
        <f t="shared" si="1"/>
        <v>1.5656736802628171</v>
      </c>
      <c r="E23" s="22">
        <f t="shared" si="1"/>
        <v>1.8214390489024539</v>
      </c>
      <c r="F23" s="22">
        <f t="shared" si="1"/>
        <v>2.0335546415885211</v>
      </c>
      <c r="G23" s="22">
        <f t="shared" si="1"/>
        <v>2.1504276784314937</v>
      </c>
      <c r="H23" s="22">
        <f t="shared" si="1"/>
        <v>2.3829845212141469</v>
      </c>
      <c r="I23" s="22">
        <f t="shared" si="1"/>
        <v>2.7275468776119727</v>
      </c>
    </row>
    <row r="24" spans="1:9">
      <c r="A24" s="8">
        <v>0.1</v>
      </c>
      <c r="B24" s="22">
        <f t="shared" si="2"/>
        <v>0.22500000000000001</v>
      </c>
      <c r="C24" s="22" t="e">
        <f t="shared" si="3"/>
        <v>#NUM!</v>
      </c>
      <c r="D24" s="22">
        <f t="shared" si="1"/>
        <v>1.4964992273776034</v>
      </c>
      <c r="E24" s="22">
        <f t="shared" si="1"/>
        <v>1.7744278554226449</v>
      </c>
      <c r="F24" s="22">
        <f t="shared" si="1"/>
        <v>1.9915852639661269</v>
      </c>
      <c r="G24" s="22">
        <f t="shared" si="1"/>
        <v>2.1119910336132302</v>
      </c>
      <c r="H24" s="22">
        <f t="shared" si="1"/>
        <v>2.3482710691534487</v>
      </c>
      <c r="I24" s="22">
        <f t="shared" si="1"/>
        <v>2.6976876179787506</v>
      </c>
    </row>
    <row r="25" spans="1:9">
      <c r="A25" s="8">
        <v>0.11</v>
      </c>
      <c r="B25" s="22">
        <f t="shared" si="2"/>
        <v>0.2225</v>
      </c>
      <c r="C25" s="22" t="e">
        <f t="shared" si="3"/>
        <v>#NUM!</v>
      </c>
      <c r="D25" s="22">
        <f t="shared" si="1"/>
        <v>1.4153593923621328</v>
      </c>
      <c r="E25" s="22">
        <f t="shared" si="1"/>
        <v>1.7242460430350031</v>
      </c>
      <c r="F25" s="22">
        <f t="shared" si="1"/>
        <v>1.9477679940144998</v>
      </c>
      <c r="G25" s="22">
        <f t="shared" si="1"/>
        <v>2.0721796633211724</v>
      </c>
      <c r="H25" s="22">
        <f t="shared" si="1"/>
        <v>2.3125478611286105</v>
      </c>
      <c r="I25" s="22">
        <f t="shared" si="1"/>
        <v>2.6670883712569644</v>
      </c>
    </row>
    <row r="26" spans="1:9">
      <c r="A26" s="8">
        <v>0.12</v>
      </c>
      <c r="B26" s="22">
        <f t="shared" si="2"/>
        <v>0.22</v>
      </c>
      <c r="C26" s="22" t="e">
        <f t="shared" si="3"/>
        <v>#NUM!</v>
      </c>
      <c r="D26" s="22">
        <f t="shared" si="1"/>
        <v>1.3146381546792008</v>
      </c>
      <c r="E26" s="22">
        <f t="shared" si="1"/>
        <v>1.6700687814090869</v>
      </c>
      <c r="F26" s="22">
        <f t="shared" si="1"/>
        <v>1.9018415371004305</v>
      </c>
      <c r="G26" s="22">
        <f t="shared" si="1"/>
        <v>2.0308391058976381</v>
      </c>
      <c r="H26" s="22">
        <f t="shared" si="1"/>
        <v>2.2757410995016674</v>
      </c>
      <c r="I26" s="22">
        <f t="shared" si="1"/>
        <v>2.6357153899181252</v>
      </c>
    </row>
    <row r="27" spans="1:9">
      <c r="A27" s="8">
        <v>0.13</v>
      </c>
      <c r="B27" s="22">
        <f t="shared" si="2"/>
        <v>0.2175</v>
      </c>
      <c r="C27" s="22" t="e">
        <f t="shared" si="3"/>
        <v>#NUM!</v>
      </c>
      <c r="D27" s="22">
        <f t="shared" si="1"/>
        <v>1.1757174081319941</v>
      </c>
      <c r="E27" s="22">
        <f t="shared" si="1"/>
        <v>1.610685667161406</v>
      </c>
      <c r="F27" s="22">
        <f t="shared" si="1"/>
        <v>1.8534771573287629</v>
      </c>
      <c r="G27" s="22">
        <f t="shared" si="1"/>
        <v>1.9877805905068173</v>
      </c>
      <c r="H27" s="22">
        <f t="shared" si="1"/>
        <v>2.2377655337053808</v>
      </c>
      <c r="I27" s="22">
        <f t="shared" si="1"/>
        <v>2.6035317614019382</v>
      </c>
    </row>
    <row r="28" spans="1:9">
      <c r="A28" s="8">
        <v>0.14000000000000001</v>
      </c>
      <c r="B28" s="22">
        <f t="shared" si="2"/>
        <v>0.215</v>
      </c>
      <c r="C28" s="22" t="e">
        <f t="shared" si="3"/>
        <v>#NUM!</v>
      </c>
      <c r="D28" s="22">
        <f t="shared" si="1"/>
        <v>0.92462058307597828</v>
      </c>
      <c r="E28" s="22">
        <f t="shared" si="1"/>
        <v>1.5442206313599904</v>
      </c>
      <c r="F28" s="22">
        <f t="shared" si="1"/>
        <v>1.8022538364253351</v>
      </c>
      <c r="G28" s="22">
        <f t="shared" si="1"/>
        <v>1.9427704345488277</v>
      </c>
      <c r="H28" s="22">
        <f t="shared" si="1"/>
        <v>2.1985219098190667</v>
      </c>
      <c r="I28" s="22">
        <f t="shared" si="1"/>
        <v>2.5704968928820939</v>
      </c>
    </row>
    <row r="29" spans="1:9">
      <c r="A29" s="8">
        <v>0.15</v>
      </c>
      <c r="B29" s="22">
        <f t="shared" si="2"/>
        <v>0.21249999999999999</v>
      </c>
      <c r="C29" s="22" t="e">
        <f t="shared" si="3"/>
        <v>#NUM!</v>
      </c>
      <c r="D29" s="22" t="e">
        <f t="shared" si="1"/>
        <v>#NUM!</v>
      </c>
      <c r="E29" s="22">
        <f t="shared" si="1"/>
        <v>1.4675375992002586</v>
      </c>
      <c r="F29" s="22">
        <f t="shared" si="1"/>
        <v>1.7476208021149224</v>
      </c>
      <c r="G29" s="22">
        <f t="shared" si="1"/>
        <v>1.8955150920059953</v>
      </c>
      <c r="H29" s="22">
        <f t="shared" si="1"/>
        <v>2.1578937047491054</v>
      </c>
      <c r="I29" s="22">
        <f t="shared" si="1"/>
        <v>2.5365658872978534</v>
      </c>
    </row>
    <row r="30" spans="1:9">
      <c r="A30" s="8">
        <v>0.16</v>
      </c>
      <c r="B30" s="22">
        <f t="shared" si="2"/>
        <v>0.21</v>
      </c>
      <c r="C30" s="22" t="e">
        <f t="shared" si="3"/>
        <v>#NUM!</v>
      </c>
      <c r="D30" s="22" t="e">
        <f t="shared" si="3"/>
        <v>#NUM!</v>
      </c>
      <c r="E30" s="22">
        <f t="shared" si="3"/>
        <v>1.3747795506132361</v>
      </c>
      <c r="F30" s="22">
        <f t="shared" si="3"/>
        <v>1.6888387521676487</v>
      </c>
      <c r="G30" s="22">
        <f t="shared" si="3"/>
        <v>1.8456394966355916</v>
      </c>
      <c r="H30" s="22">
        <f t="shared" si="3"/>
        <v>2.1157428921475883</v>
      </c>
      <c r="I30" s="22">
        <f t="shared" si="3"/>
        <v>2.5016887840006063</v>
      </c>
    </row>
    <row r="31" spans="1:9">
      <c r="A31" s="8">
        <v>0.17</v>
      </c>
      <c r="B31" s="22">
        <f t="shared" si="2"/>
        <v>0.20749999999999999</v>
      </c>
      <c r="C31" s="22" t="e">
        <f t="shared" si="3"/>
        <v>#NUM!</v>
      </c>
      <c r="D31" s="22" t="e">
        <f t="shared" si="3"/>
        <v>#NUM!</v>
      </c>
      <c r="E31" s="22">
        <f t="shared" si="3"/>
        <v>1.2528603585198916</v>
      </c>
      <c r="F31" s="22">
        <f t="shared" si="3"/>
        <v>1.6248832040578451</v>
      </c>
      <c r="G31" s="22">
        <f t="shared" si="3"/>
        <v>1.792654690661738</v>
      </c>
      <c r="H31" s="22">
        <f t="shared" si="3"/>
        <v>2.0719043746568171</v>
      </c>
      <c r="I31" s="22">
        <f t="shared" si="3"/>
        <v>2.4658096297383016</v>
      </c>
    </row>
    <row r="32" spans="1:9">
      <c r="A32" s="8">
        <v>0.18</v>
      </c>
      <c r="B32" s="22">
        <f t="shared" si="2"/>
        <v>0.20500000000000002</v>
      </c>
      <c r="C32" s="22" t="e">
        <f t="shared" si="3"/>
        <v>#NUM!</v>
      </c>
      <c r="D32" s="22" t="e">
        <f t="shared" si="3"/>
        <v>#NUM!</v>
      </c>
      <c r="E32" s="22">
        <f t="shared" si="3"/>
        <v>1.0602317946486732</v>
      </c>
      <c r="F32" s="22">
        <f t="shared" si="3"/>
        <v>1.5542760233980573</v>
      </c>
      <c r="G32" s="22">
        <f t="shared" si="3"/>
        <v>1.7359075967168653</v>
      </c>
      <c r="H32" s="22">
        <f t="shared" si="3"/>
        <v>2.0261785426887857</v>
      </c>
      <c r="I32" s="22">
        <f t="shared" si="3"/>
        <v>2.4288653354534375</v>
      </c>
    </row>
    <row r="33" spans="1:9">
      <c r="A33" s="8">
        <v>0.19</v>
      </c>
      <c r="B33" s="22">
        <f t="shared" si="2"/>
        <v>0.20250000000000001</v>
      </c>
      <c r="C33" s="22" t="e">
        <f t="shared" si="3"/>
        <v>#NUM!</v>
      </c>
      <c r="D33" s="22" t="e">
        <f t="shared" si="3"/>
        <v>#NUM!</v>
      </c>
      <c r="E33" s="22" t="e">
        <f t="shared" si="3"/>
        <v>#NUM!</v>
      </c>
      <c r="F33" s="22">
        <f t="shared" si="3"/>
        <v>1.4747691998249821</v>
      </c>
      <c r="G33" s="22">
        <f t="shared" si="3"/>
        <v>1.6744994963433038</v>
      </c>
      <c r="H33" s="22">
        <f t="shared" si="3"/>
        <v>1.9783211425624105</v>
      </c>
      <c r="I33" s="22">
        <f t="shared" si="3"/>
        <v>2.3907842604156344</v>
      </c>
    </row>
    <row r="34" spans="1:9">
      <c r="A34" s="8">
        <v>0.2</v>
      </c>
      <c r="B34" s="22">
        <f t="shared" si="2"/>
        <v>0.2</v>
      </c>
      <c r="C34" s="22" t="e">
        <f t="shared" si="3"/>
        <v>#NUM!</v>
      </c>
      <c r="D34" s="22" t="e">
        <f t="shared" si="3"/>
        <v>#NUM!</v>
      </c>
      <c r="E34" s="22" t="e">
        <f t="shared" si="3"/>
        <v>#NUM!</v>
      </c>
      <c r="F34" s="22">
        <f t="shared" si="3"/>
        <v>1.3826904627179775</v>
      </c>
      <c r="G34" s="22">
        <f t="shared" si="3"/>
        <v>1.607146202240789</v>
      </c>
      <c r="H34" s="22">
        <f t="shared" si="3"/>
        <v>1.9280291823112718</v>
      </c>
      <c r="I34" s="22">
        <f t="shared" si="3"/>
        <v>2.3514844459287909</v>
      </c>
    </row>
    <row r="35" spans="1:9">
      <c r="A35" s="8">
        <v>0.21</v>
      </c>
      <c r="B35" s="22">
        <f t="shared" si="2"/>
        <v>0.19750000000000001</v>
      </c>
      <c r="C35" s="22" t="e">
        <f t="shared" si="3"/>
        <v>#NUM!</v>
      </c>
      <c r="D35" s="22" t="e">
        <f t="shared" si="3"/>
        <v>#NUM!</v>
      </c>
      <c r="E35" s="22" t="e">
        <f t="shared" si="3"/>
        <v>#NUM!</v>
      </c>
      <c r="F35" s="22">
        <f t="shared" si="3"/>
        <v>1.2713924418302587</v>
      </c>
      <c r="G35" s="22">
        <f t="shared" si="3"/>
        <v>1.5319209328335583</v>
      </c>
      <c r="H35" s="22">
        <f t="shared" si="3"/>
        <v>1.8749208332250396</v>
      </c>
      <c r="I35" s="22">
        <f t="shared" si="3"/>
        <v>2.3108713937917136</v>
      </c>
    </row>
    <row r="36" spans="1:9">
      <c r="A36" s="8">
        <v>0.22</v>
      </c>
      <c r="B36" s="22">
        <f t="shared" si="2"/>
        <v>0.19500000000000001</v>
      </c>
      <c r="C36" s="22" t="e">
        <f t="shared" si="3"/>
        <v>#NUM!</v>
      </c>
      <c r="D36" s="22" t="e">
        <f t="shared" si="3"/>
        <v>#NUM!</v>
      </c>
      <c r="E36" s="22" t="e">
        <f t="shared" si="3"/>
        <v>#NUM!</v>
      </c>
      <c r="F36" s="22">
        <f t="shared" si="3"/>
        <v>1.1267420321260198</v>
      </c>
      <c r="G36" s="22">
        <f t="shared" si="3"/>
        <v>1.4457365645546918</v>
      </c>
      <c r="H36" s="22">
        <f t="shared" si="3"/>
        <v>1.8185059283299909</v>
      </c>
      <c r="I36" s="22">
        <f t="shared" si="3"/>
        <v>2.2688352460619878</v>
      </c>
    </row>
    <row r="37" spans="1:9">
      <c r="A37" s="8">
        <v>0.23</v>
      </c>
      <c r="B37" s="22">
        <f t="shared" si="2"/>
        <v>0.1925</v>
      </c>
      <c r="C37" s="22" t="e">
        <f t="shared" si="3"/>
        <v>#NUM!</v>
      </c>
      <c r="D37" s="22" t="e">
        <f t="shared" si="3"/>
        <v>#NUM!</v>
      </c>
      <c r="E37" s="22" t="e">
        <f t="shared" si="3"/>
        <v>#NUM!</v>
      </c>
      <c r="F37" s="22">
        <f t="shared" si="3"/>
        <v>0.90830100060033148</v>
      </c>
      <c r="G37" s="22">
        <f t="shared" si="3"/>
        <v>1.3431651836225091</v>
      </c>
      <c r="H37" s="22">
        <f t="shared" si="3"/>
        <v>1.7581411586806159</v>
      </c>
      <c r="I37" s="22">
        <f t="shared" si="3"/>
        <v>2.2252471665100613</v>
      </c>
    </row>
    <row r="38" spans="1:9">
      <c r="A38" s="8">
        <v>0.24</v>
      </c>
      <c r="B38" s="22">
        <f t="shared" si="2"/>
        <v>0.19</v>
      </c>
      <c r="C38" s="22" t="e">
        <f t="shared" si="3"/>
        <v>#NUM!</v>
      </c>
      <c r="D38" s="22" t="e">
        <f t="shared" si="3"/>
        <v>#NUM!</v>
      </c>
      <c r="E38" s="22" t="e">
        <f t="shared" si="3"/>
        <v>#NUM!</v>
      </c>
      <c r="F38" s="22">
        <f t="shared" si="3"/>
        <v>0.32672921114804154</v>
      </c>
      <c r="G38" s="22">
        <f t="shared" si="3"/>
        <v>1.2132062882413008</v>
      </c>
      <c r="H38" s="22">
        <f t="shared" si="3"/>
        <v>1.6929592094429919</v>
      </c>
      <c r="I38" s="22">
        <f t="shared" si="3"/>
        <v>2.1799546408496546</v>
      </c>
    </row>
    <row r="39" spans="1:9">
      <c r="A39" s="8">
        <v>0.25</v>
      </c>
      <c r="B39" s="22">
        <f t="shared" si="2"/>
        <v>0.1875</v>
      </c>
      <c r="C39" s="22" t="e">
        <f t="shared" si="3"/>
        <v>#NUM!</v>
      </c>
      <c r="D39" s="22" t="e">
        <f t="shared" si="3"/>
        <v>#NUM!</v>
      </c>
      <c r="E39" s="22" t="e">
        <f t="shared" si="3"/>
        <v>#NUM!</v>
      </c>
      <c r="F39" s="22" t="e">
        <f t="shared" si="3"/>
        <v>#NUM!</v>
      </c>
      <c r="G39" s="22">
        <f t="shared" si="3"/>
        <v>1.0272645005281102</v>
      </c>
      <c r="H39" s="22">
        <f t="shared" si="3"/>
        <v>1.6217510140122247</v>
      </c>
      <c r="I39" s="22">
        <f t="shared" si="3"/>
        <v>2.1327752865496858</v>
      </c>
    </row>
    <row r="40" spans="1:9">
      <c r="A40" s="8">
        <v>0.26</v>
      </c>
      <c r="B40" s="22">
        <f t="shared" si="2"/>
        <v>0.185</v>
      </c>
      <c r="C40" s="22" t="e">
        <f t="shared" si="3"/>
        <v>#NUM!</v>
      </c>
      <c r="D40" s="22" t="e">
        <f t="shared" si="3"/>
        <v>#NUM!</v>
      </c>
      <c r="E40" s="22" t="e">
        <f t="shared" si="3"/>
        <v>#NUM!</v>
      </c>
      <c r="F40" s="22" t="e">
        <f t="shared" si="3"/>
        <v>#NUM!</v>
      </c>
      <c r="G40" s="22">
        <f t="shared" si="3"/>
        <v>0.64791694571001468</v>
      </c>
      <c r="H40" s="22">
        <f t="shared" si="3"/>
        <v>1.542757767598508</v>
      </c>
      <c r="I40" s="22">
        <f t="shared" si="3"/>
        <v>2.0834885669247685</v>
      </c>
    </row>
    <row r="41" spans="1:9">
      <c r="A41" s="8">
        <v>0.27</v>
      </c>
      <c r="B41" s="22">
        <f t="shared" si="2"/>
        <v>0.1825</v>
      </c>
      <c r="C41" s="22" t="e">
        <f t="shared" si="3"/>
        <v>#NUM!</v>
      </c>
      <c r="D41" s="22" t="e">
        <f t="shared" si="3"/>
        <v>#NUM!</v>
      </c>
      <c r="E41" s="22" t="e">
        <f t="shared" si="3"/>
        <v>#NUM!</v>
      </c>
      <c r="F41" s="22" t="e">
        <f t="shared" si="3"/>
        <v>#NUM!</v>
      </c>
      <c r="G41" s="22" t="e">
        <f t="shared" si="3"/>
        <v>#NUM!</v>
      </c>
      <c r="H41" s="22">
        <f t="shared" si="3"/>
        <v>1.4532736612181114</v>
      </c>
      <c r="I41" s="22">
        <f t="shared" si="3"/>
        <v>2.0318244913703261</v>
      </c>
    </row>
    <row r="42" spans="1:9">
      <c r="A42" s="8">
        <v>0.28000000000000003</v>
      </c>
      <c r="B42" s="22">
        <f t="shared" si="2"/>
        <v>0.18</v>
      </c>
      <c r="C42" s="22" t="e">
        <f t="shared" si="3"/>
        <v>#NUM!</v>
      </c>
      <c r="D42" s="22" t="e">
        <f t="shared" si="3"/>
        <v>#NUM!</v>
      </c>
      <c r="E42" s="22" t="e">
        <f t="shared" si="3"/>
        <v>#NUM!</v>
      </c>
      <c r="F42" s="22" t="e">
        <f t="shared" si="3"/>
        <v>#NUM!</v>
      </c>
      <c r="G42" s="22" t="e">
        <f t="shared" si="3"/>
        <v>#NUM!</v>
      </c>
      <c r="H42" s="22">
        <f t="shared" si="3"/>
        <v>1.3488038985571102</v>
      </c>
      <c r="I42" s="22">
        <f t="shared" si="3"/>
        <v>1.9774478692911686</v>
      </c>
    </row>
    <row r="43" spans="1:9">
      <c r="A43" s="8">
        <v>0.28999999999999998</v>
      </c>
      <c r="B43" s="22">
        <f t="shared" si="2"/>
        <v>0.17749999999999999</v>
      </c>
      <c r="C43" s="22" t="e">
        <f t="shared" si="3"/>
        <v>#NUM!</v>
      </c>
      <c r="D43" s="22" t="e">
        <f t="shared" si="3"/>
        <v>#NUM!</v>
      </c>
      <c r="E43" s="22" t="e">
        <f t="shared" si="3"/>
        <v>#NUM!</v>
      </c>
      <c r="F43" s="22" t="e">
        <f t="shared" si="3"/>
        <v>#NUM!</v>
      </c>
      <c r="G43" s="22" t="e">
        <f t="shared" si="3"/>
        <v>#NUM!</v>
      </c>
      <c r="H43" s="22">
        <f t="shared" si="3"/>
        <v>1.2209983567281633</v>
      </c>
      <c r="I43" s="22">
        <f t="shared" si="3"/>
        <v>1.9199358101906507</v>
      </c>
    </row>
    <row r="44" spans="1:9">
      <c r="A44" s="8">
        <v>0.3</v>
      </c>
      <c r="B44" s="22">
        <f t="shared" si="2"/>
        <v>0.17499999999999999</v>
      </c>
      <c r="C44" s="22" t="e">
        <f t="shared" si="3"/>
        <v>#NUM!</v>
      </c>
      <c r="D44" s="22" t="e">
        <f t="shared" si="3"/>
        <v>#NUM!</v>
      </c>
      <c r="E44" s="22" t="e">
        <f t="shared" si="3"/>
        <v>#NUM!</v>
      </c>
      <c r="F44" s="22" t="e">
        <f t="shared" si="3"/>
        <v>#NUM!</v>
      </c>
      <c r="G44" s="22" t="e">
        <f t="shared" si="3"/>
        <v>#NUM!</v>
      </c>
      <c r="H44" s="22">
        <f t="shared" si="3"/>
        <v>1.051290170357674</v>
      </c>
      <c r="I44" s="22">
        <f t="shared" si="3"/>
        <v>1.8587446135983736</v>
      </c>
    </row>
    <row r="45" spans="1:9">
      <c r="A45" s="8">
        <v>0.31</v>
      </c>
      <c r="B45" s="22">
        <f t="shared" si="2"/>
        <v>0.17249999999999999</v>
      </c>
      <c r="C45" s="22" t="e">
        <f t="shared" si="3"/>
        <v>#NUM!</v>
      </c>
      <c r="D45" s="22" t="e">
        <f t="shared" si="3"/>
        <v>#NUM!</v>
      </c>
      <c r="E45" s="22" t="e">
        <f t="shared" si="3"/>
        <v>#NUM!</v>
      </c>
      <c r="F45" s="22" t="e">
        <f t="shared" si="3"/>
        <v>#NUM!</v>
      </c>
      <c r="G45" s="22" t="e">
        <f t="shared" si="3"/>
        <v>#NUM!</v>
      </c>
      <c r="H45" s="22">
        <f t="shared" si="3"/>
        <v>0.78106221061425818</v>
      </c>
      <c r="I45" s="22">
        <f t="shared" si="3"/>
        <v>1.7931593225352647</v>
      </c>
    </row>
    <row r="46" spans="1:9">
      <c r="A46" s="8">
        <v>0.32</v>
      </c>
      <c r="B46" s="22">
        <f t="shared" ref="B46:B77" si="4">($E$6-A46)/$B$8</f>
        <v>0.16999999999999998</v>
      </c>
      <c r="C46" s="22" t="e">
        <f t="shared" si="3"/>
        <v>#NUM!</v>
      </c>
      <c r="D46" s="22" t="e">
        <f t="shared" si="3"/>
        <v>#NUM!</v>
      </c>
      <c r="E46" s="22" t="e">
        <f t="shared" si="3"/>
        <v>#NUM!</v>
      </c>
      <c r="F46" s="22" t="e">
        <f t="shared" si="3"/>
        <v>#NUM!</v>
      </c>
      <c r="G46" s="22" t="e">
        <f t="shared" si="3"/>
        <v>#NUM!</v>
      </c>
      <c r="H46" s="22">
        <f t="shared" si="3"/>
        <v>-1.3182142359315074</v>
      </c>
      <c r="I46" s="22">
        <f t="shared" si="3"/>
        <v>1.7222135994819725</v>
      </c>
    </row>
    <row r="47" spans="1:9">
      <c r="A47" s="8">
        <v>0.33</v>
      </c>
      <c r="B47" s="22">
        <f t="shared" si="4"/>
        <v>0.16749999999999998</v>
      </c>
      <c r="C47" s="22" t="e">
        <f t="shared" ref="C47:I78" si="5">(1/(C$4*$B47))*(LOG10(2.31*C$4*$B47*($B$6*(10^(C$3-C$4*$A47))-$B$7)+1))+($B$6+$B$7)</f>
        <v>#NUM!</v>
      </c>
      <c r="D47" s="22" t="e">
        <f t="shared" si="5"/>
        <v>#NUM!</v>
      </c>
      <c r="E47" s="22" t="e">
        <f t="shared" si="5"/>
        <v>#NUM!</v>
      </c>
      <c r="F47" s="22" t="e">
        <f t="shared" si="5"/>
        <v>#NUM!</v>
      </c>
      <c r="G47" s="22" t="e">
        <f t="shared" si="5"/>
        <v>#NUM!</v>
      </c>
      <c r="H47" s="22" t="e">
        <f t="shared" si="5"/>
        <v>#NUM!</v>
      </c>
      <c r="I47" s="22">
        <f t="shared" si="5"/>
        <v>1.6445558588846882</v>
      </c>
    </row>
    <row r="48" spans="1:9">
      <c r="A48" s="8">
        <v>0.34</v>
      </c>
      <c r="B48" s="22">
        <f t="shared" si="4"/>
        <v>0.16499999999999998</v>
      </c>
      <c r="C48" s="22" t="e">
        <f t="shared" si="5"/>
        <v>#NUM!</v>
      </c>
      <c r="D48" s="22" t="e">
        <f t="shared" si="5"/>
        <v>#NUM!</v>
      </c>
      <c r="E48" s="22" t="e">
        <f t="shared" si="5"/>
        <v>#NUM!</v>
      </c>
      <c r="F48" s="22" t="e">
        <f t="shared" si="5"/>
        <v>#NUM!</v>
      </c>
      <c r="G48" s="22" t="e">
        <f t="shared" si="5"/>
        <v>#NUM!</v>
      </c>
      <c r="H48" s="22" t="e">
        <f t="shared" si="5"/>
        <v>#NUM!</v>
      </c>
      <c r="I48" s="22">
        <f t="shared" si="5"/>
        <v>1.5582110627417176</v>
      </c>
    </row>
    <row r="49" spans="1:9">
      <c r="A49" s="8">
        <v>0.35</v>
      </c>
      <c r="B49" s="22">
        <f t="shared" si="4"/>
        <v>0.16250000000000001</v>
      </c>
      <c r="C49" s="22" t="e">
        <f t="shared" si="5"/>
        <v>#NUM!</v>
      </c>
      <c r="D49" s="22" t="e">
        <f t="shared" si="5"/>
        <v>#NUM!</v>
      </c>
      <c r="E49" s="22" t="e">
        <f t="shared" si="5"/>
        <v>#NUM!</v>
      </c>
      <c r="F49" s="22" t="e">
        <f t="shared" si="5"/>
        <v>#NUM!</v>
      </c>
      <c r="G49" s="22" t="e">
        <f t="shared" si="5"/>
        <v>#NUM!</v>
      </c>
      <c r="H49" s="22" t="e">
        <f t="shared" si="5"/>
        <v>#NUM!</v>
      </c>
      <c r="I49" s="22">
        <f t="shared" si="5"/>
        <v>1.4601211729542931</v>
      </c>
    </row>
    <row r="50" spans="1:9">
      <c r="A50" s="8">
        <v>0.36</v>
      </c>
      <c r="B50" s="22">
        <f t="shared" si="4"/>
        <v>0.16</v>
      </c>
      <c r="C50" s="22" t="e">
        <f t="shared" si="5"/>
        <v>#NUM!</v>
      </c>
      <c r="D50" s="22" t="e">
        <f t="shared" si="5"/>
        <v>#NUM!</v>
      </c>
      <c r="E50" s="22" t="e">
        <f t="shared" si="5"/>
        <v>#NUM!</v>
      </c>
      <c r="F50" s="22" t="e">
        <f t="shared" si="5"/>
        <v>#NUM!</v>
      </c>
      <c r="G50" s="22" t="e">
        <f t="shared" si="5"/>
        <v>#NUM!</v>
      </c>
      <c r="H50" s="22" t="e">
        <f t="shared" si="5"/>
        <v>#NUM!</v>
      </c>
      <c r="I50" s="22">
        <f t="shared" si="5"/>
        <v>1.3451573555129428</v>
      </c>
    </row>
    <row r="51" spans="1:9">
      <c r="A51" s="8">
        <v>0.37</v>
      </c>
      <c r="B51" s="22">
        <f t="shared" si="4"/>
        <v>0.1575</v>
      </c>
      <c r="C51" s="22" t="e">
        <f t="shared" si="5"/>
        <v>#NUM!</v>
      </c>
      <c r="D51" s="22" t="e">
        <f t="shared" si="5"/>
        <v>#NUM!</v>
      </c>
      <c r="E51" s="22" t="e">
        <f t="shared" si="5"/>
        <v>#NUM!</v>
      </c>
      <c r="F51" s="22" t="e">
        <f t="shared" si="5"/>
        <v>#NUM!</v>
      </c>
      <c r="G51" s="22" t="e">
        <f t="shared" si="5"/>
        <v>#NUM!</v>
      </c>
      <c r="H51" s="22" t="e">
        <f t="shared" si="5"/>
        <v>#NUM!</v>
      </c>
      <c r="I51" s="22">
        <f t="shared" si="5"/>
        <v>1.2036440136910038</v>
      </c>
    </row>
    <row r="52" spans="1:9">
      <c r="A52" s="8">
        <v>0.38</v>
      </c>
      <c r="B52" s="22">
        <f t="shared" si="4"/>
        <v>0.155</v>
      </c>
      <c r="C52" s="22" t="e">
        <f t="shared" si="5"/>
        <v>#NUM!</v>
      </c>
      <c r="D52" s="22" t="e">
        <f t="shared" si="5"/>
        <v>#NUM!</v>
      </c>
      <c r="E52" s="22" t="e">
        <f t="shared" si="5"/>
        <v>#NUM!</v>
      </c>
      <c r="F52" s="22" t="e">
        <f t="shared" si="5"/>
        <v>#NUM!</v>
      </c>
      <c r="G52" s="22" t="e">
        <f t="shared" si="5"/>
        <v>#NUM!</v>
      </c>
      <c r="H52" s="22" t="e">
        <f t="shared" si="5"/>
        <v>#NUM!</v>
      </c>
      <c r="I52" s="22">
        <f t="shared" si="5"/>
        <v>1.0134599493180216</v>
      </c>
    </row>
    <row r="53" spans="1:9">
      <c r="A53" s="8">
        <v>0.39</v>
      </c>
      <c r="B53" s="22">
        <f t="shared" si="4"/>
        <v>0.1525</v>
      </c>
      <c r="C53" s="22" t="e">
        <f t="shared" si="5"/>
        <v>#NUM!</v>
      </c>
      <c r="D53" s="22" t="e">
        <f t="shared" si="5"/>
        <v>#NUM!</v>
      </c>
      <c r="E53" s="22" t="e">
        <f t="shared" si="5"/>
        <v>#NUM!</v>
      </c>
      <c r="F53" s="22" t="e">
        <f t="shared" si="5"/>
        <v>#NUM!</v>
      </c>
      <c r="G53" s="22" t="e">
        <f t="shared" si="5"/>
        <v>#NUM!</v>
      </c>
      <c r="H53" s="22" t="e">
        <f t="shared" si="5"/>
        <v>#NUM!</v>
      </c>
      <c r="I53" s="22">
        <f t="shared" si="5"/>
        <v>0.69995358561458709</v>
      </c>
    </row>
    <row r="54" spans="1:9">
      <c r="A54" s="8">
        <v>0.4</v>
      </c>
      <c r="B54" s="22">
        <f t="shared" si="4"/>
        <v>0.15</v>
      </c>
      <c r="C54" s="22" t="e">
        <f t="shared" si="5"/>
        <v>#NUM!</v>
      </c>
      <c r="D54" s="22" t="e">
        <f t="shared" si="5"/>
        <v>#NUM!</v>
      </c>
      <c r="E54" s="22" t="e">
        <f t="shared" si="5"/>
        <v>#NUM!</v>
      </c>
      <c r="F54" s="22" t="e">
        <f t="shared" si="5"/>
        <v>#NUM!</v>
      </c>
      <c r="G54" s="22" t="e">
        <f t="shared" si="5"/>
        <v>#NUM!</v>
      </c>
      <c r="H54" s="22" t="e">
        <f t="shared" si="5"/>
        <v>#NUM!</v>
      </c>
      <c r="I54" s="22" t="e">
        <f t="shared" si="5"/>
        <v>#NUM!</v>
      </c>
    </row>
    <row r="55" spans="1:9">
      <c r="A55" s="8">
        <v>0.41</v>
      </c>
      <c r="B55" s="22">
        <f t="shared" si="4"/>
        <v>0.14750000000000002</v>
      </c>
      <c r="C55" s="22" t="e">
        <f t="shared" si="5"/>
        <v>#NUM!</v>
      </c>
      <c r="D55" s="22" t="e">
        <f t="shared" si="5"/>
        <v>#NUM!</v>
      </c>
      <c r="E55" s="22" t="e">
        <f t="shared" si="5"/>
        <v>#NUM!</v>
      </c>
      <c r="F55" s="22" t="e">
        <f t="shared" si="5"/>
        <v>#NUM!</v>
      </c>
      <c r="G55" s="22" t="e">
        <f t="shared" si="5"/>
        <v>#NUM!</v>
      </c>
      <c r="H55" s="22" t="e">
        <f t="shared" si="5"/>
        <v>#NUM!</v>
      </c>
      <c r="I55" s="22" t="e">
        <f t="shared" si="5"/>
        <v>#NUM!</v>
      </c>
    </row>
    <row r="56" spans="1:9">
      <c r="A56" s="8">
        <v>0.42</v>
      </c>
      <c r="B56" s="22">
        <f t="shared" si="4"/>
        <v>0.14500000000000002</v>
      </c>
      <c r="C56" s="22" t="e">
        <f t="shared" si="5"/>
        <v>#NUM!</v>
      </c>
      <c r="D56" s="22" t="e">
        <f t="shared" si="5"/>
        <v>#NUM!</v>
      </c>
      <c r="E56" s="22" t="e">
        <f t="shared" si="5"/>
        <v>#NUM!</v>
      </c>
      <c r="F56" s="22" t="e">
        <f t="shared" si="5"/>
        <v>#NUM!</v>
      </c>
      <c r="G56" s="22" t="e">
        <f t="shared" si="5"/>
        <v>#NUM!</v>
      </c>
      <c r="H56" s="22" t="e">
        <f t="shared" si="5"/>
        <v>#NUM!</v>
      </c>
      <c r="I56" s="22" t="e">
        <f t="shared" si="5"/>
        <v>#NUM!</v>
      </c>
    </row>
    <row r="57" spans="1:9">
      <c r="A57" s="8">
        <v>0.43</v>
      </c>
      <c r="B57" s="22">
        <f t="shared" si="4"/>
        <v>0.14250000000000002</v>
      </c>
      <c r="C57" s="22" t="e">
        <f t="shared" si="5"/>
        <v>#NUM!</v>
      </c>
      <c r="D57" s="22" t="e">
        <f t="shared" si="5"/>
        <v>#NUM!</v>
      </c>
      <c r="E57" s="22" t="e">
        <f t="shared" si="5"/>
        <v>#NUM!</v>
      </c>
      <c r="F57" s="22" t="e">
        <f t="shared" si="5"/>
        <v>#NUM!</v>
      </c>
      <c r="G57" s="22" t="e">
        <f t="shared" si="5"/>
        <v>#NUM!</v>
      </c>
      <c r="H57" s="22" t="e">
        <f t="shared" si="5"/>
        <v>#NUM!</v>
      </c>
      <c r="I57" s="22" t="e">
        <f t="shared" si="5"/>
        <v>#NUM!</v>
      </c>
    </row>
    <row r="58" spans="1:9">
      <c r="A58" s="8">
        <v>0.44</v>
      </c>
      <c r="B58" s="22">
        <f t="shared" si="4"/>
        <v>0.14000000000000001</v>
      </c>
      <c r="C58" s="22" t="e">
        <f t="shared" si="5"/>
        <v>#NUM!</v>
      </c>
      <c r="D58" s="22" t="e">
        <f t="shared" si="5"/>
        <v>#NUM!</v>
      </c>
      <c r="E58" s="22" t="e">
        <f t="shared" si="5"/>
        <v>#NUM!</v>
      </c>
      <c r="F58" s="22" t="e">
        <f t="shared" si="5"/>
        <v>#NUM!</v>
      </c>
      <c r="G58" s="22" t="e">
        <f t="shared" si="5"/>
        <v>#NUM!</v>
      </c>
      <c r="H58" s="22" t="e">
        <f t="shared" si="5"/>
        <v>#NUM!</v>
      </c>
      <c r="I58" s="22" t="e">
        <f t="shared" si="5"/>
        <v>#NUM!</v>
      </c>
    </row>
    <row r="59" spans="1:9">
      <c r="A59" s="8">
        <v>0.45</v>
      </c>
      <c r="B59" s="22">
        <f t="shared" si="4"/>
        <v>0.13750000000000001</v>
      </c>
      <c r="C59" s="22" t="e">
        <f t="shared" si="5"/>
        <v>#NUM!</v>
      </c>
      <c r="D59" s="22" t="e">
        <f t="shared" si="5"/>
        <v>#NUM!</v>
      </c>
      <c r="E59" s="22" t="e">
        <f t="shared" si="5"/>
        <v>#NUM!</v>
      </c>
      <c r="F59" s="22" t="e">
        <f t="shared" si="5"/>
        <v>#NUM!</v>
      </c>
      <c r="G59" s="22" t="e">
        <f t="shared" si="5"/>
        <v>#NUM!</v>
      </c>
      <c r="H59" s="22" t="e">
        <f t="shared" si="5"/>
        <v>#NUM!</v>
      </c>
      <c r="I59" s="22" t="e">
        <f t="shared" si="5"/>
        <v>#NUM!</v>
      </c>
    </row>
    <row r="60" spans="1:9">
      <c r="A60" s="8">
        <v>0.46</v>
      </c>
      <c r="B60" s="22">
        <f t="shared" si="4"/>
        <v>0.13500000000000001</v>
      </c>
      <c r="C60" s="22" t="e">
        <f t="shared" si="5"/>
        <v>#NUM!</v>
      </c>
      <c r="D60" s="22" t="e">
        <f t="shared" si="5"/>
        <v>#NUM!</v>
      </c>
      <c r="E60" s="22" t="e">
        <f t="shared" si="5"/>
        <v>#NUM!</v>
      </c>
      <c r="F60" s="22" t="e">
        <f t="shared" si="5"/>
        <v>#NUM!</v>
      </c>
      <c r="G60" s="22" t="e">
        <f t="shared" si="5"/>
        <v>#NUM!</v>
      </c>
      <c r="H60" s="22" t="e">
        <f t="shared" si="5"/>
        <v>#NUM!</v>
      </c>
      <c r="I60" s="22" t="e">
        <f t="shared" si="5"/>
        <v>#NUM!</v>
      </c>
    </row>
    <row r="61" spans="1:9">
      <c r="A61" s="8">
        <v>0.47</v>
      </c>
      <c r="B61" s="22">
        <f t="shared" si="4"/>
        <v>0.13250000000000001</v>
      </c>
      <c r="C61" s="22" t="e">
        <f t="shared" si="5"/>
        <v>#NUM!</v>
      </c>
      <c r="D61" s="22" t="e">
        <f t="shared" si="5"/>
        <v>#NUM!</v>
      </c>
      <c r="E61" s="22" t="e">
        <f t="shared" si="5"/>
        <v>#NUM!</v>
      </c>
      <c r="F61" s="22" t="e">
        <f t="shared" si="5"/>
        <v>#NUM!</v>
      </c>
      <c r="G61" s="22" t="e">
        <f t="shared" si="5"/>
        <v>#NUM!</v>
      </c>
      <c r="H61" s="22" t="e">
        <f t="shared" si="5"/>
        <v>#NUM!</v>
      </c>
      <c r="I61" s="22" t="e">
        <f t="shared" si="5"/>
        <v>#NUM!</v>
      </c>
    </row>
    <row r="62" spans="1:9">
      <c r="A62" s="8">
        <v>0.48</v>
      </c>
      <c r="B62" s="22">
        <f t="shared" si="4"/>
        <v>0.13</v>
      </c>
      <c r="C62" s="22" t="e">
        <f t="shared" si="5"/>
        <v>#NUM!</v>
      </c>
      <c r="D62" s="22" t="e">
        <f t="shared" si="5"/>
        <v>#NUM!</v>
      </c>
      <c r="E62" s="22" t="e">
        <f t="shared" si="5"/>
        <v>#NUM!</v>
      </c>
      <c r="F62" s="22" t="e">
        <f t="shared" si="5"/>
        <v>#NUM!</v>
      </c>
      <c r="G62" s="22" t="e">
        <f t="shared" si="5"/>
        <v>#NUM!</v>
      </c>
      <c r="H62" s="22" t="e">
        <f t="shared" si="5"/>
        <v>#NUM!</v>
      </c>
      <c r="I62" s="22" t="e">
        <f t="shared" si="5"/>
        <v>#NUM!</v>
      </c>
    </row>
    <row r="63" spans="1:9">
      <c r="A63" s="8">
        <v>0.49</v>
      </c>
      <c r="B63" s="22">
        <f t="shared" si="4"/>
        <v>0.1275</v>
      </c>
      <c r="C63" s="22" t="e">
        <f t="shared" si="5"/>
        <v>#NUM!</v>
      </c>
      <c r="D63" s="22" t="e">
        <f t="shared" si="5"/>
        <v>#NUM!</v>
      </c>
      <c r="E63" s="22" t="e">
        <f t="shared" si="5"/>
        <v>#NUM!</v>
      </c>
      <c r="F63" s="22" t="e">
        <f t="shared" si="5"/>
        <v>#NUM!</v>
      </c>
      <c r="G63" s="22" t="e">
        <f t="shared" si="5"/>
        <v>#NUM!</v>
      </c>
      <c r="H63" s="22" t="e">
        <f t="shared" si="5"/>
        <v>#NUM!</v>
      </c>
      <c r="I63" s="22" t="e">
        <f t="shared" si="5"/>
        <v>#NUM!</v>
      </c>
    </row>
    <row r="64" spans="1:9">
      <c r="A64" s="8">
        <v>0.5</v>
      </c>
      <c r="B64" s="22">
        <f t="shared" si="4"/>
        <v>0.125</v>
      </c>
      <c r="C64" s="22" t="e">
        <f t="shared" si="5"/>
        <v>#NUM!</v>
      </c>
      <c r="D64" s="22" t="e">
        <f t="shared" si="5"/>
        <v>#NUM!</v>
      </c>
      <c r="E64" s="22" t="e">
        <f t="shared" si="5"/>
        <v>#NUM!</v>
      </c>
      <c r="F64" s="22" t="e">
        <f t="shared" si="5"/>
        <v>#NUM!</v>
      </c>
      <c r="G64" s="22" t="e">
        <f t="shared" si="5"/>
        <v>#NUM!</v>
      </c>
      <c r="H64" s="22" t="e">
        <f t="shared" si="5"/>
        <v>#NUM!</v>
      </c>
      <c r="I64" s="22" t="e">
        <f t="shared" si="5"/>
        <v>#NUM!</v>
      </c>
    </row>
    <row r="65" spans="1:9">
      <c r="A65" s="8">
        <v>0.51</v>
      </c>
      <c r="B65" s="22">
        <f t="shared" si="4"/>
        <v>0.1225</v>
      </c>
      <c r="C65" s="22" t="e">
        <f t="shared" si="5"/>
        <v>#NUM!</v>
      </c>
      <c r="D65" s="22" t="e">
        <f t="shared" si="5"/>
        <v>#NUM!</v>
      </c>
      <c r="E65" s="22" t="e">
        <f t="shared" si="5"/>
        <v>#NUM!</v>
      </c>
      <c r="F65" s="22" t="e">
        <f t="shared" si="5"/>
        <v>#NUM!</v>
      </c>
      <c r="G65" s="22" t="e">
        <f t="shared" si="5"/>
        <v>#NUM!</v>
      </c>
      <c r="H65" s="22" t="e">
        <f t="shared" si="5"/>
        <v>#NUM!</v>
      </c>
      <c r="I65" s="22" t="e">
        <f t="shared" si="5"/>
        <v>#NUM!</v>
      </c>
    </row>
    <row r="66" spans="1:9">
      <c r="A66" s="8">
        <v>0.52</v>
      </c>
      <c r="B66" s="22">
        <f t="shared" si="4"/>
        <v>0.12</v>
      </c>
      <c r="C66" s="22" t="e">
        <f t="shared" si="5"/>
        <v>#NUM!</v>
      </c>
      <c r="D66" s="22" t="e">
        <f t="shared" si="5"/>
        <v>#NUM!</v>
      </c>
      <c r="E66" s="22" t="e">
        <f t="shared" si="5"/>
        <v>#NUM!</v>
      </c>
      <c r="F66" s="22" t="e">
        <f t="shared" si="5"/>
        <v>#NUM!</v>
      </c>
      <c r="G66" s="22" t="e">
        <f t="shared" si="5"/>
        <v>#NUM!</v>
      </c>
      <c r="H66" s="22" t="e">
        <f t="shared" si="5"/>
        <v>#NUM!</v>
      </c>
      <c r="I66" s="22" t="e">
        <f t="shared" si="5"/>
        <v>#NUM!</v>
      </c>
    </row>
    <row r="67" spans="1:9">
      <c r="A67" s="8">
        <v>0.53</v>
      </c>
      <c r="B67" s="22">
        <f t="shared" si="4"/>
        <v>0.11749999999999999</v>
      </c>
      <c r="C67" s="22" t="e">
        <f t="shared" si="5"/>
        <v>#NUM!</v>
      </c>
      <c r="D67" s="22" t="e">
        <f t="shared" si="5"/>
        <v>#NUM!</v>
      </c>
      <c r="E67" s="22" t="e">
        <f t="shared" si="5"/>
        <v>#NUM!</v>
      </c>
      <c r="F67" s="22" t="e">
        <f t="shared" si="5"/>
        <v>#NUM!</v>
      </c>
      <c r="G67" s="22" t="e">
        <f t="shared" si="5"/>
        <v>#NUM!</v>
      </c>
      <c r="H67" s="22" t="e">
        <f t="shared" si="5"/>
        <v>#NUM!</v>
      </c>
      <c r="I67" s="22" t="e">
        <f t="shared" si="5"/>
        <v>#NUM!</v>
      </c>
    </row>
    <row r="68" spans="1:9">
      <c r="A68" s="8">
        <v>0.54</v>
      </c>
      <c r="B68" s="22">
        <f t="shared" si="4"/>
        <v>0.11499999999999999</v>
      </c>
      <c r="C68" s="22" t="e">
        <f t="shared" si="5"/>
        <v>#NUM!</v>
      </c>
      <c r="D68" s="22" t="e">
        <f t="shared" si="5"/>
        <v>#NUM!</v>
      </c>
      <c r="E68" s="22" t="e">
        <f t="shared" si="5"/>
        <v>#NUM!</v>
      </c>
      <c r="F68" s="22" t="e">
        <f t="shared" si="5"/>
        <v>#NUM!</v>
      </c>
      <c r="G68" s="22" t="e">
        <f t="shared" si="5"/>
        <v>#NUM!</v>
      </c>
      <c r="H68" s="22" t="e">
        <f t="shared" si="5"/>
        <v>#NUM!</v>
      </c>
      <c r="I68" s="22" t="e">
        <f t="shared" si="5"/>
        <v>#NUM!</v>
      </c>
    </row>
    <row r="69" spans="1:9">
      <c r="A69" s="8">
        <v>0.55000000000000004</v>
      </c>
      <c r="B69" s="22">
        <f t="shared" si="4"/>
        <v>0.11249999999999999</v>
      </c>
      <c r="C69" s="22" t="e">
        <f t="shared" si="5"/>
        <v>#NUM!</v>
      </c>
      <c r="D69" s="22" t="e">
        <f t="shared" si="5"/>
        <v>#NUM!</v>
      </c>
      <c r="E69" s="22" t="e">
        <f t="shared" si="5"/>
        <v>#NUM!</v>
      </c>
      <c r="F69" s="22" t="e">
        <f t="shared" si="5"/>
        <v>#NUM!</v>
      </c>
      <c r="G69" s="22" t="e">
        <f t="shared" si="5"/>
        <v>#NUM!</v>
      </c>
      <c r="H69" s="22" t="e">
        <f t="shared" si="5"/>
        <v>#NUM!</v>
      </c>
      <c r="I69" s="22" t="e">
        <f t="shared" si="5"/>
        <v>#NUM!</v>
      </c>
    </row>
    <row r="70" spans="1:9">
      <c r="A70" s="8">
        <v>0.56000000000000005</v>
      </c>
      <c r="B70" s="22">
        <f t="shared" si="4"/>
        <v>0.10999999999999999</v>
      </c>
      <c r="C70" s="22" t="e">
        <f t="shared" si="5"/>
        <v>#NUM!</v>
      </c>
      <c r="D70" s="22" t="e">
        <f t="shared" si="5"/>
        <v>#NUM!</v>
      </c>
      <c r="E70" s="22" t="e">
        <f t="shared" si="5"/>
        <v>#NUM!</v>
      </c>
      <c r="F70" s="22" t="e">
        <f t="shared" si="5"/>
        <v>#NUM!</v>
      </c>
      <c r="G70" s="22" t="e">
        <f t="shared" si="5"/>
        <v>#NUM!</v>
      </c>
      <c r="H70" s="22" t="e">
        <f t="shared" si="5"/>
        <v>#NUM!</v>
      </c>
      <c r="I70" s="22" t="e">
        <f t="shared" si="5"/>
        <v>#NUM!</v>
      </c>
    </row>
    <row r="71" spans="1:9">
      <c r="A71" s="8">
        <v>0.56999999999999995</v>
      </c>
      <c r="B71" s="22">
        <f t="shared" si="4"/>
        <v>0.10750000000000001</v>
      </c>
      <c r="C71" s="22" t="e">
        <f t="shared" si="5"/>
        <v>#NUM!</v>
      </c>
      <c r="D71" s="22" t="e">
        <f t="shared" si="5"/>
        <v>#NUM!</v>
      </c>
      <c r="E71" s="22" t="e">
        <f t="shared" si="5"/>
        <v>#NUM!</v>
      </c>
      <c r="F71" s="22" t="e">
        <f t="shared" si="5"/>
        <v>#NUM!</v>
      </c>
      <c r="G71" s="22" t="e">
        <f t="shared" si="5"/>
        <v>#NUM!</v>
      </c>
      <c r="H71" s="22" t="e">
        <f t="shared" si="5"/>
        <v>#NUM!</v>
      </c>
      <c r="I71" s="22" t="e">
        <f t="shared" si="5"/>
        <v>#NUM!</v>
      </c>
    </row>
    <row r="72" spans="1:9">
      <c r="A72" s="8">
        <v>0.57999999999999996</v>
      </c>
      <c r="B72" s="22">
        <f t="shared" si="4"/>
        <v>0.10500000000000001</v>
      </c>
      <c r="C72" s="22" t="e">
        <f t="shared" si="5"/>
        <v>#NUM!</v>
      </c>
      <c r="D72" s="22" t="e">
        <f t="shared" si="5"/>
        <v>#NUM!</v>
      </c>
      <c r="E72" s="22" t="e">
        <f t="shared" si="5"/>
        <v>#NUM!</v>
      </c>
      <c r="F72" s="22" t="e">
        <f t="shared" si="5"/>
        <v>#NUM!</v>
      </c>
      <c r="G72" s="22" t="e">
        <f t="shared" si="5"/>
        <v>#NUM!</v>
      </c>
      <c r="H72" s="22" t="e">
        <f t="shared" si="5"/>
        <v>#NUM!</v>
      </c>
      <c r="I72" s="22" t="e">
        <f t="shared" si="5"/>
        <v>#NUM!</v>
      </c>
    </row>
    <row r="73" spans="1:9">
      <c r="A73" s="8">
        <v>0.59</v>
      </c>
      <c r="B73" s="22">
        <f t="shared" si="4"/>
        <v>0.10250000000000001</v>
      </c>
      <c r="C73" s="22" t="e">
        <f t="shared" si="5"/>
        <v>#NUM!</v>
      </c>
      <c r="D73" s="22" t="e">
        <f t="shared" si="5"/>
        <v>#NUM!</v>
      </c>
      <c r="E73" s="22" t="e">
        <f t="shared" si="5"/>
        <v>#NUM!</v>
      </c>
      <c r="F73" s="22" t="e">
        <f t="shared" si="5"/>
        <v>#NUM!</v>
      </c>
      <c r="G73" s="22" t="e">
        <f t="shared" si="5"/>
        <v>#NUM!</v>
      </c>
      <c r="H73" s="22" t="e">
        <f t="shared" si="5"/>
        <v>#NUM!</v>
      </c>
      <c r="I73" s="22" t="e">
        <f t="shared" si="5"/>
        <v>#NUM!</v>
      </c>
    </row>
    <row r="74" spans="1:9">
      <c r="A74" s="8">
        <v>0.6</v>
      </c>
      <c r="B74" s="22">
        <f t="shared" si="4"/>
        <v>0.1</v>
      </c>
      <c r="C74" s="22" t="e">
        <f t="shared" si="5"/>
        <v>#NUM!</v>
      </c>
      <c r="D74" s="22" t="e">
        <f t="shared" si="5"/>
        <v>#NUM!</v>
      </c>
      <c r="E74" s="22" t="e">
        <f t="shared" si="5"/>
        <v>#NUM!</v>
      </c>
      <c r="F74" s="22" t="e">
        <f t="shared" si="5"/>
        <v>#NUM!</v>
      </c>
      <c r="G74" s="22" t="e">
        <f t="shared" si="5"/>
        <v>#NUM!</v>
      </c>
      <c r="H74" s="22" t="e">
        <f t="shared" si="5"/>
        <v>#NUM!</v>
      </c>
      <c r="I74" s="22" t="e">
        <f t="shared" si="5"/>
        <v>#NUM!</v>
      </c>
    </row>
    <row r="75" spans="1:9">
      <c r="A75" s="8">
        <v>0.61</v>
      </c>
      <c r="B75" s="22">
        <f t="shared" si="4"/>
        <v>9.7500000000000003E-2</v>
      </c>
      <c r="C75" s="22" t="e">
        <f t="shared" si="5"/>
        <v>#NUM!</v>
      </c>
      <c r="D75" s="22" t="e">
        <f t="shared" si="5"/>
        <v>#NUM!</v>
      </c>
      <c r="E75" s="22" t="e">
        <f t="shared" si="5"/>
        <v>#NUM!</v>
      </c>
      <c r="F75" s="22" t="e">
        <f t="shared" si="5"/>
        <v>#NUM!</v>
      </c>
      <c r="G75" s="22" t="e">
        <f t="shared" si="5"/>
        <v>#NUM!</v>
      </c>
      <c r="H75" s="22" t="e">
        <f t="shared" si="5"/>
        <v>#NUM!</v>
      </c>
      <c r="I75" s="22" t="e">
        <f t="shared" si="5"/>
        <v>#NUM!</v>
      </c>
    </row>
    <row r="76" spans="1:9">
      <c r="A76" s="8">
        <v>0.62</v>
      </c>
      <c r="B76" s="22">
        <f t="shared" si="4"/>
        <v>9.5000000000000001E-2</v>
      </c>
      <c r="C76" s="22" t="e">
        <f t="shared" si="5"/>
        <v>#NUM!</v>
      </c>
      <c r="D76" s="22" t="e">
        <f t="shared" si="5"/>
        <v>#NUM!</v>
      </c>
      <c r="E76" s="22" t="e">
        <f t="shared" si="5"/>
        <v>#NUM!</v>
      </c>
      <c r="F76" s="22" t="e">
        <f t="shared" si="5"/>
        <v>#NUM!</v>
      </c>
      <c r="G76" s="22" t="e">
        <f t="shared" si="5"/>
        <v>#NUM!</v>
      </c>
      <c r="H76" s="22" t="e">
        <f t="shared" si="5"/>
        <v>#NUM!</v>
      </c>
      <c r="I76" s="22" t="e">
        <f t="shared" si="5"/>
        <v>#NUM!</v>
      </c>
    </row>
    <row r="77" spans="1:9">
      <c r="A77" s="8">
        <v>0.63</v>
      </c>
      <c r="B77" s="22">
        <f t="shared" si="4"/>
        <v>9.2499999999999999E-2</v>
      </c>
      <c r="C77" s="22" t="e">
        <f t="shared" si="5"/>
        <v>#NUM!</v>
      </c>
      <c r="D77" s="22" t="e">
        <f t="shared" si="5"/>
        <v>#NUM!</v>
      </c>
      <c r="E77" s="22" t="e">
        <f t="shared" si="5"/>
        <v>#NUM!</v>
      </c>
      <c r="F77" s="22" t="e">
        <f t="shared" si="5"/>
        <v>#NUM!</v>
      </c>
      <c r="G77" s="22" t="e">
        <f t="shared" si="5"/>
        <v>#NUM!</v>
      </c>
      <c r="H77" s="22" t="e">
        <f t="shared" si="5"/>
        <v>#NUM!</v>
      </c>
      <c r="I77" s="22" t="e">
        <f t="shared" si="5"/>
        <v>#NUM!</v>
      </c>
    </row>
    <row r="78" spans="1:9">
      <c r="A78" s="8">
        <v>0.64</v>
      </c>
      <c r="B78" s="22">
        <f t="shared" ref="B78:B109" si="6">($E$6-A78)/$B$8</f>
        <v>0.09</v>
      </c>
      <c r="C78" s="22" t="e">
        <f t="shared" si="5"/>
        <v>#NUM!</v>
      </c>
      <c r="D78" s="22" t="e">
        <f t="shared" si="5"/>
        <v>#NUM!</v>
      </c>
      <c r="E78" s="22" t="e">
        <f t="shared" si="5"/>
        <v>#NUM!</v>
      </c>
      <c r="F78" s="22" t="e">
        <f t="shared" si="5"/>
        <v>#NUM!</v>
      </c>
      <c r="G78" s="22" t="e">
        <f t="shared" si="5"/>
        <v>#NUM!</v>
      </c>
      <c r="H78" s="22" t="e">
        <f t="shared" si="5"/>
        <v>#NUM!</v>
      </c>
      <c r="I78" s="22" t="e">
        <f t="shared" si="5"/>
        <v>#NUM!</v>
      </c>
    </row>
    <row r="79" spans="1:9">
      <c r="A79" s="8">
        <v>0.65</v>
      </c>
      <c r="B79" s="22">
        <f t="shared" si="6"/>
        <v>8.7499999999999994E-2</v>
      </c>
      <c r="C79" s="22" t="e">
        <f t="shared" ref="C79:I113" si="7">(1/(C$4*$B79))*(LOG10(2.31*C$4*$B79*($B$6*(10^(C$3-C$4*$A79))-$B$7)+1))+($B$6+$B$7)</f>
        <v>#NUM!</v>
      </c>
      <c r="D79" s="22" t="e">
        <f t="shared" si="7"/>
        <v>#NUM!</v>
      </c>
      <c r="E79" s="22" t="e">
        <f t="shared" si="7"/>
        <v>#NUM!</v>
      </c>
      <c r="F79" s="22" t="e">
        <f t="shared" si="7"/>
        <v>#NUM!</v>
      </c>
      <c r="G79" s="22" t="e">
        <f t="shared" si="7"/>
        <v>#NUM!</v>
      </c>
      <c r="H79" s="22" t="e">
        <f t="shared" si="7"/>
        <v>#NUM!</v>
      </c>
      <c r="I79" s="22" t="e">
        <f t="shared" si="7"/>
        <v>#NUM!</v>
      </c>
    </row>
    <row r="80" spans="1:9">
      <c r="A80" s="8">
        <v>0.66</v>
      </c>
      <c r="B80" s="22">
        <f t="shared" si="6"/>
        <v>8.4999999999999992E-2</v>
      </c>
      <c r="C80" s="22">
        <f t="shared" si="7"/>
        <v>-2.7232665617412315</v>
      </c>
      <c r="D80" s="22" t="e">
        <f t="shared" si="7"/>
        <v>#NUM!</v>
      </c>
      <c r="E80" s="22" t="e">
        <f t="shared" si="7"/>
        <v>#NUM!</v>
      </c>
      <c r="F80" s="22" t="e">
        <f t="shared" si="7"/>
        <v>#NUM!</v>
      </c>
      <c r="G80" s="22" t="e">
        <f t="shared" si="7"/>
        <v>#NUM!</v>
      </c>
      <c r="H80" s="22" t="e">
        <f t="shared" si="7"/>
        <v>#NUM!</v>
      </c>
      <c r="I80" s="22" t="e">
        <f t="shared" si="7"/>
        <v>#NUM!</v>
      </c>
    </row>
    <row r="81" spans="1:9">
      <c r="A81" s="8">
        <v>0.67</v>
      </c>
      <c r="B81" s="22">
        <f t="shared" si="6"/>
        <v>8.249999999999999E-2</v>
      </c>
      <c r="C81" s="22">
        <f t="shared" si="7"/>
        <v>-1.8781949709803105</v>
      </c>
      <c r="D81" s="22" t="e">
        <f t="shared" si="7"/>
        <v>#NUM!</v>
      </c>
      <c r="E81" s="22" t="e">
        <f t="shared" si="7"/>
        <v>#NUM!</v>
      </c>
      <c r="F81" s="22" t="e">
        <f t="shared" si="7"/>
        <v>#NUM!</v>
      </c>
      <c r="G81" s="22" t="e">
        <f t="shared" si="7"/>
        <v>#NUM!</v>
      </c>
      <c r="H81" s="22" t="e">
        <f t="shared" si="7"/>
        <v>#NUM!</v>
      </c>
      <c r="I81" s="22" t="e">
        <f t="shared" si="7"/>
        <v>#NUM!</v>
      </c>
    </row>
    <row r="82" spans="1:9">
      <c r="A82" s="8">
        <v>0.68</v>
      </c>
      <c r="B82" s="22">
        <f t="shared" si="6"/>
        <v>7.9999999999999988E-2</v>
      </c>
      <c r="C82" s="22">
        <f t="shared" si="7"/>
        <v>-1.4796895201338334</v>
      </c>
      <c r="D82" s="22" t="e">
        <f t="shared" si="7"/>
        <v>#NUM!</v>
      </c>
      <c r="E82" s="22" t="e">
        <f t="shared" si="7"/>
        <v>#NUM!</v>
      </c>
      <c r="F82" s="22" t="e">
        <f t="shared" si="7"/>
        <v>#NUM!</v>
      </c>
      <c r="G82" s="22" t="e">
        <f t="shared" si="7"/>
        <v>#NUM!</v>
      </c>
      <c r="H82" s="22" t="e">
        <f t="shared" si="7"/>
        <v>#NUM!</v>
      </c>
      <c r="I82" s="22" t="e">
        <f t="shared" si="7"/>
        <v>#NUM!</v>
      </c>
    </row>
    <row r="83" spans="1:9">
      <c r="A83" s="8">
        <v>0.69</v>
      </c>
      <c r="B83" s="22">
        <f t="shared" si="6"/>
        <v>7.7500000000000013E-2</v>
      </c>
      <c r="C83" s="22">
        <f t="shared" si="7"/>
        <v>-1.2229744238339699</v>
      </c>
      <c r="D83" s="22" t="e">
        <f t="shared" si="7"/>
        <v>#NUM!</v>
      </c>
      <c r="E83" s="22" t="e">
        <f t="shared" si="7"/>
        <v>#NUM!</v>
      </c>
      <c r="F83" s="22" t="e">
        <f t="shared" si="7"/>
        <v>#NUM!</v>
      </c>
      <c r="G83" s="22" t="e">
        <f t="shared" si="7"/>
        <v>#NUM!</v>
      </c>
      <c r="H83" s="22" t="e">
        <f t="shared" si="7"/>
        <v>#NUM!</v>
      </c>
      <c r="I83" s="22" t="e">
        <f t="shared" si="7"/>
        <v>#NUM!</v>
      </c>
    </row>
    <row r="84" spans="1:9">
      <c r="A84" s="8">
        <v>0.7</v>
      </c>
      <c r="B84" s="22">
        <f t="shared" si="6"/>
        <v>7.5000000000000011E-2</v>
      </c>
      <c r="C84" s="22">
        <f t="shared" si="7"/>
        <v>-1.0361224869466605</v>
      </c>
      <c r="D84" s="22" t="e">
        <f t="shared" si="7"/>
        <v>#NUM!</v>
      </c>
      <c r="E84" s="22" t="e">
        <f t="shared" si="7"/>
        <v>#NUM!</v>
      </c>
      <c r="F84" s="22" t="e">
        <f t="shared" si="7"/>
        <v>#NUM!</v>
      </c>
      <c r="G84" s="22" t="e">
        <f t="shared" si="7"/>
        <v>#NUM!</v>
      </c>
      <c r="H84" s="22" t="e">
        <f t="shared" si="7"/>
        <v>#NUM!</v>
      </c>
      <c r="I84" s="22" t="e">
        <f t="shared" si="7"/>
        <v>#NUM!</v>
      </c>
    </row>
    <row r="85" spans="1:9">
      <c r="A85" s="8">
        <v>0.71</v>
      </c>
      <c r="B85" s="22">
        <f t="shared" si="6"/>
        <v>7.2500000000000009E-2</v>
      </c>
      <c r="C85" s="22">
        <f t="shared" si="7"/>
        <v>-0.89068412094859006</v>
      </c>
      <c r="D85" s="22" t="e">
        <f t="shared" si="7"/>
        <v>#NUM!</v>
      </c>
      <c r="E85" s="22" t="e">
        <f t="shared" si="7"/>
        <v>#NUM!</v>
      </c>
      <c r="F85" s="22" t="e">
        <f t="shared" si="7"/>
        <v>#NUM!</v>
      </c>
      <c r="G85" s="22" t="e">
        <f t="shared" si="7"/>
        <v>#NUM!</v>
      </c>
      <c r="H85" s="22" t="e">
        <f t="shared" si="7"/>
        <v>#NUM!</v>
      </c>
      <c r="I85" s="22" t="e">
        <f t="shared" si="7"/>
        <v>#NUM!</v>
      </c>
    </row>
    <row r="86" spans="1:9">
      <c r="A86" s="8">
        <v>0.72</v>
      </c>
      <c r="B86" s="22">
        <f t="shared" si="6"/>
        <v>7.0000000000000007E-2</v>
      </c>
      <c r="C86" s="22">
        <f t="shared" si="7"/>
        <v>-0.77252849559797054</v>
      </c>
      <c r="D86" s="22" t="e">
        <f t="shared" si="7"/>
        <v>#NUM!</v>
      </c>
      <c r="E86" s="22" t="e">
        <f t="shared" si="7"/>
        <v>#NUM!</v>
      </c>
      <c r="F86" s="22" t="e">
        <f t="shared" si="7"/>
        <v>#NUM!</v>
      </c>
      <c r="G86" s="22" t="e">
        <f t="shared" si="7"/>
        <v>#NUM!</v>
      </c>
      <c r="H86" s="22" t="e">
        <f t="shared" si="7"/>
        <v>#NUM!</v>
      </c>
      <c r="I86" s="22" t="e">
        <f t="shared" si="7"/>
        <v>#NUM!</v>
      </c>
    </row>
    <row r="87" spans="1:9">
      <c r="A87" s="8">
        <v>0.73</v>
      </c>
      <c r="B87" s="22">
        <f t="shared" si="6"/>
        <v>6.7500000000000004E-2</v>
      </c>
      <c r="C87" s="22">
        <f t="shared" si="7"/>
        <v>-0.67363061059895646</v>
      </c>
      <c r="D87" s="22" t="e">
        <f t="shared" si="7"/>
        <v>#NUM!</v>
      </c>
      <c r="E87" s="22" t="e">
        <f t="shared" si="7"/>
        <v>#NUM!</v>
      </c>
      <c r="F87" s="22" t="e">
        <f t="shared" si="7"/>
        <v>#NUM!</v>
      </c>
      <c r="G87" s="22" t="e">
        <f t="shared" si="7"/>
        <v>#NUM!</v>
      </c>
      <c r="H87" s="22" t="e">
        <f t="shared" si="7"/>
        <v>#NUM!</v>
      </c>
      <c r="I87" s="22" t="e">
        <f t="shared" si="7"/>
        <v>#NUM!</v>
      </c>
    </row>
    <row r="88" spans="1:9">
      <c r="A88" s="8">
        <v>0.74</v>
      </c>
      <c r="B88" s="22">
        <f t="shared" si="6"/>
        <v>6.5000000000000002E-2</v>
      </c>
      <c r="C88" s="22">
        <f t="shared" si="7"/>
        <v>-0.58900674270757669</v>
      </c>
      <c r="D88" s="22" t="e">
        <f t="shared" si="7"/>
        <v>#NUM!</v>
      </c>
      <c r="E88" s="22" t="e">
        <f t="shared" si="7"/>
        <v>#NUM!</v>
      </c>
      <c r="F88" s="22" t="e">
        <f t="shared" si="7"/>
        <v>#NUM!</v>
      </c>
      <c r="G88" s="22" t="e">
        <f t="shared" si="7"/>
        <v>#NUM!</v>
      </c>
      <c r="H88" s="22" t="e">
        <f t="shared" si="7"/>
        <v>#NUM!</v>
      </c>
      <c r="I88" s="22" t="e">
        <f t="shared" si="7"/>
        <v>#NUM!</v>
      </c>
    </row>
    <row r="89" spans="1:9">
      <c r="A89" s="8">
        <v>0.75</v>
      </c>
      <c r="B89" s="22">
        <f t="shared" si="6"/>
        <v>6.25E-2</v>
      </c>
      <c r="C89" s="22">
        <f t="shared" si="7"/>
        <v>-0.51535637219182906</v>
      </c>
      <c r="D89" s="22" t="e">
        <f t="shared" si="7"/>
        <v>#NUM!</v>
      </c>
      <c r="E89" s="22" t="e">
        <f t="shared" si="7"/>
        <v>#NUM!</v>
      </c>
      <c r="F89" s="22">
        <f t="shared" si="7"/>
        <v>-3.4282140814798745</v>
      </c>
      <c r="G89" s="22" t="e">
        <f t="shared" si="7"/>
        <v>#NUM!</v>
      </c>
      <c r="H89" s="22" t="e">
        <f t="shared" si="7"/>
        <v>#NUM!</v>
      </c>
      <c r="I89" s="22" t="e">
        <f t="shared" si="7"/>
        <v>#NUM!</v>
      </c>
    </row>
    <row r="90" spans="1:9">
      <c r="A90" s="8">
        <v>0.76</v>
      </c>
      <c r="B90" s="22">
        <f t="shared" si="6"/>
        <v>0.06</v>
      </c>
      <c r="C90" s="22">
        <f t="shared" si="7"/>
        <v>-0.45038484994008177</v>
      </c>
      <c r="D90" s="22" t="e">
        <f t="shared" si="7"/>
        <v>#NUM!</v>
      </c>
      <c r="E90" s="22" t="e">
        <f t="shared" si="7"/>
        <v>#NUM!</v>
      </c>
      <c r="F90" s="22">
        <f t="shared" si="7"/>
        <v>-1.8550872688246223</v>
      </c>
      <c r="G90" s="22" t="e">
        <f t="shared" si="7"/>
        <v>#NUM!</v>
      </c>
      <c r="H90" s="22">
        <f t="shared" si="7"/>
        <v>-2.5028788875504144</v>
      </c>
      <c r="I90" s="22" t="e">
        <f t="shared" si="7"/>
        <v>#NUM!</v>
      </c>
    </row>
    <row r="91" spans="1:9">
      <c r="A91" s="8">
        <v>0.77</v>
      </c>
      <c r="B91" s="22">
        <f t="shared" si="6"/>
        <v>5.7499999999999996E-2</v>
      </c>
      <c r="C91" s="22">
        <f t="shared" si="7"/>
        <v>-0.39243489826952427</v>
      </c>
      <c r="D91" s="22" t="e">
        <f t="shared" si="7"/>
        <v>#NUM!</v>
      </c>
      <c r="E91" s="22" t="e">
        <f t="shared" si="7"/>
        <v>#NUM!</v>
      </c>
      <c r="F91" s="22">
        <f t="shared" si="7"/>
        <v>-1.3607267408343708</v>
      </c>
      <c r="G91" s="22">
        <f t="shared" si="7"/>
        <v>-2.7223513738131211</v>
      </c>
      <c r="H91" s="22">
        <f t="shared" si="7"/>
        <v>-1.6218100775011806</v>
      </c>
      <c r="I91" s="22" t="e">
        <f t="shared" si="7"/>
        <v>#NUM!</v>
      </c>
    </row>
    <row r="92" spans="1:9">
      <c r="A92" s="8">
        <v>0.78</v>
      </c>
      <c r="B92" s="22">
        <f t="shared" si="6"/>
        <v>5.4999999999999993E-2</v>
      </c>
      <c r="C92" s="22">
        <f t="shared" si="7"/>
        <v>-0.34027225158032004</v>
      </c>
      <c r="D92" s="22">
        <f t="shared" si="7"/>
        <v>-4.3284678055594714</v>
      </c>
      <c r="E92" s="22" t="e">
        <f t="shared" si="7"/>
        <v>#NUM!</v>
      </c>
      <c r="F92" s="22">
        <f t="shared" si="7"/>
        <v>-1.07080575379385</v>
      </c>
      <c r="G92" s="22">
        <f t="shared" si="7"/>
        <v>-1.6608638914517297</v>
      </c>
      <c r="H92" s="22">
        <f t="shared" si="7"/>
        <v>-1.2248375267743992</v>
      </c>
      <c r="I92" s="22">
        <f t="shared" si="7"/>
        <v>-1.9399059674110744</v>
      </c>
    </row>
    <row r="93" spans="1:9">
      <c r="A93" s="8">
        <v>0.79</v>
      </c>
      <c r="B93" s="22">
        <f t="shared" si="6"/>
        <v>5.2499999999999991E-2</v>
      </c>
      <c r="C93" s="22">
        <f t="shared" si="7"/>
        <v>-0.29295413831304451</v>
      </c>
      <c r="D93" s="22">
        <f t="shared" si="7"/>
        <v>-1.8439550738861166</v>
      </c>
      <c r="E93" s="22" t="e">
        <f t="shared" si="7"/>
        <v>#NUM!</v>
      </c>
      <c r="F93" s="22">
        <f t="shared" si="7"/>
        <v>-0.86937623708527756</v>
      </c>
      <c r="G93" s="22">
        <f t="shared" si="7"/>
        <v>-1.2318566904801571</v>
      </c>
      <c r="H93" s="22">
        <f t="shared" si="7"/>
        <v>-0.97377816303765119</v>
      </c>
      <c r="I93" s="22">
        <f t="shared" si="7"/>
        <v>-1.3678954480241377</v>
      </c>
    </row>
    <row r="94" spans="1:9">
      <c r="A94" s="8">
        <v>0.8</v>
      </c>
      <c r="B94" s="22">
        <f t="shared" si="6"/>
        <v>4.9999999999999989E-2</v>
      </c>
      <c r="C94" s="22">
        <f t="shared" si="7"/>
        <v>-0.24974500331474125</v>
      </c>
      <c r="D94" s="22">
        <f t="shared" si="7"/>
        <v>-1.3059389377542772</v>
      </c>
      <c r="E94" s="22">
        <f t="shared" si="7"/>
        <v>-2.2465322256558085</v>
      </c>
      <c r="F94" s="22">
        <f t="shared" si="7"/>
        <v>-0.7170684777751446</v>
      </c>
      <c r="G94" s="22">
        <f t="shared" si="7"/>
        <v>-0.96833756814703609</v>
      </c>
      <c r="H94" s="22">
        <f t="shared" si="7"/>
        <v>-0.79318437639254791</v>
      </c>
      <c r="I94" s="22">
        <f t="shared" si="7"/>
        <v>-1.053216516637431</v>
      </c>
    </row>
    <row r="95" spans="1:9">
      <c r="A95" s="8">
        <v>0.81</v>
      </c>
      <c r="B95" s="22">
        <f t="shared" si="6"/>
        <v>4.7499999999999987E-2</v>
      </c>
      <c r="C95" s="22">
        <f t="shared" si="7"/>
        <v>-0.21006051108847323</v>
      </c>
      <c r="D95" s="22">
        <f t="shared" si="7"/>
        <v>-1.0033991402358944</v>
      </c>
      <c r="E95" s="22">
        <f t="shared" si="7"/>
        <v>-1.4445845752093698</v>
      </c>
      <c r="F95" s="22">
        <f t="shared" si="7"/>
        <v>-0.59581990029263077</v>
      </c>
      <c r="G95" s="22">
        <f t="shared" si="7"/>
        <v>-0.78150338841883382</v>
      </c>
      <c r="H95" s="22">
        <f t="shared" si="7"/>
        <v>-0.65384792455425478</v>
      </c>
      <c r="I95" s="22">
        <f t="shared" si="7"/>
        <v>-0.84051350473619868</v>
      </c>
    </row>
    <row r="96" spans="1:9">
      <c r="A96" s="8">
        <v>0.82</v>
      </c>
      <c r="B96" s="22">
        <f t="shared" si="6"/>
        <v>4.5000000000000012E-2</v>
      </c>
      <c r="C96" s="22">
        <f t="shared" si="7"/>
        <v>-0.17342918218648418</v>
      </c>
      <c r="D96" s="22">
        <f t="shared" si="7"/>
        <v>-0.79720217371179669</v>
      </c>
      <c r="E96" s="22">
        <f t="shared" si="7"/>
        <v>-1.0702586322596939</v>
      </c>
      <c r="F96" s="22">
        <f t="shared" si="7"/>
        <v>-0.49587551045154332</v>
      </c>
      <c r="G96" s="22">
        <f t="shared" si="7"/>
        <v>-0.63862584427053348</v>
      </c>
      <c r="H96" s="22">
        <f t="shared" si="7"/>
        <v>-0.54144801447500623</v>
      </c>
      <c r="I96" s="22">
        <f t="shared" si="7"/>
        <v>-0.68221376749588059</v>
      </c>
    </row>
    <row r="97" spans="1:9">
      <c r="A97" s="8">
        <v>0.83</v>
      </c>
      <c r="B97" s="22">
        <f t="shared" si="6"/>
        <v>4.250000000000001E-2</v>
      </c>
      <c r="C97" s="22">
        <f t="shared" si="7"/>
        <v>-0.13946541026337478</v>
      </c>
      <c r="D97" s="22">
        <f t="shared" si="7"/>
        <v>-0.64309235368290119</v>
      </c>
      <c r="E97" s="22">
        <f t="shared" si="7"/>
        <v>-0.83172452451190515</v>
      </c>
      <c r="F97" s="22">
        <f t="shared" si="7"/>
        <v>-0.41138723130369326</v>
      </c>
      <c r="G97" s="22">
        <f t="shared" si="7"/>
        <v>-0.52407031991111808</v>
      </c>
      <c r="H97" s="22">
        <f t="shared" si="7"/>
        <v>-0.44792657785287693</v>
      </c>
      <c r="I97" s="22">
        <f t="shared" si="7"/>
        <v>-0.55751873494856996</v>
      </c>
    </row>
    <row r="98" spans="1:9">
      <c r="A98" s="8">
        <v>0.84</v>
      </c>
      <c r="B98" s="22">
        <f t="shared" si="6"/>
        <v>4.0000000000000008E-2</v>
      </c>
      <c r="C98" s="22">
        <f t="shared" si="7"/>
        <v>-0.1078500460004026</v>
      </c>
      <c r="D98" s="22">
        <f t="shared" si="7"/>
        <v>-0.52139339957548603</v>
      </c>
      <c r="E98" s="22">
        <f t="shared" si="7"/>
        <v>-0.65974897964186208</v>
      </c>
      <c r="F98" s="22">
        <f t="shared" si="7"/>
        <v>-0.3385831322583559</v>
      </c>
      <c r="G98" s="22">
        <f t="shared" si="7"/>
        <v>-0.42918349973285252</v>
      </c>
      <c r="H98" s="22">
        <f t="shared" si="7"/>
        <v>-0.36831523302775104</v>
      </c>
      <c r="I98" s="22">
        <f t="shared" si="7"/>
        <v>-0.45551663266361753</v>
      </c>
    </row>
    <row r="99" spans="1:9">
      <c r="A99" s="8">
        <v>0.85</v>
      </c>
      <c r="B99" s="22">
        <f t="shared" si="6"/>
        <v>3.7500000000000006E-2</v>
      </c>
      <c r="C99" s="22">
        <f t="shared" si="7"/>
        <v>-7.8316144015584843E-2</v>
      </c>
      <c r="D99" s="22">
        <f t="shared" si="7"/>
        <v>-0.42168193272324461</v>
      </c>
      <c r="E99" s="22">
        <f t="shared" si="7"/>
        <v>-0.52700051044759388</v>
      </c>
      <c r="F99" s="22">
        <f t="shared" si="7"/>
        <v>-0.27489458251833954</v>
      </c>
      <c r="G99" s="22">
        <f t="shared" si="7"/>
        <v>-0.34869126094140412</v>
      </c>
      <c r="H99" s="22">
        <f t="shared" si="7"/>
        <v>-0.29934302757231079</v>
      </c>
      <c r="I99" s="22">
        <f t="shared" si="7"/>
        <v>-0.3697931554489744</v>
      </c>
    </row>
    <row r="100" spans="1:9">
      <c r="A100" s="8">
        <v>0.86</v>
      </c>
      <c r="B100" s="22">
        <f t="shared" si="6"/>
        <v>3.5000000000000003E-2</v>
      </c>
      <c r="C100" s="22">
        <f t="shared" si="7"/>
        <v>-5.0638313535786184E-2</v>
      </c>
      <c r="D100" s="22">
        <f t="shared" si="7"/>
        <v>-0.3377920603389748</v>
      </c>
      <c r="E100" s="22">
        <f t="shared" si="7"/>
        <v>-0.41994839899617187</v>
      </c>
      <c r="F100" s="22">
        <f t="shared" si="7"/>
        <v>-0.21849731036934306</v>
      </c>
      <c r="G100" s="22">
        <f t="shared" si="7"/>
        <v>-0.27915111430385453</v>
      </c>
      <c r="H100" s="22">
        <f t="shared" si="7"/>
        <v>-0.23874731247725212</v>
      </c>
      <c r="I100" s="22">
        <f t="shared" si="7"/>
        <v>-0.29626999748505822</v>
      </c>
    </row>
    <row r="101" spans="1:9">
      <c r="A101" s="8">
        <v>0.87</v>
      </c>
      <c r="B101" s="22">
        <f t="shared" si="6"/>
        <v>3.2500000000000001E-2</v>
      </c>
      <c r="C101" s="22">
        <f t="shared" si="7"/>
        <v>-2.4624635644618698E-2</v>
      </c>
      <c r="D101" s="22">
        <f t="shared" si="7"/>
        <v>-0.26578615810712325</v>
      </c>
      <c r="E101" s="22">
        <f t="shared" si="7"/>
        <v>-0.33093678173797225</v>
      </c>
      <c r="F101" s="22">
        <f t="shared" si="7"/>
        <v>-0.1680515202769659</v>
      </c>
      <c r="G101" s="22">
        <f t="shared" si="7"/>
        <v>-0.21819764790003937</v>
      </c>
      <c r="H101" s="22">
        <f t="shared" si="7"/>
        <v>-0.18490112188949581</v>
      </c>
      <c r="I101" s="22">
        <f t="shared" si="7"/>
        <v>-0.23220019664613534</v>
      </c>
    </row>
    <row r="102" spans="1:9">
      <c r="A102" s="8">
        <v>0.88</v>
      </c>
      <c r="B102" s="22">
        <f t="shared" si="6"/>
        <v>0.03</v>
      </c>
      <c r="C102" s="22">
        <f t="shared" si="7"/>
        <v>-1.1044155460582239E-4</v>
      </c>
      <c r="D102" s="22">
        <f t="shared" si="7"/>
        <v>-0.20300347927823159</v>
      </c>
      <c r="E102" s="22">
        <f t="shared" si="7"/>
        <v>-0.25522909264542171</v>
      </c>
      <c r="F102" s="22">
        <f t="shared" si="7"/>
        <v>-0.1225458947705711</v>
      </c>
      <c r="G102" s="22">
        <f t="shared" si="7"/>
        <v>-0.16413914075455005</v>
      </c>
      <c r="H102" s="22">
        <f t="shared" si="7"/>
        <v>-0.13659753010133246</v>
      </c>
      <c r="I102" s="22">
        <f t="shared" si="7"/>
        <v>-0.17564975444531461</v>
      </c>
    </row>
    <row r="103" spans="1:9">
      <c r="A103" s="8">
        <v>0.89</v>
      </c>
      <c r="B103" s="22">
        <f t="shared" si="6"/>
        <v>2.7499999999999997E-2</v>
      </c>
      <c r="C103" s="22">
        <f t="shared" si="7"/>
        <v>2.304653775511234E-2</v>
      </c>
      <c r="D103" s="22">
        <f t="shared" si="7"/>
        <v>-0.14756616121287469</v>
      </c>
      <c r="E103" s="22">
        <f t="shared" si="7"/>
        <v>-0.18970019310398611</v>
      </c>
      <c r="F103" s="22">
        <f t="shared" si="7"/>
        <v>-8.1199434264508374E-2</v>
      </c>
      <c r="G103" s="22">
        <f t="shared" si="7"/>
        <v>-0.11572619324700839</v>
      </c>
      <c r="H103" s="22">
        <f t="shared" si="7"/>
        <v>-9.2917932215200505E-2</v>
      </c>
      <c r="I103" s="22">
        <f t="shared" si="7"/>
        <v>-0.12520835841506561</v>
      </c>
    </row>
    <row r="104" spans="1:9">
      <c r="A104" s="8">
        <v>0.9</v>
      </c>
      <c r="B104" s="22">
        <f t="shared" si="6"/>
        <v>2.4999999999999994E-2</v>
      </c>
      <c r="C104" s="22">
        <f t="shared" si="7"/>
        <v>4.4969996536668999E-2</v>
      </c>
      <c r="D104" s="22">
        <f t="shared" si="7"/>
        <v>-9.8102237733496578E-2</v>
      </c>
      <c r="E104" s="22">
        <f t="shared" si="7"/>
        <v>-0.13218527616825404</v>
      </c>
      <c r="F104" s="22">
        <f t="shared" si="7"/>
        <v>-4.3397236701588904E-2</v>
      </c>
      <c r="G104" s="22">
        <f t="shared" si="7"/>
        <v>-7.201142195985577E-2</v>
      </c>
      <c r="H104" s="22">
        <f t="shared" si="7"/>
        <v>-5.3147966873014596E-2</v>
      </c>
      <c r="I104" s="22">
        <f t="shared" si="7"/>
        <v>-7.9817765108167071E-2</v>
      </c>
    </row>
    <row r="105" spans="1:9">
      <c r="A105" s="8">
        <v>0.91</v>
      </c>
      <c r="B105" s="22">
        <f t="shared" si="6"/>
        <v>2.2499999999999992E-2</v>
      </c>
      <c r="C105" s="22">
        <f t="shared" si="7"/>
        <v>6.5768102411436269E-2</v>
      </c>
      <c r="D105" s="22">
        <f t="shared" si="7"/>
        <v>-5.3580697847278813E-2</v>
      </c>
      <c r="E105" s="22">
        <f t="shared" si="7"/>
        <v>-8.1126361846253214E-2</v>
      </c>
      <c r="F105" s="22">
        <f t="shared" si="7"/>
        <v>-8.6470822082744814E-3</v>
      </c>
      <c r="G105" s="22">
        <f t="shared" si="7"/>
        <v>-3.2260438515108403E-2</v>
      </c>
      <c r="H105" s="22">
        <f t="shared" si="7"/>
        <v>-1.6721847697785508E-2</v>
      </c>
      <c r="I105" s="22">
        <f t="shared" si="7"/>
        <v>-3.866484886815158E-2</v>
      </c>
    </row>
    <row r="106" spans="1:9">
      <c r="A106" s="8">
        <v>0.92</v>
      </c>
      <c r="B106" s="22">
        <f t="shared" si="6"/>
        <v>1.999999999999999E-2</v>
      </c>
      <c r="C106" s="22">
        <f t="shared" si="7"/>
        <v>8.5535948790387506E-2</v>
      </c>
      <c r="D106" s="22">
        <f t="shared" si="7"/>
        <v>-1.3208386174760056E-2</v>
      </c>
      <c r="E106" s="22">
        <f t="shared" si="7"/>
        <v>-3.5367098695672228E-2</v>
      </c>
      <c r="F106" s="22">
        <f t="shared" si="7"/>
        <v>2.3450749787582215E-2</v>
      </c>
      <c r="G106" s="22">
        <f t="shared" si="7"/>
        <v>4.1067939513783625E-3</v>
      </c>
      <c r="H106" s="22">
        <f t="shared" si="7"/>
        <v>1.6815654746612063E-2</v>
      </c>
      <c r="I106" s="22">
        <f t="shared" si="7"/>
        <v>-1.1121939947842385E-3</v>
      </c>
    </row>
    <row r="107" spans="1:9">
      <c r="A107" s="8">
        <v>0.93</v>
      </c>
      <c r="B107" s="22">
        <f t="shared" si="6"/>
        <v>1.7499999999999988E-2</v>
      </c>
      <c r="C107" s="22">
        <f t="shared" si="7"/>
        <v>0.10435754541385855</v>
      </c>
      <c r="D107" s="22">
        <f t="shared" si="7"/>
        <v>2.3637069316318593E-2</v>
      </c>
      <c r="E107" s="22">
        <f t="shared" si="7"/>
        <v>5.9728594992292106E-3</v>
      </c>
      <c r="F107" s="22">
        <f t="shared" si="7"/>
        <v>5.3224977251238537E-2</v>
      </c>
      <c r="G107" s="22">
        <f t="shared" si="7"/>
        <v>3.7555836503868623E-2</v>
      </c>
      <c r="H107" s="22">
        <f t="shared" si="7"/>
        <v>4.783587531203648E-2</v>
      </c>
      <c r="I107" s="22">
        <f t="shared" si="7"/>
        <v>3.3348504988931715E-2</v>
      </c>
    </row>
    <row r="108" spans="1:9">
      <c r="A108" s="8">
        <v>0.94</v>
      </c>
      <c r="B108" s="22">
        <f t="shared" si="6"/>
        <v>1.5000000000000013E-2</v>
      </c>
      <c r="C108" s="22">
        <f t="shared" si="7"/>
        <v>0.12230744712923247</v>
      </c>
      <c r="D108" s="22">
        <f t="shared" si="7"/>
        <v>5.745238042062617E-2</v>
      </c>
      <c r="E108" s="22">
        <f t="shared" si="7"/>
        <v>4.3578177679822971E-2</v>
      </c>
      <c r="F108" s="22">
        <f t="shared" si="7"/>
        <v>8.0948952148529818E-2</v>
      </c>
      <c r="G108" s="22">
        <f t="shared" si="7"/>
        <v>6.8465633923416647E-2</v>
      </c>
      <c r="H108" s="22">
        <f t="shared" si="7"/>
        <v>7.6645388246893598E-2</v>
      </c>
      <c r="I108" s="22">
        <f t="shared" si="7"/>
        <v>6.5128647596397915E-2</v>
      </c>
    </row>
    <row r="109" spans="1:9">
      <c r="A109" s="8">
        <v>0.95</v>
      </c>
      <c r="B109" s="22">
        <f t="shared" si="6"/>
        <v>1.2500000000000011E-2</v>
      </c>
      <c r="C109" s="22">
        <f t="shared" si="7"/>
        <v>0.13945209666058611</v>
      </c>
      <c r="D109" s="22">
        <f t="shared" si="7"/>
        <v>8.863983556478261E-2</v>
      </c>
      <c r="E109" s="22">
        <f t="shared" si="7"/>
        <v>7.799109277784666E-2</v>
      </c>
      <c r="F109" s="22">
        <f t="shared" si="7"/>
        <v>0.10685224771803603</v>
      </c>
      <c r="G109" s="22">
        <f t="shared" si="7"/>
        <v>9.7148441442103328E-2</v>
      </c>
      <c r="H109" s="22">
        <f t="shared" si="7"/>
        <v>0.10350001816836585</v>
      </c>
      <c r="I109" s="22">
        <f t="shared" si="7"/>
        <v>9.4565544652313482E-2</v>
      </c>
    </row>
    <row r="110" spans="1:9">
      <c r="A110" s="8">
        <v>0.96</v>
      </c>
      <c r="B110" s="22">
        <f t="shared" ref="B110:B114" si="8">($E$6-A110)/$B$8</f>
        <v>1.0000000000000009E-2</v>
      </c>
      <c r="C110" s="22">
        <f t="shared" si="7"/>
        <v>0.15585093929584448</v>
      </c>
      <c r="D110" s="22">
        <f t="shared" si="7"/>
        <v>0.11752946354664529</v>
      </c>
      <c r="E110" s="22">
        <f t="shared" si="7"/>
        <v>0.10964781876889207</v>
      </c>
      <c r="F110" s="22">
        <f t="shared" si="7"/>
        <v>0.13112938781836436</v>
      </c>
      <c r="G110" s="22">
        <f t="shared" si="7"/>
        <v>0.12386437323582689</v>
      </c>
      <c r="H110" s="22">
        <f t="shared" si="7"/>
        <v>0.12861528403127553</v>
      </c>
      <c r="I110" s="22">
        <f t="shared" si="7"/>
        <v>0.12193893945202716</v>
      </c>
    </row>
    <row r="111" spans="1:9">
      <c r="A111" s="8">
        <v>0.97</v>
      </c>
      <c r="B111" s="22">
        <f t="shared" si="8"/>
        <v>7.5000000000000067E-3</v>
      </c>
      <c r="C111" s="22">
        <f t="shared" si="7"/>
        <v>0.17155735421861984</v>
      </c>
      <c r="D111" s="22">
        <f t="shared" si="7"/>
        <v>0.14439510121035659</v>
      </c>
      <c r="E111" s="22">
        <f t="shared" si="7"/>
        <v>0.13890409731876385</v>
      </c>
      <c r="F111" s="22">
        <f t="shared" si="7"/>
        <v>0.15394652089557948</v>
      </c>
      <c r="G111" s="22">
        <f t="shared" si="7"/>
        <v>0.14883221849697503</v>
      </c>
      <c r="H111" s="22">
        <f t="shared" si="7"/>
        <v>0.15217430857330894</v>
      </c>
      <c r="I111" s="22">
        <f t="shared" si="7"/>
        <v>0.14748320060898212</v>
      </c>
    </row>
    <row r="112" spans="1:9">
      <c r="A112" s="8">
        <v>0.98</v>
      </c>
      <c r="B112" s="22">
        <f t="shared" si="8"/>
        <v>5.0000000000000044E-3</v>
      </c>
      <c r="C112" s="22">
        <f t="shared" si="7"/>
        <v>0.18661943733506692</v>
      </c>
      <c r="D112" s="22">
        <f t="shared" si="7"/>
        <v>0.16946626412978538</v>
      </c>
      <c r="E112" s="22">
        <f t="shared" si="7"/>
        <v>0.1660535444733211</v>
      </c>
      <c r="F112" s="22">
        <f t="shared" si="7"/>
        <v>0.17544659061842316</v>
      </c>
      <c r="G112" s="22">
        <f t="shared" si="7"/>
        <v>0.1722376132393606</v>
      </c>
      <c r="H112" s="22">
        <f t="shared" si="7"/>
        <v>0.17433389396553178</v>
      </c>
      <c r="I112" s="22">
        <f t="shared" si="7"/>
        <v>0.17139647404546898</v>
      </c>
    </row>
    <row r="113" spans="1:9">
      <c r="A113" s="8">
        <v>0.99</v>
      </c>
      <c r="B113" s="22">
        <f t="shared" si="8"/>
        <v>2.5000000000000022E-3</v>
      </c>
      <c r="C113" s="22">
        <f t="shared" si="7"/>
        <v>0.2010806629805314</v>
      </c>
      <c r="D113" s="22">
        <f t="shared" si="7"/>
        <v>0.19293706490673879</v>
      </c>
      <c r="E113" s="22">
        <f t="shared" si="7"/>
        <v>0.19134109079664541</v>
      </c>
      <c r="F113" s="22">
        <f t="shared" si="7"/>
        <v>0.19575339012635173</v>
      </c>
      <c r="G113" s="22">
        <f t="shared" si="7"/>
        <v>0.19423930397206313</v>
      </c>
      <c r="H113" s="22">
        <f t="shared" si="7"/>
        <v>0.1952292489288866</v>
      </c>
      <c r="I113" s="22">
        <f t="shared" si="7"/>
        <v>0.19384765701080842</v>
      </c>
    </row>
    <row r="114" spans="1:9">
      <c r="A114" s="8">
        <v>1</v>
      </c>
      <c r="B114" s="22">
        <f t="shared" si="8"/>
        <v>0</v>
      </c>
      <c r="C114" s="22"/>
      <c r="D114" s="22"/>
      <c r="E114" s="22"/>
      <c r="F114" s="22"/>
      <c r="G114" s="22"/>
      <c r="H114" s="22"/>
      <c r="I114" s="22"/>
    </row>
  </sheetData>
  <mergeCells count="1">
    <mergeCell ref="C1:I1"/>
  </mergeCells>
  <pageMargins left="0.7" right="0.7" top="0.78740157499999996" bottom="0.78740157499999996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N114"/>
  <sheetViews>
    <sheetView workbookViewId="0">
      <selection activeCell="B11" sqref="B11"/>
    </sheetView>
  </sheetViews>
  <sheetFormatPr defaultRowHeight="15"/>
  <cols>
    <col min="1" max="2" width="9.140625" style="1"/>
    <col min="3" max="3" width="14.5703125" style="1" customWidth="1"/>
    <col min="4" max="4" width="12.7109375" style="1" customWidth="1"/>
    <col min="5" max="5" width="14.28515625" style="1" customWidth="1"/>
    <col min="6" max="6" width="13.85546875" style="1" customWidth="1"/>
    <col min="7" max="7" width="14" style="1" customWidth="1"/>
    <col min="8" max="8" width="13.140625" style="1" customWidth="1"/>
    <col min="9" max="9" width="15.5703125" style="1" customWidth="1"/>
    <col min="10" max="32" width="9.140625" style="1"/>
    <col min="33" max="33" width="12" style="1" customWidth="1"/>
    <col min="34" max="38" width="9.140625" style="1"/>
    <col min="39" max="39" width="10.140625" style="1" customWidth="1"/>
    <col min="40" max="16384" width="9.140625" style="1"/>
  </cols>
  <sheetData>
    <row r="1" spans="1:40">
      <c r="A1" s="20"/>
      <c r="B1" s="12"/>
      <c r="C1" s="37" t="s">
        <v>23</v>
      </c>
      <c r="D1" s="37"/>
      <c r="E1" s="37"/>
      <c r="F1" s="37"/>
      <c r="G1" s="37"/>
      <c r="H1" s="37"/>
      <c r="I1" s="37"/>
    </row>
    <row r="2" spans="1:40">
      <c r="A2" s="20"/>
      <c r="B2" s="12"/>
      <c r="C2" s="12" t="str">
        <f>'Gradient elution'!C2</f>
        <v>(-)-epikatechin</v>
      </c>
      <c r="D2" s="12" t="str">
        <f>'Gradient elution'!D2</f>
        <v>rutin</v>
      </c>
      <c r="E2" s="12" t="str">
        <f>'Gradient elution'!E2</f>
        <v>naringin</v>
      </c>
      <c r="F2" s="12" t="str">
        <f>'Gradient elution'!F2</f>
        <v>morin</v>
      </c>
      <c r="G2" s="12" t="str">
        <f>'Gradient elution'!G2</f>
        <v>kvercetin</v>
      </c>
      <c r="H2" s="12" t="str">
        <f>'Gradient elution'!H2</f>
        <v>hesperetin</v>
      </c>
      <c r="I2" s="12" t="str">
        <f>'Gradient elution'!I2</f>
        <v>biochanin A</v>
      </c>
    </row>
    <row r="3" spans="1:40">
      <c r="A3" s="20"/>
      <c r="B3" s="13" t="s">
        <v>24</v>
      </c>
      <c r="C3" s="15">
        <f>'Isocratic retention'!B44</f>
        <v>0.86026491559849305</v>
      </c>
      <c r="D3" s="15">
        <f>'Isocratic retention'!C44</f>
        <v>1.7282998470428523</v>
      </c>
      <c r="E3" s="15">
        <f>'Isocratic retention'!D44</f>
        <v>2.204034251806676</v>
      </c>
      <c r="F3" s="15">
        <f>'Isocratic retention'!E44</f>
        <v>2.2290384196095951</v>
      </c>
      <c r="G3" s="15">
        <f>'Isocratic retention'!F44</f>
        <v>2.5504351997349213</v>
      </c>
      <c r="H3" s="15">
        <f>'Isocratic retention'!G44</f>
        <v>2.8421616480109946</v>
      </c>
      <c r="I3" s="15">
        <f>'Isocratic retention'!H44</f>
        <v>3.6229452404610494</v>
      </c>
    </row>
    <row r="4" spans="1:40">
      <c r="A4" s="20"/>
      <c r="B4" s="13" t="s">
        <v>25</v>
      </c>
      <c r="C4" s="15">
        <f>'Isocratic retention'!B45</f>
        <v>5.3259723503047516</v>
      </c>
      <c r="D4" s="15">
        <f>'Isocratic retention'!C45</f>
        <v>8.3480059334206071</v>
      </c>
      <c r="E4" s="15">
        <f>'Isocratic retention'!D45</f>
        <v>8.9329102638758542</v>
      </c>
      <c r="F4" s="15">
        <f>'Isocratic retention'!E45</f>
        <v>7.310312024533733</v>
      </c>
      <c r="G4" s="15">
        <f>'Isocratic retention'!F45</f>
        <v>7.8692854548674287</v>
      </c>
      <c r="H4" s="15">
        <f>'Isocratic retention'!G45</f>
        <v>7.5055478624777487</v>
      </c>
      <c r="I4" s="15">
        <f>'Isocratic retention'!H45</f>
        <v>8.0171814979072575</v>
      </c>
    </row>
    <row r="6" spans="1:40" ht="18">
      <c r="A6" s="12" t="s">
        <v>7</v>
      </c>
      <c r="B6" s="18">
        <f>'Isocratic retention'!B6</f>
        <v>0.218</v>
      </c>
      <c r="D6" s="2" t="s">
        <v>27</v>
      </c>
      <c r="E6" s="26">
        <v>0.6</v>
      </c>
      <c r="F6" s="1" t="s">
        <v>28</v>
      </c>
    </row>
    <row r="7" spans="1:40" ht="18">
      <c r="A7" s="12" t="s">
        <v>8</v>
      </c>
      <c r="B7" s="3">
        <f>'Isocratic retention'!B7</f>
        <v>0.94</v>
      </c>
      <c r="D7" s="2" t="s">
        <v>29</v>
      </c>
      <c r="E7" s="26">
        <v>2</v>
      </c>
    </row>
    <row r="8" spans="1:40" ht="18">
      <c r="A8" s="12" t="s">
        <v>30</v>
      </c>
      <c r="B8" s="19">
        <f>E7*'Isocratic retention'!B5</f>
        <v>4</v>
      </c>
    </row>
    <row r="12" spans="1:40" ht="18">
      <c r="F12" s="4" t="s">
        <v>31</v>
      </c>
      <c r="P12" s="4" t="s">
        <v>21</v>
      </c>
      <c r="Z12" s="4" t="s">
        <v>34</v>
      </c>
      <c r="AG12" s="21" t="s">
        <v>35</v>
      </c>
      <c r="AH12" s="21" t="s">
        <v>36</v>
      </c>
      <c r="AI12" s="21" t="s">
        <v>37</v>
      </c>
      <c r="AJ12" s="21" t="s">
        <v>38</v>
      </c>
      <c r="AK12" s="21" t="s">
        <v>39</v>
      </c>
      <c r="AL12" s="21" t="s">
        <v>40</v>
      </c>
    </row>
    <row r="13" spans="1:40">
      <c r="A13" s="21" t="s">
        <v>32</v>
      </c>
      <c r="B13" s="20" t="s">
        <v>33</v>
      </c>
      <c r="C13" s="12" t="str">
        <f>'Isocratic retention'!B11</f>
        <v>(-)-epikatechin</v>
      </c>
      <c r="D13" s="12" t="str">
        <f>'Isocratic retention'!C11</f>
        <v>rutin</v>
      </c>
      <c r="E13" s="12" t="str">
        <f>'Isocratic retention'!D11</f>
        <v>naringin</v>
      </c>
      <c r="F13" s="12" t="str">
        <f>'Isocratic retention'!E11</f>
        <v>morin</v>
      </c>
      <c r="G13" s="12" t="str">
        <f>'Isocratic retention'!F11</f>
        <v>kvercetin</v>
      </c>
      <c r="H13" s="12" t="str">
        <f>'Isocratic retention'!G11</f>
        <v>hesperetin</v>
      </c>
      <c r="I13" s="12" t="str">
        <f>'Isocratic retention'!H11</f>
        <v>biochanin A</v>
      </c>
      <c r="K13" s="20" t="str">
        <f>A13</f>
        <v>A</v>
      </c>
      <c r="L13" s="20" t="str">
        <f>B13</f>
        <v>B</v>
      </c>
      <c r="M13" s="12" t="str">
        <f t="shared" ref="M13:S13" si="0">C13</f>
        <v>(-)-epikatechin</v>
      </c>
      <c r="N13" s="12" t="str">
        <f t="shared" si="0"/>
        <v>rutin</v>
      </c>
      <c r="O13" s="12" t="str">
        <f t="shared" si="0"/>
        <v>naringin</v>
      </c>
      <c r="P13" s="12" t="str">
        <f t="shared" si="0"/>
        <v>morin</v>
      </c>
      <c r="Q13" s="12" t="str">
        <f t="shared" si="0"/>
        <v>kvercetin</v>
      </c>
      <c r="R13" s="12" t="str">
        <f t="shared" si="0"/>
        <v>hesperetin</v>
      </c>
      <c r="S13" s="12" t="str">
        <f t="shared" si="0"/>
        <v>biochanin A</v>
      </c>
      <c r="U13" s="20" t="str">
        <f>K13</f>
        <v>A</v>
      </c>
      <c r="V13" s="20" t="str">
        <f>L13</f>
        <v>B</v>
      </c>
      <c r="W13" s="12" t="str">
        <f t="shared" ref="W13" si="1">M13</f>
        <v>(-)-epikatechin</v>
      </c>
      <c r="X13" s="12" t="str">
        <f t="shared" ref="X13" si="2">N13</f>
        <v>rutin</v>
      </c>
      <c r="Y13" s="12" t="str">
        <f t="shared" ref="Y13" si="3">O13</f>
        <v>naringin</v>
      </c>
      <c r="Z13" s="12" t="str">
        <f t="shared" ref="Z13" si="4">P13</f>
        <v>morin</v>
      </c>
      <c r="AA13" s="12" t="str">
        <f t="shared" ref="AA13" si="5">Q13</f>
        <v>kvercetin</v>
      </c>
      <c r="AB13" s="12" t="str">
        <f t="shared" ref="AB13" si="6">R13</f>
        <v>hesperetin</v>
      </c>
      <c r="AC13" s="12" t="str">
        <f t="shared" ref="AC13" si="7">S13</f>
        <v>biochanin A</v>
      </c>
      <c r="AE13" s="20" t="str">
        <f>U13</f>
        <v>A</v>
      </c>
      <c r="AF13" s="20" t="str">
        <f>V13</f>
        <v>B</v>
      </c>
      <c r="AG13" s="12" t="str">
        <f t="shared" ref="AG13" si="8">W13</f>
        <v>(-)-epikatechin</v>
      </c>
      <c r="AH13" s="12" t="str">
        <f t="shared" ref="AH13" si="9">X13</f>
        <v>rutin</v>
      </c>
      <c r="AI13" s="12" t="str">
        <f t="shared" ref="AI13" si="10">Y13</f>
        <v>naringin</v>
      </c>
      <c r="AJ13" s="12" t="str">
        <f t="shared" ref="AJ13" si="11">Z13</f>
        <v>morin</v>
      </c>
      <c r="AK13" s="12" t="str">
        <f t="shared" ref="AK13" si="12">AA13</f>
        <v>kvercetin</v>
      </c>
      <c r="AL13" s="12" t="str">
        <f t="shared" ref="AL13" si="13">AB13</f>
        <v>hesperetin</v>
      </c>
      <c r="AM13" s="12"/>
      <c r="AN13" s="21" t="s">
        <v>26</v>
      </c>
    </row>
    <row r="14" spans="1:40">
      <c r="A14" s="8">
        <v>0</v>
      </c>
      <c r="B14" s="22">
        <f t="shared" ref="B14:B77" si="14">($E$6-A14)/$B$8</f>
        <v>0.15</v>
      </c>
      <c r="C14" s="17">
        <f>(1/(C$4*$B14))*(LOG10(2.31*C$4*$B14*($B$6*(10^(C$3-C$4*$A14))-$B$7)+1))+($B$6+$B$7)</f>
        <v>1.5820341228502204</v>
      </c>
      <c r="D14" s="17">
        <f t="shared" ref="D14:I29" si="15">(1/(D$4*$B14))*(LOG10(2.31*D$4*$B14*($B$6*(10^(D$3-D$4*$A14))-$B$7)+1))+($B$6+$B$7)</f>
        <v>2.3601443546159668</v>
      </c>
      <c r="E14" s="17">
        <f t="shared" si="15"/>
        <v>2.6695904498320271</v>
      </c>
      <c r="F14" s="17">
        <f t="shared" si="15"/>
        <v>2.9496939791839605</v>
      </c>
      <c r="G14" s="17">
        <f t="shared" si="15"/>
        <v>3.1245511175592346</v>
      </c>
      <c r="H14" s="17">
        <f t="shared" si="15"/>
        <v>3.4621704520354259</v>
      </c>
      <c r="I14" s="17">
        <f t="shared" si="15"/>
        <v>3.9892953362059389</v>
      </c>
      <c r="K14" s="19">
        <f t="shared" ref="K14:K77" si="16">A14</f>
        <v>0</v>
      </c>
      <c r="L14" s="22">
        <f t="shared" ref="L14:L77" si="17">B14</f>
        <v>0.15</v>
      </c>
      <c r="M14" s="17">
        <f>1/((2.31*C$4*$B14*$B$6)+(10^(C$4*$A14-C$3)))</f>
        <v>1.8509530311034765</v>
      </c>
      <c r="N14" s="17">
        <f t="shared" ref="N14:S14" si="18">1/((2.31*D$4*$B14*$B$6)+(10^(D$4*$A14-D$3)))</f>
        <v>1.5401741305173313</v>
      </c>
      <c r="O14" s="17">
        <f t="shared" si="18"/>
        <v>1.4683932540863982</v>
      </c>
      <c r="P14" s="17">
        <f t="shared" si="18"/>
        <v>1.791791889889701</v>
      </c>
      <c r="Q14" s="17">
        <f t="shared" si="18"/>
        <v>1.6743749994301342</v>
      </c>
      <c r="R14" s="17">
        <f>1/((2.31*H$4*$B14*$B$6)+(10^(H$4*$A14-H$3)))</f>
        <v>1.7593713689068602</v>
      </c>
      <c r="S14" s="17">
        <f t="shared" si="18"/>
        <v>1.6506223402300468</v>
      </c>
      <c r="U14" s="18">
        <f>K14</f>
        <v>0</v>
      </c>
      <c r="V14" s="22">
        <f>L14</f>
        <v>0.15</v>
      </c>
      <c r="W14" s="17">
        <f>(4*$B$6*(1+M14))/SQRT('Isocratic retention'!$B$8)</f>
        <v>2.5506140328550839E-2</v>
      </c>
      <c r="X14" s="17">
        <f>(4*$B$6*(1+N14))/SQRT('Isocratic retention'!$B$8)</f>
        <v>2.2725747188775094E-2</v>
      </c>
      <c r="Y14" s="17">
        <f>(4*$B$6*(1+O14))/SQRT('Isocratic retention'!$B$8)</f>
        <v>2.2083557336055874E-2</v>
      </c>
      <c r="Z14" s="17">
        <f>(4*$B$6*(1+P14))/SQRT('Isocratic retention'!$B$8)</f>
        <v>2.4976853331068551E-2</v>
      </c>
      <c r="AA14" s="17">
        <f>(4*$B$6*(1+Q14))/SQRT('Isocratic retention'!$B$8)</f>
        <v>2.3926379453621117E-2</v>
      </c>
      <c r="AB14" s="17">
        <f>(4*$B$6*(1+R14))/SQRT('Isocratic retention'!$B$8)</f>
        <v>2.4686802127596785E-2</v>
      </c>
      <c r="AC14" s="17">
        <f>(4*$B$6*(1+S14))/SQRT('Isocratic retention'!$B$8)</f>
        <v>2.3713875546287656E-2</v>
      </c>
      <c r="AE14" s="18">
        <f>U14</f>
        <v>0</v>
      </c>
      <c r="AF14" s="22">
        <f>V14</f>
        <v>0.15</v>
      </c>
      <c r="AG14" s="22">
        <f>(2*(D14-C14))/(W14+X14)</f>
        <v>32.26538590206458</v>
      </c>
      <c r="AH14" s="22">
        <f t="shared" ref="AH14:AK14" si="19">(2*(E14-D14))/(X14+Y14)</f>
        <v>13.81168926844564</v>
      </c>
      <c r="AI14" s="22">
        <f t="shared" si="19"/>
        <v>11.903998515151454</v>
      </c>
      <c r="AJ14" s="22">
        <f t="shared" si="19"/>
        <v>7.1511484381873993</v>
      </c>
      <c r="AK14" s="22">
        <f t="shared" si="19"/>
        <v>13.890032435426251</v>
      </c>
      <c r="AL14" s="22">
        <f>(2*(I14-H14))/(AB14+AC14)</f>
        <v>21.781715029784959</v>
      </c>
      <c r="AM14" s="17"/>
      <c r="AN14" s="7">
        <v>1.5</v>
      </c>
    </row>
    <row r="15" spans="1:40">
      <c r="A15" s="8">
        <v>0.01</v>
      </c>
      <c r="B15" s="22">
        <f t="shared" si="14"/>
        <v>0.14749999999999999</v>
      </c>
      <c r="C15" s="17">
        <f t="shared" ref="C15:I46" si="20">(1/(C$4*$B15))*(LOG10(2.31*C$4*$B15*($B$6*(10^(C$3-C$4*$A15))-$B$7)+1))+($B$6+$B$7)</f>
        <v>1.4923460757282043</v>
      </c>
      <c r="D15" s="17">
        <f t="shared" si="15"/>
        <v>2.302987012526339</v>
      </c>
      <c r="E15" s="17">
        <f t="shared" si="15"/>
        <v>2.6205808240202111</v>
      </c>
      <c r="F15" s="17">
        <f t="shared" si="15"/>
        <v>2.9044758867706806</v>
      </c>
      <c r="G15" s="17">
        <f t="shared" si="15"/>
        <v>3.0832788376684261</v>
      </c>
      <c r="H15" s="17">
        <f t="shared" si="15"/>
        <v>3.4265820935710649</v>
      </c>
      <c r="I15" s="17">
        <f t="shared" si="15"/>
        <v>3.9632699572411672</v>
      </c>
      <c r="K15" s="19">
        <f t="shared" si="16"/>
        <v>0.01</v>
      </c>
      <c r="L15" s="22">
        <f t="shared" si="17"/>
        <v>0.14749999999999999</v>
      </c>
      <c r="M15" s="17">
        <f t="shared" ref="M15:M19" si="21">1/((2.31*C$4*$B15*$B$6)+(10^(C$4*$A15-C$3)))</f>
        <v>1.813051783723721</v>
      </c>
      <c r="N15" s="17">
        <f t="shared" ref="N15:N27" si="22">1/((2.31*D$4*$B15*$B$6)+(10^(D$4*$A15-D$3)))</f>
        <v>1.5558646157223388</v>
      </c>
      <c r="O15" s="17">
        <f t="shared" ref="O15:O27" si="23">1/((2.31*E$4*$B15*$B$6)+(10^(E$4*$A15-E$3)))</f>
        <v>1.4898733716965189</v>
      </c>
      <c r="P15" s="17">
        <f t="shared" ref="P15:P27" si="24">1/((2.31*F$4*$B15*$B$6)+(10^(F$4*$A15-F$3)))</f>
        <v>1.8182509566459208</v>
      </c>
      <c r="Q15" s="17">
        <f t="shared" ref="Q15:Q27" si="25">1/((2.31*G$4*$B15*$B$6)+(10^(G$4*$A15-G$3)))</f>
        <v>1.7009983322035025</v>
      </c>
      <c r="R15" s="17">
        <f t="shared" ref="R15:R27" si="26">1/((2.31*H$4*$B15*$B$6)+(10^(H$4*$A15-H$3)))</f>
        <v>1.7882463891601159</v>
      </c>
      <c r="S15" s="17">
        <f t="shared" ref="S15:S27" si="27">1/((2.31*I$4*$B15*$B$6)+(10^(I$4*$A15-I$3)))</f>
        <v>1.6784517043193146</v>
      </c>
      <c r="U15" s="18">
        <f t="shared" ref="U15:U78" si="28">K15</f>
        <v>0.01</v>
      </c>
      <c r="V15" s="22">
        <f t="shared" ref="V15:V78" si="29">L15</f>
        <v>0.14749999999999999</v>
      </c>
      <c r="W15" s="17">
        <f>(4*$B$6*(1+M15))/SQRT('Isocratic retention'!$B$8)</f>
        <v>2.516705563520498E-2</v>
      </c>
      <c r="X15" s="17">
        <f>(4*$B$6*(1+N15))/SQRT('Isocratic retention'!$B$8)</f>
        <v>2.2866122604678407E-2</v>
      </c>
      <c r="Y15" s="17">
        <f>(4*$B$6*(1+O15))/SQRT('Isocratic retention'!$B$8)</f>
        <v>2.2275729879082815E-2</v>
      </c>
      <c r="Z15" s="17">
        <f>(4*$B$6*(1+P15))/SQRT('Isocratic retention'!$B$8)</f>
        <v>2.521357019812456E-2</v>
      </c>
      <c r="AA15" s="17">
        <f>(4*$B$6*(1+Q15))/SQRT('Isocratic retention'!$B$8)</f>
        <v>2.4164565931729595E-2</v>
      </c>
      <c r="AB15" s="17">
        <f>(4*$B$6*(1+R15))/SQRT('Isocratic retention'!$B$8)</f>
        <v>2.4945133398064687E-2</v>
      </c>
      <c r="AC15" s="17">
        <f>(4*$B$6*(1+S15))/SQRT('Isocratic retention'!$B$8)</f>
        <v>2.3962851821228408E-2</v>
      </c>
      <c r="AE15" s="18">
        <f t="shared" ref="AE15:AE78" si="30">U15</f>
        <v>0.01</v>
      </c>
      <c r="AF15" s="22">
        <f t="shared" ref="AF15:AF78" si="31">V15</f>
        <v>0.14749999999999999</v>
      </c>
      <c r="AG15" s="22">
        <f t="shared" ref="AG15:AG78" si="32">(2*(D15-C15))/(W15+X15)</f>
        <v>33.753374917216497</v>
      </c>
      <c r="AH15" s="22">
        <f t="shared" ref="AH15:AH78" si="33">(2*(E15-D15))/(X15+Y15)</f>
        <v>14.070925051563599</v>
      </c>
      <c r="AI15" s="22">
        <f t="shared" ref="AI15:AI78" si="34">(2*(F15-E15))/(Y15+Z15)</f>
        <v>11.956169591420267</v>
      </c>
      <c r="AJ15" s="22">
        <f t="shared" ref="AJ15:AJ78" si="35">(2*(G15-F15))/(Z15+AA15)</f>
        <v>7.2421911765778786</v>
      </c>
      <c r="AK15" s="22">
        <f t="shared" ref="AK15:AK78" si="36">(2*(H15-G15))/(AA15+AB15)</f>
        <v>13.981077489283697</v>
      </c>
      <c r="AL15" s="22">
        <f t="shared" ref="AL15:AL78" si="37">(2*(I15-H15))/(AB15+AC15)</f>
        <v>21.946840020651308</v>
      </c>
      <c r="AM15" s="17"/>
      <c r="AN15" s="7">
        <v>1.5</v>
      </c>
    </row>
    <row r="16" spans="1:40">
      <c r="A16" s="8">
        <v>0.02</v>
      </c>
      <c r="B16" s="22">
        <f t="shared" si="14"/>
        <v>0.14499999999999999</v>
      </c>
      <c r="C16" s="17">
        <f t="shared" si="20"/>
        <v>1.3967788420574943</v>
      </c>
      <c r="D16" s="17">
        <f t="shared" si="15"/>
        <v>2.2429377107737229</v>
      </c>
      <c r="E16" s="17">
        <f t="shared" si="15"/>
        <v>2.5694952896323153</v>
      </c>
      <c r="F16" s="17">
        <f t="shared" si="15"/>
        <v>2.8574073457209908</v>
      </c>
      <c r="G16" s="17">
        <f t="shared" si="15"/>
        <v>3.0403771618362763</v>
      </c>
      <c r="H16" s="17">
        <f t="shared" si="15"/>
        <v>3.3896079933010412</v>
      </c>
      <c r="I16" s="17">
        <f t="shared" si="15"/>
        <v>3.9362314052996203</v>
      </c>
      <c r="K16" s="19">
        <f t="shared" si="16"/>
        <v>0.02</v>
      </c>
      <c r="L16" s="22">
        <f t="shared" si="17"/>
        <v>0.14499999999999999</v>
      </c>
      <c r="M16" s="17">
        <f t="shared" si="21"/>
        <v>1.769289564746471</v>
      </c>
      <c r="N16" s="17">
        <f t="shared" si="22"/>
        <v>1.5698061365533518</v>
      </c>
      <c r="O16" s="17">
        <f t="shared" si="23"/>
        <v>1.511246304209416</v>
      </c>
      <c r="P16" s="17">
        <f t="shared" si="24"/>
        <v>1.8448279194393724</v>
      </c>
      <c r="Q16" s="17">
        <f t="shared" si="25"/>
        <v>1.7281501012629255</v>
      </c>
      <c r="R16" s="17">
        <f t="shared" si="26"/>
        <v>1.8179158414484318</v>
      </c>
      <c r="S16" s="17">
        <f t="shared" si="27"/>
        <v>1.7072070189887951</v>
      </c>
      <c r="U16" s="18">
        <f t="shared" si="28"/>
        <v>0.02</v>
      </c>
      <c r="V16" s="22">
        <f t="shared" si="29"/>
        <v>0.14499999999999999</v>
      </c>
      <c r="W16" s="17">
        <f>(4*$B$6*(1+M16))/SQRT('Isocratic retention'!$B$8)</f>
        <v>2.4775535576422928E-2</v>
      </c>
      <c r="X16" s="17">
        <f>(4*$B$6*(1+N16))/SQRT('Isocratic retention'!$B$8)</f>
        <v>2.2990850856189304E-2</v>
      </c>
      <c r="Y16" s="17">
        <f>(4*$B$6*(1+O16))/SQRT('Isocratic retention'!$B$8)</f>
        <v>2.2466943487290031E-2</v>
      </c>
      <c r="Z16" s="17">
        <f>(4*$B$6*(1+P16))/SQRT('Isocratic retention'!$B$8)</f>
        <v>2.5451341825759571E-2</v>
      </c>
      <c r="AA16" s="17">
        <f>(4*$B$6*(1+Q16))/SQRT('Isocratic retention'!$B$8)</f>
        <v>2.440748008157443E-2</v>
      </c>
      <c r="AB16" s="17">
        <f>(4*$B$6*(1+R16))/SQRT('Isocratic retention'!$B$8)</f>
        <v>2.5210572079544517E-2</v>
      </c>
      <c r="AC16" s="17">
        <f>(4*$B$6*(1+S16))/SQRT('Isocratic retention'!$B$8)</f>
        <v>2.4220112141952639E-2</v>
      </c>
      <c r="AE16" s="18">
        <f t="shared" si="30"/>
        <v>0.02</v>
      </c>
      <c r="AF16" s="22">
        <f t="shared" si="31"/>
        <v>0.14499999999999999</v>
      </c>
      <c r="AG16" s="22">
        <f t="shared" si="32"/>
        <v>35.429050925171872</v>
      </c>
      <c r="AH16" s="22">
        <f t="shared" si="33"/>
        <v>14.367506544251643</v>
      </c>
      <c r="AI16" s="22">
        <f t="shared" si="34"/>
        <v>12.016792930203962</v>
      </c>
      <c r="AJ16" s="22">
        <f t="shared" si="35"/>
        <v>7.3395162226394888</v>
      </c>
      <c r="AK16" s="22">
        <f t="shared" si="36"/>
        <v>14.076765058440754</v>
      </c>
      <c r="AL16" s="22">
        <f t="shared" si="37"/>
        <v>22.116764944995655</v>
      </c>
      <c r="AM16" s="17"/>
      <c r="AN16" s="7">
        <v>1.5</v>
      </c>
    </row>
    <row r="17" spans="1:40">
      <c r="A17" s="8">
        <v>0.03</v>
      </c>
      <c r="B17" s="22">
        <f t="shared" si="14"/>
        <v>0.14249999999999999</v>
      </c>
      <c r="C17" s="17">
        <f t="shared" si="20"/>
        <v>1.294618356937657</v>
      </c>
      <c r="D17" s="17">
        <f t="shared" si="15"/>
        <v>2.1796539042908112</v>
      </c>
      <c r="E17" s="17">
        <f t="shared" si="15"/>
        <v>2.5161554989789296</v>
      </c>
      <c r="F17" s="17">
        <f t="shared" si="15"/>
        <v>2.808357926217524</v>
      </c>
      <c r="G17" s="17">
        <f t="shared" si="15"/>
        <v>2.9957387137460381</v>
      </c>
      <c r="H17" s="17">
        <f t="shared" si="15"/>
        <v>3.3511637740130902</v>
      </c>
      <c r="I17" s="17">
        <f t="shared" si="15"/>
        <v>3.9081210035496947</v>
      </c>
      <c r="K17" s="19">
        <f t="shared" si="16"/>
        <v>0.03</v>
      </c>
      <c r="L17" s="22">
        <f t="shared" si="17"/>
        <v>0.14249999999999999</v>
      </c>
      <c r="M17" s="17">
        <f t="shared" si="21"/>
        <v>1.7197029741490402</v>
      </c>
      <c r="N17" s="17">
        <f t="shared" si="22"/>
        <v>1.5814505614232153</v>
      </c>
      <c r="O17" s="17">
        <f t="shared" si="23"/>
        <v>1.5323005080668228</v>
      </c>
      <c r="P17" s="17">
        <f t="shared" si="24"/>
        <v>1.8713710903518683</v>
      </c>
      <c r="Q17" s="17">
        <f t="shared" si="25"/>
        <v>1.7557720818056974</v>
      </c>
      <c r="R17" s="17">
        <f t="shared" si="26"/>
        <v>1.848378516178371</v>
      </c>
      <c r="S17" s="17">
        <f t="shared" si="27"/>
        <v>1.7369292456235972</v>
      </c>
      <c r="U17" s="18">
        <f t="shared" si="28"/>
        <v>0.03</v>
      </c>
      <c r="V17" s="22">
        <f t="shared" si="29"/>
        <v>0.14249999999999999</v>
      </c>
      <c r="W17" s="17">
        <f>(4*$B$6*(1+M17))/SQRT('Isocratic retention'!$B$8)</f>
        <v>2.4331907595044736E-2</v>
      </c>
      <c r="X17" s="17">
        <f>(4*$B$6*(1+N17))/SQRT('Isocratic retention'!$B$8)</f>
        <v>2.3095028066945054E-2</v>
      </c>
      <c r="Y17" s="17">
        <f>(4*$B$6*(1+O17))/SQRT('Isocratic retention'!$B$8)</f>
        <v>2.2655305579626951E-2</v>
      </c>
      <c r="Z17" s="17">
        <f>(4*$B$6*(1+P17))/SQRT('Isocratic retention'!$B$8)</f>
        <v>2.5688811133276288E-2</v>
      </c>
      <c r="AA17" s="17">
        <f>(4*$B$6*(1+Q17))/SQRT('Isocratic retention'!$B$8)</f>
        <v>2.4654600993139836E-2</v>
      </c>
      <c r="AB17" s="17">
        <f>(4*$B$6*(1+R17))/SQRT('Isocratic retention'!$B$8)</f>
        <v>2.548310735037081E-2</v>
      </c>
      <c r="AC17" s="17">
        <f>(4*$B$6*(1+S17))/SQRT('Isocratic retention'!$B$8)</f>
        <v>2.4486022970771459E-2</v>
      </c>
      <c r="AE17" s="18">
        <f t="shared" si="30"/>
        <v>0.03</v>
      </c>
      <c r="AF17" s="22">
        <f t="shared" si="31"/>
        <v>0.14249999999999999</v>
      </c>
      <c r="AG17" s="22">
        <f t="shared" si="32"/>
        <v>37.322063295877832</v>
      </c>
      <c r="AH17" s="22">
        <f t="shared" si="33"/>
        <v>14.710344946886828</v>
      </c>
      <c r="AI17" s="22">
        <f t="shared" si="34"/>
        <v>12.088437936465775</v>
      </c>
      <c r="AJ17" s="22">
        <f t="shared" si="35"/>
        <v>7.4441035922629437</v>
      </c>
      <c r="AK17" s="22">
        <f t="shared" si="36"/>
        <v>14.177953959599153</v>
      </c>
      <c r="AL17" s="22">
        <f t="shared" si="37"/>
        <v>22.292052151283983</v>
      </c>
      <c r="AM17" s="17"/>
      <c r="AN17" s="7">
        <v>1.5</v>
      </c>
    </row>
    <row r="18" spans="1:40">
      <c r="A18" s="8">
        <v>0.04</v>
      </c>
      <c r="B18" s="22">
        <f t="shared" si="14"/>
        <v>0.13999999999999999</v>
      </c>
      <c r="C18" s="17">
        <f t="shared" si="20"/>
        <v>1.185022399442567</v>
      </c>
      <c r="D18" s="17">
        <f t="shared" si="15"/>
        <v>2.1127197116594845</v>
      </c>
      <c r="E18" s="17">
        <f t="shared" si="15"/>
        <v>2.4603546686219344</v>
      </c>
      <c r="F18" s="17">
        <f t="shared" si="15"/>
        <v>2.7571829728843884</v>
      </c>
      <c r="G18" s="17">
        <f t="shared" si="15"/>
        <v>2.949245062491439</v>
      </c>
      <c r="H18" s="17">
        <f t="shared" si="15"/>
        <v>3.3111576384606667</v>
      </c>
      <c r="I18" s="17">
        <f t="shared" si="15"/>
        <v>3.8788754045198668</v>
      </c>
      <c r="K18" s="19">
        <f t="shared" si="16"/>
        <v>0.04</v>
      </c>
      <c r="L18" s="22">
        <f t="shared" si="17"/>
        <v>0.13999999999999999</v>
      </c>
      <c r="M18" s="17">
        <f t="shared" si="21"/>
        <v>1.6644638172056749</v>
      </c>
      <c r="N18" s="17">
        <f t="shared" si="22"/>
        <v>1.5901443902947994</v>
      </c>
      <c r="O18" s="17">
        <f t="shared" si="23"/>
        <v>1.5527626623159287</v>
      </c>
      <c r="P18" s="17">
        <f t="shared" si="24"/>
        <v>1.8976885706147018</v>
      </c>
      <c r="Q18" s="17">
        <f t="shared" si="25"/>
        <v>1.7837833092569106</v>
      </c>
      <c r="R18" s="17">
        <f t="shared" si="26"/>
        <v>1.8796239573578266</v>
      </c>
      <c r="S18" s="17">
        <f t="shared" si="27"/>
        <v>1.7676604609505533</v>
      </c>
      <c r="U18" s="18">
        <f t="shared" si="28"/>
        <v>0.04</v>
      </c>
      <c r="V18" s="22">
        <f t="shared" si="29"/>
        <v>0.13999999999999999</v>
      </c>
      <c r="W18" s="17">
        <f>(4*$B$6*(1+M18))/SQRT('Isocratic retention'!$B$8)</f>
        <v>2.3837708752321968E-2</v>
      </c>
      <c r="X18" s="17">
        <f>(4*$B$6*(1+N18))/SQRT('Isocratic retention'!$B$8)</f>
        <v>2.317280767845455E-2</v>
      </c>
      <c r="Y18" s="17">
        <f>(4*$B$6*(1+O18))/SQRT('Isocratic retention'!$B$8)</f>
        <v>2.2838370881653393E-2</v>
      </c>
      <c r="Z18" s="17">
        <f>(4*$B$6*(1+P18))/SQRT('Isocratic retention'!$B$8)</f>
        <v>2.5924261292347445E-2</v>
      </c>
      <c r="AA18" s="17">
        <f>(4*$B$6*(1+Q18))/SQRT('Isocratic retention'!$B$8)</f>
        <v>2.4905204314327859E-2</v>
      </c>
      <c r="AB18" s="17">
        <f>(4*$B$6*(1+R18))/SQRT('Isocratic retention'!$B$8)</f>
        <v>2.5762645665683637E-2</v>
      </c>
      <c r="AC18" s="17">
        <f>(4*$B$6*(1+S18))/SQRT('Isocratic retention'!$B$8)</f>
        <v>2.4760960748435541E-2</v>
      </c>
      <c r="AE18" s="18">
        <f t="shared" si="30"/>
        <v>0.04</v>
      </c>
      <c r="AF18" s="22">
        <f t="shared" si="31"/>
        <v>0.13999999999999999</v>
      </c>
      <c r="AG18" s="22">
        <f t="shared" si="32"/>
        <v>39.46765033236602</v>
      </c>
      <c r="AH18" s="22">
        <f t="shared" si="33"/>
        <v>15.110891215633941</v>
      </c>
      <c r="AI18" s="22">
        <f t="shared" si="34"/>
        <v>12.174416803558701</v>
      </c>
      <c r="AJ18" s="22">
        <f t="shared" si="35"/>
        <v>7.557116224406168</v>
      </c>
      <c r="AK18" s="22">
        <f t="shared" si="36"/>
        <v>14.285689095235043</v>
      </c>
      <c r="AL18" s="22">
        <f t="shared" si="37"/>
        <v>22.473366663728395</v>
      </c>
      <c r="AM18" s="17"/>
      <c r="AN18" s="7">
        <v>1.5</v>
      </c>
    </row>
    <row r="19" spans="1:40">
      <c r="A19" s="8">
        <v>0.05</v>
      </c>
      <c r="B19" s="22">
        <f t="shared" si="14"/>
        <v>0.13749999999999998</v>
      </c>
      <c r="C19" s="17">
        <f t="shared" si="20"/>
        <v>1.0669891511308158</v>
      </c>
      <c r="D19" s="17">
        <f t="shared" si="15"/>
        <v>2.0416232577767759</v>
      </c>
      <c r="E19" s="17">
        <f t="shared" si="15"/>
        <v>2.4018509457852666</v>
      </c>
      <c r="F19" s="17">
        <f t="shared" si="15"/>
        <v>2.7037215537030743</v>
      </c>
      <c r="G19" s="17">
        <f t="shared" si="15"/>
        <v>2.9007651488330382</v>
      </c>
      <c r="H19" s="17">
        <f t="shared" si="15"/>
        <v>3.2694895113874205</v>
      </c>
      <c r="I19" s="17">
        <f t="shared" si="15"/>
        <v>3.8484261058442981</v>
      </c>
      <c r="K19" s="19">
        <f t="shared" si="16"/>
        <v>0.05</v>
      </c>
      <c r="L19" s="22">
        <f t="shared" si="17"/>
        <v>0.13749999999999998</v>
      </c>
      <c r="M19" s="17">
        <f t="shared" si="21"/>
        <v>1.603887569950188</v>
      </c>
      <c r="N19" s="17">
        <f t="shared" si="22"/>
        <v>1.5951221081410585</v>
      </c>
      <c r="O19" s="17">
        <f t="shared" si="23"/>
        <v>1.5722834930828222</v>
      </c>
      <c r="P19" s="17">
        <f t="shared" si="24"/>
        <v>1.9235401365711726</v>
      </c>
      <c r="Q19" s="17">
        <f t="shared" si="25"/>
        <v>1.8120742637603382</v>
      </c>
      <c r="R19" s="17">
        <f t="shared" si="26"/>
        <v>1.9116297165607874</v>
      </c>
      <c r="S19" s="17">
        <f t="shared" si="27"/>
        <v>1.7994435332627234</v>
      </c>
      <c r="U19" s="18">
        <f t="shared" si="28"/>
        <v>0.05</v>
      </c>
      <c r="V19" s="22">
        <f t="shared" si="29"/>
        <v>0.13749999999999998</v>
      </c>
      <c r="W19" s="17">
        <f>(4*$B$6*(1+M19))/SQRT('Isocratic retention'!$B$8)</f>
        <v>2.3295761464443489E-2</v>
      </c>
      <c r="X19" s="17">
        <f>(4*$B$6*(1+N19))/SQRT('Isocratic retention'!$B$8)</f>
        <v>2.3217340986621138E-2</v>
      </c>
      <c r="Y19" s="17">
        <f>(4*$B$6*(1+O19))/SQRT('Isocratic retention'!$B$8)</f>
        <v>2.3013014603748511E-2</v>
      </c>
      <c r="Z19" s="17">
        <f>(4*$B$6*(1+P19))/SQRT('Isocratic retention'!$B$8)</f>
        <v>2.6155543134526133E-2</v>
      </c>
      <c r="AA19" s="17">
        <f>(4*$B$6*(1+Q19))/SQRT('Isocratic retention'!$B$8)</f>
        <v>2.5158310222324447E-2</v>
      </c>
      <c r="AB19" s="17">
        <f>(4*$B$6*(1+R19))/SQRT('Isocratic retention'!$B$8)</f>
        <v>2.6048986189938627E-2</v>
      </c>
      <c r="AC19" s="17">
        <f>(4*$B$6*(1+S19))/SQRT('Isocratic retention'!$B$8)</f>
        <v>2.5045308997467517E-2</v>
      </c>
      <c r="AE19" s="18">
        <f t="shared" si="30"/>
        <v>0.05</v>
      </c>
      <c r="AF19" s="22">
        <f t="shared" si="31"/>
        <v>0.13749999999999998</v>
      </c>
      <c r="AG19" s="22">
        <f t="shared" si="32"/>
        <v>41.907937991078974</v>
      </c>
      <c r="AH19" s="22">
        <f t="shared" si="33"/>
        <v>15.58403275978827</v>
      </c>
      <c r="AI19" s="22">
        <f t="shared" si="34"/>
        <v>12.27901007488045</v>
      </c>
      <c r="AJ19" s="22">
        <f t="shared" si="35"/>
        <v>7.679937570061977</v>
      </c>
      <c r="AK19" s="22">
        <f t="shared" si="36"/>
        <v>14.40124311917708</v>
      </c>
      <c r="AL19" s="22">
        <f t="shared" si="37"/>
        <v>22.661496448220912</v>
      </c>
      <c r="AM19" s="17"/>
      <c r="AN19" s="7">
        <v>1.5</v>
      </c>
    </row>
    <row r="20" spans="1:40">
      <c r="A20" s="8">
        <v>0.06</v>
      </c>
      <c r="B20" s="22">
        <f t="shared" si="14"/>
        <v>0.13500000000000001</v>
      </c>
      <c r="C20" s="24">
        <f>((10^(C$3-C$4*$A20))+1)*$B$6</f>
        <v>0.97511712276123341</v>
      </c>
      <c r="D20" s="17">
        <f t="shared" si="15"/>
        <v>1.9657244479611324</v>
      </c>
      <c r="E20" s="17">
        <f t="shared" si="15"/>
        <v>2.3403587794759275</v>
      </c>
      <c r="F20" s="17">
        <f t="shared" si="15"/>
        <v>2.6477940638772157</v>
      </c>
      <c r="G20" s="17">
        <f t="shared" si="15"/>
        <v>2.850153440738235</v>
      </c>
      <c r="H20" s="17">
        <f t="shared" si="15"/>
        <v>3.2260500667603096</v>
      </c>
      <c r="I20" s="17">
        <f t="shared" si="15"/>
        <v>3.8166989047609978</v>
      </c>
      <c r="K20" s="19">
        <f t="shared" si="16"/>
        <v>0.06</v>
      </c>
      <c r="L20" s="22">
        <f t="shared" si="17"/>
        <v>0.13500000000000001</v>
      </c>
      <c r="M20" s="24">
        <f>(10^(C$3-C$4*$A20))</f>
        <v>3.473014324592814</v>
      </c>
      <c r="N20" s="17">
        <f t="shared" si="22"/>
        <v>1.5955063383271182</v>
      </c>
      <c r="O20" s="17">
        <f t="shared" si="23"/>
        <v>1.590421656433503</v>
      </c>
      <c r="P20" s="17">
        <f t="shared" si="24"/>
        <v>1.9486280422929509</v>
      </c>
      <c r="Q20" s="17">
        <f t="shared" si="25"/>
        <v>1.8404998007040925</v>
      </c>
      <c r="R20" s="17">
        <f t="shared" si="26"/>
        <v>1.9443579340680175</v>
      </c>
      <c r="S20" s="17">
        <f t="shared" si="27"/>
        <v>1.8323216624408927</v>
      </c>
      <c r="U20" s="18">
        <f t="shared" si="28"/>
        <v>0.06</v>
      </c>
      <c r="V20" s="22">
        <f t="shared" si="29"/>
        <v>0.13500000000000001</v>
      </c>
      <c r="W20" s="24">
        <f>C20/(SQRT('Isocratic retention'!$B$8/16))</f>
        <v>4.0017962348023482E-2</v>
      </c>
      <c r="X20" s="17">
        <f>(4*$B$6*(1+N20))/SQRT('Isocratic retention'!$B$8)</f>
        <v>2.3220778513980304E-2</v>
      </c>
      <c r="Y20" s="17">
        <f>(4*$B$6*(1+O20))/SQRT('Isocratic retention'!$B$8)</f>
        <v>2.317528824862353E-2</v>
      </c>
      <c r="Z20" s="17">
        <f>(4*$B$6*(1+P20))/SQRT('Isocratic retention'!$B$8)</f>
        <v>2.6379992866565897E-2</v>
      </c>
      <c r="AA20" s="17">
        <f>(4*$B$6*(1+Q20))/SQRT('Isocratic retention'!$B$8)</f>
        <v>2.5412620176326454E-2</v>
      </c>
      <c r="AB20" s="17">
        <f>(4*$B$6*(1+R20))/SQRT('Isocratic retention'!$B$8)</f>
        <v>2.6341790209975274E-2</v>
      </c>
      <c r="AC20" s="17">
        <f>(4*$B$6*(1+S20))/SQRT('Isocratic retention'!$B$8)</f>
        <v>2.5339454206949986E-2</v>
      </c>
      <c r="AE20" s="18">
        <f t="shared" si="30"/>
        <v>0.06</v>
      </c>
      <c r="AF20" s="22">
        <f t="shared" si="31"/>
        <v>0.13500000000000001</v>
      </c>
      <c r="AG20" s="22">
        <f t="shared" si="32"/>
        <v>31.329128685896816</v>
      </c>
      <c r="AH20" s="22">
        <f t="shared" si="33"/>
        <v>16.149400483954725</v>
      </c>
      <c r="AI20" s="22">
        <f t="shared" si="34"/>
        <v>12.407770775698607</v>
      </c>
      <c r="AJ20" s="22">
        <f t="shared" si="35"/>
        <v>7.8142177029544406</v>
      </c>
      <c r="AK20" s="22">
        <f t="shared" si="36"/>
        <v>14.526167846037961</v>
      </c>
      <c r="AL20" s="22">
        <f t="shared" si="37"/>
        <v>22.85737677815106</v>
      </c>
      <c r="AM20" s="17"/>
      <c r="AN20" s="7">
        <v>1.5</v>
      </c>
    </row>
    <row r="21" spans="1:40">
      <c r="A21" s="8">
        <v>7.0000000000000007E-2</v>
      </c>
      <c r="B21" s="22">
        <f t="shared" si="14"/>
        <v>0.13250000000000001</v>
      </c>
      <c r="C21" s="24">
        <f t="shared" ref="C21:G84" si="38">((10^(C$3-C$4*$A21))+1)*$B$6</f>
        <v>0.88773553843293707</v>
      </c>
      <c r="D21" s="17">
        <f t="shared" si="15"/>
        <v>1.8842077410306668</v>
      </c>
      <c r="E21" s="17">
        <f t="shared" si="15"/>
        <v>2.2755375303439962</v>
      </c>
      <c r="F21" s="17">
        <f t="shared" si="15"/>
        <v>2.5891994208868043</v>
      </c>
      <c r="G21" s="17">
        <f t="shared" si="15"/>
        <v>2.7972477661196451</v>
      </c>
      <c r="H21" s="17">
        <f t="shared" si="15"/>
        <v>3.1807196250825363</v>
      </c>
      <c r="I21" s="17">
        <f t="shared" si="15"/>
        <v>3.7836132827280253</v>
      </c>
      <c r="K21" s="19">
        <f t="shared" si="16"/>
        <v>7.0000000000000007E-2</v>
      </c>
      <c r="L21" s="22">
        <f t="shared" si="17"/>
        <v>0.13250000000000001</v>
      </c>
      <c r="M21" s="24">
        <f t="shared" ref="M21:M84" si="39">(10^(C$3-C$4*$A21))</f>
        <v>3.0721813689584265</v>
      </c>
      <c r="N21" s="17">
        <f t="shared" si="22"/>
        <v>1.5903188762065812</v>
      </c>
      <c r="O21" s="17">
        <f t="shared" si="23"/>
        <v>1.6066262212672713</v>
      </c>
      <c r="P21" s="17">
        <f t="shared" si="24"/>
        <v>1.9725868635088286</v>
      </c>
      <c r="Q21" s="17">
        <f t="shared" si="25"/>
        <v>1.8688706455064754</v>
      </c>
      <c r="R21" s="17">
        <f t="shared" si="26"/>
        <v>1.9777511033495843</v>
      </c>
      <c r="S21" s="17">
        <f t="shared" si="27"/>
        <v>1.8663377423545979</v>
      </c>
      <c r="U21" s="18">
        <f t="shared" si="28"/>
        <v>7.0000000000000007E-2</v>
      </c>
      <c r="V21" s="22">
        <f t="shared" si="29"/>
        <v>0.13250000000000001</v>
      </c>
      <c r="W21" s="24">
        <f>C21/(SQRT('Isocratic retention'!$B$8/16))</f>
        <v>3.6431897792354069E-2</v>
      </c>
      <c r="X21" s="17">
        <f>(4*$B$6*(1+N21))/SQRT('Isocratic retention'!$B$8)</f>
        <v>2.3174368722113526E-2</v>
      </c>
      <c r="Y21" s="17">
        <f>(4*$B$6*(1+O21))/SQRT('Isocratic retention'!$B$8)</f>
        <v>2.3320262893980356E-2</v>
      </c>
      <c r="Z21" s="17">
        <f>(4*$B$6*(1+P21))/SQRT('Isocratic retention'!$B$8)</f>
        <v>2.6594341208812107E-2</v>
      </c>
      <c r="AA21" s="17">
        <f>(4*$B$6*(1+Q21))/SQRT('Isocratic retention'!$B$8)</f>
        <v>2.5666440825377636E-2</v>
      </c>
      <c r="AB21" s="17">
        <f>(4*$B$6*(1+R21))/SQRT('Isocratic retention'!$B$8)</f>
        <v>2.6640543241827585E-2</v>
      </c>
      <c r="AC21" s="17">
        <f>(4*$B$6*(1+S21))/SQRT('Isocratic retention'!$B$8)</f>
        <v>2.5643780128226334E-2</v>
      </c>
      <c r="AE21" s="18">
        <f t="shared" si="30"/>
        <v>7.0000000000000007E-2</v>
      </c>
      <c r="AF21" s="22">
        <f t="shared" si="31"/>
        <v>0.13250000000000001</v>
      </c>
      <c r="AG21" s="22">
        <f t="shared" si="32"/>
        <v>33.435149049500239</v>
      </c>
      <c r="AH21" s="22">
        <f t="shared" si="33"/>
        <v>16.833332180994098</v>
      </c>
      <c r="AI21" s="22">
        <f t="shared" si="34"/>
        <v>12.567940633040516</v>
      </c>
      <c r="AJ21" s="22">
        <f t="shared" si="35"/>
        <v>7.9619300414116498</v>
      </c>
      <c r="AK21" s="22">
        <f t="shared" si="36"/>
        <v>14.66235784002372</v>
      </c>
      <c r="AL21" s="22">
        <f t="shared" si="37"/>
        <v>23.062119533550248</v>
      </c>
      <c r="AM21" s="17"/>
      <c r="AN21" s="7">
        <v>1.5</v>
      </c>
    </row>
    <row r="22" spans="1:40">
      <c r="A22" s="8">
        <v>0.08</v>
      </c>
      <c r="B22" s="22">
        <f t="shared" si="14"/>
        <v>0.13</v>
      </c>
      <c r="C22" s="24">
        <f t="shared" si="38"/>
        <v>0.81043897404432463</v>
      </c>
      <c r="D22" s="17">
        <f t="shared" si="15"/>
        <v>1.7960104440074662</v>
      </c>
      <c r="E22" s="17">
        <f t="shared" si="15"/>
        <v>2.2069761766706941</v>
      </c>
      <c r="F22" s="17">
        <f t="shared" si="15"/>
        <v>2.5277117745415296</v>
      </c>
      <c r="G22" s="17">
        <f t="shared" si="15"/>
        <v>2.7418667597303328</v>
      </c>
      <c r="H22" s="17">
        <f t="shared" si="15"/>
        <v>3.1333669043855994</v>
      </c>
      <c r="I22" s="17">
        <f t="shared" si="15"/>
        <v>3.7490817103369136</v>
      </c>
      <c r="K22" s="19">
        <f t="shared" si="16"/>
        <v>0.08</v>
      </c>
      <c r="L22" s="22">
        <f t="shared" si="17"/>
        <v>0.13</v>
      </c>
      <c r="M22" s="24">
        <f t="shared" si="39"/>
        <v>2.7176099726803882</v>
      </c>
      <c r="N22" s="17">
        <f t="shared" si="22"/>
        <v>1.5785074724019101</v>
      </c>
      <c r="O22" s="17">
        <f t="shared" si="23"/>
        <v>1.6202189336017765</v>
      </c>
      <c r="P22" s="17">
        <f t="shared" si="24"/>
        <v>1.9949726864437503</v>
      </c>
      <c r="Q22" s="17">
        <f t="shared" si="25"/>
        <v>1.8969432960285832</v>
      </c>
      <c r="R22" s="17">
        <f t="shared" si="26"/>
        <v>2.0117268536387676</v>
      </c>
      <c r="S22" s="17">
        <f t="shared" si="27"/>
        <v>1.9015334925968996</v>
      </c>
      <c r="U22" s="18">
        <f t="shared" si="28"/>
        <v>0.08</v>
      </c>
      <c r="V22" s="22">
        <f t="shared" si="29"/>
        <v>0.13</v>
      </c>
      <c r="W22" s="24">
        <f>C22/(SQRT('Isocratic retention'!$B$8/16))</f>
        <v>3.3259713722223166E-2</v>
      </c>
      <c r="X22" s="17">
        <f>(4*$B$6*(1+N22))/SQRT('Isocratic retention'!$B$8)</f>
        <v>2.3068697629102741E-2</v>
      </c>
      <c r="Y22" s="17">
        <f>(4*$B$6*(1+O22))/SQRT('Isocratic retention'!$B$8)</f>
        <v>2.3441870519383897E-2</v>
      </c>
      <c r="Z22" s="17">
        <f>(4*$B$6*(1+P22))/SQRT('Isocratic retention'!$B$8)</f>
        <v>2.6794616672812722E-2</v>
      </c>
      <c r="AA22" s="17">
        <f>(4*$B$6*(1+Q22))/SQRT('Isocratic retention'!$B$8)</f>
        <v>2.5917593669987672E-2</v>
      </c>
      <c r="AB22" s="17">
        <f>(4*$B$6*(1+R22))/SQRT('Isocratic retention'!$B$8)</f>
        <v>2.6944508352858644E-2</v>
      </c>
      <c r="AC22" s="17">
        <f>(4*$B$6*(1+S22))/SQRT('Isocratic retention'!$B$8)</f>
        <v>2.5958660006938795E-2</v>
      </c>
      <c r="AE22" s="18">
        <f t="shared" si="30"/>
        <v>0.08</v>
      </c>
      <c r="AF22" s="22">
        <f t="shared" si="31"/>
        <v>0.13</v>
      </c>
      <c r="AG22" s="22">
        <f t="shared" si="32"/>
        <v>34.993760566618299</v>
      </c>
      <c r="AH22" s="22">
        <f t="shared" si="33"/>
        <v>17.671929156023431</v>
      </c>
      <c r="AI22" s="22">
        <f t="shared" si="34"/>
        <v>12.769029675333522</v>
      </c>
      <c r="AJ22" s="22">
        <f t="shared" si="35"/>
        <v>8.1254412894508086</v>
      </c>
      <c r="AK22" s="22">
        <f t="shared" si="36"/>
        <v>14.812129282564863</v>
      </c>
      <c r="AL22" s="22">
        <f t="shared" si="37"/>
        <v>23.277048427943029</v>
      </c>
      <c r="AM22" s="17"/>
      <c r="AN22" s="7">
        <v>1.5</v>
      </c>
    </row>
    <row r="23" spans="1:40">
      <c r="A23" s="8">
        <v>0.09</v>
      </c>
      <c r="B23" s="22">
        <f t="shared" si="14"/>
        <v>0.1275</v>
      </c>
      <c r="C23" s="24">
        <f t="shared" si="38"/>
        <v>0.74206348151679746</v>
      </c>
      <c r="D23" s="17">
        <f t="shared" si="15"/>
        <v>1.699709122938472</v>
      </c>
      <c r="E23" s="17">
        <f t="shared" si="15"/>
        <v>2.1341723644297321</v>
      </c>
      <c r="F23" s="17">
        <f t="shared" si="15"/>
        <v>2.4630766411667966</v>
      </c>
      <c r="G23" s="17">
        <f t="shared" si="15"/>
        <v>2.6838068477187065</v>
      </c>
      <c r="H23" s="17">
        <f t="shared" si="15"/>
        <v>3.0838476075509504</v>
      </c>
      <c r="I23" s="17">
        <f t="shared" si="15"/>
        <v>3.7130088614100072</v>
      </c>
      <c r="K23" s="19">
        <f t="shared" si="16"/>
        <v>0.09</v>
      </c>
      <c r="L23" s="22">
        <f t="shared" si="17"/>
        <v>0.1275</v>
      </c>
      <c r="M23" s="24">
        <f t="shared" si="39"/>
        <v>2.4039609243889792</v>
      </c>
      <c r="N23" s="17">
        <f t="shared" si="22"/>
        <v>1.5589933909115223</v>
      </c>
      <c r="O23" s="17">
        <f t="shared" si="23"/>
        <v>1.6303784007141533</v>
      </c>
      <c r="P23" s="17">
        <f t="shared" si="24"/>
        <v>2.0152522090602405</v>
      </c>
      <c r="Q23" s="17">
        <f t="shared" si="25"/>
        <v>1.9244082407060943</v>
      </c>
      <c r="R23" s="17">
        <f t="shared" si="26"/>
        <v>2.0461715662800808</v>
      </c>
      <c r="S23" s="17">
        <f t="shared" si="27"/>
        <v>1.9379482918010043</v>
      </c>
      <c r="U23" s="18">
        <f t="shared" si="28"/>
        <v>0.09</v>
      </c>
      <c r="V23" s="22">
        <f t="shared" si="29"/>
        <v>0.1275</v>
      </c>
      <c r="W23" s="24">
        <f>C23/(SQRT('Isocratic retention'!$B$8/16))</f>
        <v>3.0453642716367042E-2</v>
      </c>
      <c r="X23" s="17">
        <f>(4*$B$6*(1+N23))/SQRT('Isocratic retention'!$B$8)</f>
        <v>2.2894114289620661E-2</v>
      </c>
      <c r="Y23" s="17">
        <f>(4*$B$6*(1+O23))/SQRT('Isocratic retention'!$B$8)</f>
        <v>2.3532762509186785E-2</v>
      </c>
      <c r="Z23" s="17">
        <f>(4*$B$6*(1+P23))/SQRT('Isocratic retention'!$B$8)</f>
        <v>2.6976048055234344E-2</v>
      </c>
      <c r="AA23" s="17">
        <f>(4*$B$6*(1+Q23))/SQRT('Isocratic retention'!$B$8)</f>
        <v>2.6163309655280263E-2</v>
      </c>
      <c r="AB23" s="17">
        <f>(4*$B$6*(1+R23))/SQRT('Isocratic retention'!$B$8)</f>
        <v>2.7252669050218815E-2</v>
      </c>
      <c r="AC23" s="17">
        <f>(4*$B$6*(1+S23))/SQRT('Isocratic retention'!$B$8)</f>
        <v>2.6284446145259141E-2</v>
      </c>
      <c r="AE23" s="18">
        <f t="shared" si="30"/>
        <v>0.09</v>
      </c>
      <c r="AF23" s="22">
        <f t="shared" si="31"/>
        <v>0.1275</v>
      </c>
      <c r="AG23" s="22">
        <f t="shared" si="32"/>
        <v>35.902002077207825</v>
      </c>
      <c r="AH23" s="22">
        <f t="shared" si="33"/>
        <v>18.71602276302248</v>
      </c>
      <c r="AI23" s="22">
        <f t="shared" si="34"/>
        <v>13.023639759545146</v>
      </c>
      <c r="AJ23" s="22">
        <f t="shared" si="35"/>
        <v>8.3075978356522118</v>
      </c>
      <c r="AK23" s="22">
        <f t="shared" si="36"/>
        <v>14.97831808110484</v>
      </c>
      <c r="AL23" s="22">
        <f t="shared" si="37"/>
        <v>23.503741341378785</v>
      </c>
      <c r="AM23" s="17"/>
      <c r="AN23" s="7">
        <v>1.5</v>
      </c>
    </row>
    <row r="24" spans="1:40">
      <c r="A24" s="8">
        <v>0.1</v>
      </c>
      <c r="B24" s="22">
        <f t="shared" si="14"/>
        <v>0.125</v>
      </c>
      <c r="C24" s="24">
        <f t="shared" si="38"/>
        <v>0.68157944816601268</v>
      </c>
      <c r="D24" s="17">
        <f t="shared" si="15"/>
        <v>1.5933301226979817</v>
      </c>
      <c r="E24" s="17">
        <f t="shared" si="15"/>
        <v>2.0565030300497549</v>
      </c>
      <c r="F24" s="17">
        <f t="shared" si="15"/>
        <v>2.3950063540369149</v>
      </c>
      <c r="G24" s="17">
        <f t="shared" si="15"/>
        <v>2.6228386768094252</v>
      </c>
      <c r="H24" s="17">
        <f t="shared" si="15"/>
        <v>3.0320028282903118</v>
      </c>
      <c r="I24" s="17">
        <f t="shared" si="15"/>
        <v>3.6752907237933403</v>
      </c>
      <c r="K24" s="19">
        <f t="shared" si="16"/>
        <v>0.1</v>
      </c>
      <c r="L24" s="22">
        <f t="shared" si="17"/>
        <v>0.125</v>
      </c>
      <c r="M24" s="24">
        <f t="shared" si="39"/>
        <v>2.1265112301193243</v>
      </c>
      <c r="N24" s="17">
        <f t="shared" si="22"/>
        <v>1.5307436606885068</v>
      </c>
      <c r="O24" s="17">
        <f t="shared" si="23"/>
        <v>1.6361296573614077</v>
      </c>
      <c r="P24" s="17">
        <f t="shared" si="24"/>
        <v>2.0327926907556817</v>
      </c>
      <c r="Q24" s="17">
        <f t="shared" si="25"/>
        <v>1.9508765273389053</v>
      </c>
      <c r="R24" s="17">
        <f t="shared" si="26"/>
        <v>2.080932628148167</v>
      </c>
      <c r="S24" s="17">
        <f t="shared" si="27"/>
        <v>1.975617626285878</v>
      </c>
      <c r="U24" s="18">
        <f t="shared" si="28"/>
        <v>0.1</v>
      </c>
      <c r="V24" s="22">
        <f t="shared" si="29"/>
        <v>0.125</v>
      </c>
      <c r="W24" s="24">
        <f>C24/(SQRT('Isocratic retention'!$B$8/16))</f>
        <v>2.7971430361778973E-2</v>
      </c>
      <c r="X24" s="17">
        <f>(4*$B$6*(1+N24))/SQRT('Isocratic retention'!$B$8)</f>
        <v>2.2641377195936219E-2</v>
      </c>
      <c r="Y24" s="17">
        <f>(4*$B$6*(1+O24))/SQRT('Isocratic retention'!$B$8)</f>
        <v>2.3584216306394241E-2</v>
      </c>
      <c r="Z24" s="17">
        <f>(4*$B$6*(1+P24))/SQRT('Isocratic retention'!$B$8)</f>
        <v>2.7132974522515056E-2</v>
      </c>
      <c r="AA24" s="17">
        <f>(4*$B$6*(1+Q24))/SQRT('Isocratic retention'!$B$8)</f>
        <v>2.6400109008250124E-2</v>
      </c>
      <c r="AB24" s="17">
        <f>(4*$B$6*(1+R24))/SQRT('Isocratic retention'!$B$8)</f>
        <v>2.7563659975815957E-2</v>
      </c>
      <c r="AC24" s="17">
        <f>(4*$B$6*(1+S24))/SQRT('Isocratic retention'!$B$8)</f>
        <v>2.6621456022648256E-2</v>
      </c>
      <c r="AE24" s="18">
        <f t="shared" si="30"/>
        <v>0.1</v>
      </c>
      <c r="AF24" s="22">
        <f t="shared" si="31"/>
        <v>0.125</v>
      </c>
      <c r="AG24" s="22">
        <f t="shared" si="32"/>
        <v>36.028456769258426</v>
      </c>
      <c r="AH24" s="22">
        <f t="shared" si="33"/>
        <v>20.039673793627866</v>
      </c>
      <c r="AI24" s="22">
        <f t="shared" si="34"/>
        <v>13.348662197363256</v>
      </c>
      <c r="AJ24" s="22">
        <f t="shared" si="35"/>
        <v>8.5118325994270929</v>
      </c>
      <c r="AK24" s="22">
        <f t="shared" si="36"/>
        <v>15.164402308582293</v>
      </c>
      <c r="AL24" s="22">
        <f t="shared" si="37"/>
        <v>23.744081142919818</v>
      </c>
      <c r="AM24" s="17"/>
      <c r="AN24" s="7">
        <v>1.5</v>
      </c>
    </row>
    <row r="25" spans="1:40">
      <c r="A25" s="8">
        <v>0.11</v>
      </c>
      <c r="B25" s="22">
        <f t="shared" si="14"/>
        <v>0.1225</v>
      </c>
      <c r="C25" s="24">
        <f t="shared" si="38"/>
        <v>0.62807609257546915</v>
      </c>
      <c r="D25" s="17">
        <f t="shared" si="15"/>
        <v>1.4740124808525248</v>
      </c>
      <c r="E25" s="17">
        <f t="shared" si="15"/>
        <v>1.9731820541386589</v>
      </c>
      <c r="F25" s="17">
        <f t="shared" si="15"/>
        <v>2.3231747030439482</v>
      </c>
      <c r="G25" s="17">
        <f t="shared" si="15"/>
        <v>2.5587028747779312</v>
      </c>
      <c r="H25" s="17">
        <f t="shared" si="15"/>
        <v>2.9776572588982173</v>
      </c>
      <c r="I25" s="17">
        <f t="shared" si="15"/>
        <v>3.6358135929458637</v>
      </c>
      <c r="K25" s="19">
        <f t="shared" si="16"/>
        <v>0.11</v>
      </c>
      <c r="L25" s="22">
        <f t="shared" si="17"/>
        <v>0.1225</v>
      </c>
      <c r="M25" s="24">
        <f t="shared" si="39"/>
        <v>1.8810829934654547</v>
      </c>
      <c r="N25" s="17">
        <f t="shared" si="22"/>
        <v>1.4928688679905311</v>
      </c>
      <c r="O25" s="17">
        <f t="shared" si="23"/>
        <v>1.6363442332247609</v>
      </c>
      <c r="P25" s="17">
        <f t="shared" si="24"/>
        <v>2.0468541719863826</v>
      </c>
      <c r="Q25" s="17">
        <f t="shared" si="25"/>
        <v>1.9758649368193277</v>
      </c>
      <c r="R25" s="17">
        <f t="shared" si="26"/>
        <v>2.115809126723744</v>
      </c>
      <c r="S25" s="17">
        <f t="shared" si="27"/>
        <v>2.0145710446637874</v>
      </c>
      <c r="U25" s="18">
        <f t="shared" si="28"/>
        <v>0.11</v>
      </c>
      <c r="V25" s="22">
        <f t="shared" si="29"/>
        <v>0.1225</v>
      </c>
      <c r="W25" s="24">
        <f>C25/(SQRT('Isocratic retention'!$B$8/16))</f>
        <v>2.5775698977786501E-2</v>
      </c>
      <c r="X25" s="17">
        <f>(4*$B$6*(1+N25))/SQRT('Isocratic retention'!$B$8)</f>
        <v>2.2302529180227088E-2</v>
      </c>
      <c r="Y25" s="17">
        <f>(4*$B$6*(1+O25))/SQRT('Isocratic retention'!$B$8)</f>
        <v>2.3586136016056972E-2</v>
      </c>
      <c r="Z25" s="17">
        <f>(4*$B$6*(1+P25))/SQRT('Isocratic retention'!$B$8)</f>
        <v>2.7258776003488149E-2</v>
      </c>
      <c r="AA25" s="17">
        <f>(4*$B$6*(1+Q25))/SQRT('Isocratic retention'!$B$8)</f>
        <v>2.6623668594059315E-2</v>
      </c>
      <c r="AB25" s="17">
        <f>(4*$B$6*(1+R25))/SQRT('Isocratic retention'!$B$8)</f>
        <v>2.7875683659521776E-2</v>
      </c>
      <c r="AC25" s="17">
        <f>(4*$B$6*(1+S25))/SQRT('Isocratic retention'!$B$8)</f>
        <v>2.6969953996688591E-2</v>
      </c>
      <c r="AE25" s="18">
        <f t="shared" si="30"/>
        <v>0.11</v>
      </c>
      <c r="AF25" s="22">
        <f t="shared" si="31"/>
        <v>0.1225</v>
      </c>
      <c r="AG25" s="22">
        <f t="shared" si="32"/>
        <v>35.189998495651992</v>
      </c>
      <c r="AH25" s="22">
        <f t="shared" si="33"/>
        <v>21.755680674126712</v>
      </c>
      <c r="AI25" s="22">
        <f t="shared" si="34"/>
        <v>13.767066752746072</v>
      </c>
      <c r="AJ25" s="22">
        <f t="shared" si="35"/>
        <v>8.7422971802100964</v>
      </c>
      <c r="AK25" s="22">
        <f t="shared" si="36"/>
        <v>15.37465554346133</v>
      </c>
      <c r="AL25" s="22">
        <f t="shared" si="37"/>
        <v>24.00031660396316</v>
      </c>
      <c r="AM25" s="17"/>
      <c r="AN25" s="7">
        <v>1.5</v>
      </c>
    </row>
    <row r="26" spans="1:40">
      <c r="A26" s="8">
        <v>0.12</v>
      </c>
      <c r="B26" s="22">
        <f t="shared" si="14"/>
        <v>0.12</v>
      </c>
      <c r="C26" s="24">
        <f t="shared" si="38"/>
        <v>0.58074774985655542</v>
      </c>
      <c r="D26" s="17">
        <f t="shared" si="15"/>
        <v>1.3373565967128052</v>
      </c>
      <c r="E26" s="17">
        <f t="shared" si="15"/>
        <v>1.8831971927218967</v>
      </c>
      <c r="F26" s="17">
        <f t="shared" si="15"/>
        <v>2.2472106163064227</v>
      </c>
      <c r="G26" s="17">
        <f t="shared" si="15"/>
        <v>2.4911050040723857</v>
      </c>
      <c r="H26" s="17">
        <f t="shared" si="15"/>
        <v>2.9206171855261034</v>
      </c>
      <c r="I26" s="17">
        <f t="shared" si="15"/>
        <v>3.5944529330614596</v>
      </c>
      <c r="K26" s="19">
        <f t="shared" si="16"/>
        <v>0.12</v>
      </c>
      <c r="L26" s="22">
        <f t="shared" si="17"/>
        <v>0.12</v>
      </c>
      <c r="M26" s="24">
        <f t="shared" si="39"/>
        <v>1.6639805039291531</v>
      </c>
      <c r="N26" s="17">
        <f t="shared" si="22"/>
        <v>1.4447418324070134</v>
      </c>
      <c r="O26" s="17">
        <f t="shared" si="23"/>
        <v>1.6297576196164039</v>
      </c>
      <c r="P26" s="17">
        <f t="shared" si="24"/>
        <v>2.0565859803253868</v>
      </c>
      <c r="Q26" s="17">
        <f t="shared" si="25"/>
        <v>1.9987803659100192</v>
      </c>
      <c r="R26" s="17">
        <f t="shared" si="26"/>
        <v>2.1505408171674083</v>
      </c>
      <c r="S26" s="17">
        <f t="shared" si="27"/>
        <v>2.054829480430119</v>
      </c>
      <c r="U26" s="18">
        <f t="shared" si="28"/>
        <v>0.12</v>
      </c>
      <c r="V26" s="22">
        <f t="shared" si="29"/>
        <v>0.12</v>
      </c>
      <c r="W26" s="24">
        <f>C26/(SQRT('Isocratic retention'!$B$8/16))</f>
        <v>2.3833384774999598E-2</v>
      </c>
      <c r="X26" s="17">
        <f>(4*$B$6*(1+N26))/SQRT('Isocratic retention'!$B$8)</f>
        <v>2.1871959153363044E-2</v>
      </c>
      <c r="Y26" s="17">
        <f>(4*$B$6*(1+O26))/SQRT('Isocratic retention'!$B$8)</f>
        <v>2.3527208671708665E-2</v>
      </c>
      <c r="Z26" s="17">
        <f>(4*$B$6*(1+P26))/SQRT('Isocratic retention'!$B$8)</f>
        <v>2.7345841930719195E-2</v>
      </c>
      <c r="AA26" s="17">
        <f>(4*$B$6*(1+Q26))/SQRT('Isocratic retention'!$B$8)</f>
        <v>2.682868219607222E-2</v>
      </c>
      <c r="AB26" s="17">
        <f>(4*$B$6*(1+R26))/SQRT('Isocratic retention'!$B$8)</f>
        <v>2.818641181275305E-2</v>
      </c>
      <c r="AC26" s="17">
        <f>(4*$B$6*(1+S26))/SQRT('Isocratic retention'!$B$8)</f>
        <v>2.7330127349550374E-2</v>
      </c>
      <c r="AE26" s="18">
        <f t="shared" si="30"/>
        <v>0.12</v>
      </c>
      <c r="AF26" s="22">
        <f t="shared" si="31"/>
        <v>0.12</v>
      </c>
      <c r="AG26" s="22">
        <f t="shared" si="32"/>
        <v>33.108113048755897</v>
      </c>
      <c r="AH26" s="22">
        <f t="shared" si="33"/>
        <v>24.046281998484158</v>
      </c>
      <c r="AI26" s="22">
        <f t="shared" si="34"/>
        <v>14.310658365242752</v>
      </c>
      <c r="AJ26" s="22">
        <f t="shared" si="35"/>
        <v>9.004025109483063</v>
      </c>
      <c r="AK26" s="22">
        <f t="shared" si="36"/>
        <v>15.614339635039697</v>
      </c>
      <c r="AL26" s="22">
        <f t="shared" si="37"/>
        <v>24.275135219268169</v>
      </c>
      <c r="AM26" s="17"/>
      <c r="AN26" s="7">
        <v>1.5</v>
      </c>
    </row>
    <row r="27" spans="1:40">
      <c r="A27" s="8">
        <v>0.13</v>
      </c>
      <c r="B27" s="22">
        <f t="shared" si="14"/>
        <v>0.11749999999999999</v>
      </c>
      <c r="C27" s="24">
        <f t="shared" si="38"/>
        <v>0.53888173977559384</v>
      </c>
      <c r="D27" s="17">
        <f t="shared" si="15"/>
        <v>1.1760184369859725</v>
      </c>
      <c r="E27" s="17">
        <f t="shared" si="15"/>
        <v>1.7852124007604946</v>
      </c>
      <c r="F27" s="17">
        <f t="shared" si="15"/>
        <v>2.166690717366365</v>
      </c>
      <c r="G27" s="17">
        <f t="shared" si="15"/>
        <v>2.4197095403724251</v>
      </c>
      <c r="H27" s="17">
        <f t="shared" si="15"/>
        <v>2.8606682623687112</v>
      </c>
      <c r="I27" s="17">
        <f t="shared" si="15"/>
        <v>3.5510720892795455</v>
      </c>
      <c r="K27" s="19">
        <f t="shared" si="16"/>
        <v>0.13</v>
      </c>
      <c r="L27" s="22">
        <f t="shared" si="17"/>
        <v>0.11749999999999999</v>
      </c>
      <c r="M27" s="24">
        <f t="shared" si="39"/>
        <v>1.4719345861265771</v>
      </c>
      <c r="N27" s="17">
        <f t="shared" si="22"/>
        <v>1.3861248499784375</v>
      </c>
      <c r="O27" s="17">
        <f t="shared" si="23"/>
        <v>1.6150124186073374</v>
      </c>
      <c r="P27" s="17">
        <f t="shared" si="24"/>
        <v>2.0610301991117725</v>
      </c>
      <c r="Q27" s="17">
        <f t="shared" si="25"/>
        <v>2.0189045457429522</v>
      </c>
      <c r="R27" s="17">
        <f t="shared" si="26"/>
        <v>2.1847952579039771</v>
      </c>
      <c r="S27" s="17">
        <f t="shared" si="27"/>
        <v>2.0964017695755253</v>
      </c>
      <c r="U27" s="18">
        <f t="shared" si="28"/>
        <v>0.13</v>
      </c>
      <c r="V27" s="22">
        <f t="shared" si="29"/>
        <v>0.11749999999999999</v>
      </c>
      <c r="W27" s="24">
        <f>C27/(SQRT('Isocratic retention'!$B$8/16))</f>
        <v>2.2115239973749784E-2</v>
      </c>
      <c r="X27" s="17">
        <f>(4*$B$6*(1+N27))/SQRT('Isocratic retention'!$B$8)</f>
        <v>2.1347540489446728E-2</v>
      </c>
      <c r="Y27" s="17">
        <f>(4*$B$6*(1+O27))/SQRT('Isocratic retention'!$B$8)</f>
        <v>2.339529027038573E-2</v>
      </c>
      <c r="Z27" s="17">
        <f>(4*$B$6*(1+P27))/SQRT('Isocratic retention'!$B$8)</f>
        <v>2.7385602272885362E-2</v>
      </c>
      <c r="AA27" s="17">
        <f>(4*$B$6*(1+Q27))/SQRT('Isocratic retention'!$B$8)</f>
        <v>2.7008723799429365E-2</v>
      </c>
      <c r="AB27" s="17">
        <f>(4*$B$6*(1+R27))/SQRT('Isocratic retention'!$B$8)</f>
        <v>2.84928702365752E-2</v>
      </c>
      <c r="AC27" s="17">
        <f>(4*$B$6*(1+S27))/SQRT('Isocratic retention'!$B$8)</f>
        <v>2.7702055132699927E-2</v>
      </c>
      <c r="AE27" s="18">
        <f t="shared" si="30"/>
        <v>0.13</v>
      </c>
      <c r="AF27" s="22">
        <f t="shared" si="31"/>
        <v>0.11749999999999999</v>
      </c>
      <c r="AG27" s="22">
        <f t="shared" si="32"/>
        <v>29.318726985260152</v>
      </c>
      <c r="AH27" s="22">
        <f t="shared" si="33"/>
        <v>27.23090843511946</v>
      </c>
      <c r="AI27" s="22">
        <f t="shared" si="34"/>
        <v>15.024482536647325</v>
      </c>
      <c r="AJ27" s="22">
        <f t="shared" si="35"/>
        <v>9.3031329285956552</v>
      </c>
      <c r="AK27" s="22">
        <f t="shared" si="36"/>
        <v>15.889948015195049</v>
      </c>
      <c r="AL27" s="22">
        <f t="shared" si="37"/>
        <v>24.571749935566825</v>
      </c>
      <c r="AM27" s="17"/>
      <c r="AN27" s="7">
        <v>1.5</v>
      </c>
    </row>
    <row r="28" spans="1:40">
      <c r="A28" s="8">
        <v>0.14000000000000001</v>
      </c>
      <c r="B28" s="22">
        <f t="shared" si="14"/>
        <v>0.11499999999999999</v>
      </c>
      <c r="C28" s="24">
        <f t="shared" si="38"/>
        <v>0.50184763506356223</v>
      </c>
      <c r="D28" s="24">
        <f>((10^(D$3-D$4*$A28))+1)*$B$6</f>
        <v>1.0087432802629439</v>
      </c>
      <c r="E28" s="17">
        <f t="shared" si="15"/>
        <v>1.6774092210766431</v>
      </c>
      <c r="F28" s="17">
        <f t="shared" si="15"/>
        <v>2.0811305790019001</v>
      </c>
      <c r="G28" s="17">
        <f t="shared" si="15"/>
        <v>2.3441326720580236</v>
      </c>
      <c r="H28" s="17">
        <f t="shared" si="15"/>
        <v>2.7975730665809619</v>
      </c>
      <c r="I28" s="17">
        <f t="shared" si="15"/>
        <v>3.5055208337635788</v>
      </c>
      <c r="K28" s="19">
        <f t="shared" si="16"/>
        <v>0.14000000000000001</v>
      </c>
      <c r="L28" s="22">
        <f t="shared" si="17"/>
        <v>0.11499999999999999</v>
      </c>
      <c r="M28" s="24">
        <f>(10^(C$3-C$4*$A28))</f>
        <v>1.3020533718512033</v>
      </c>
      <c r="N28" s="24">
        <f>(10^(D$3-D$4*$A28))</f>
        <v>3.627262753499743</v>
      </c>
      <c r="O28" s="17">
        <f t="shared" ref="O28:O32" si="40">1/((2.31*E$4*$B28*$B$6)+(10^(E$4*$A28-E$3)))</f>
        <v>1.5907355153361031</v>
      </c>
      <c r="P28" s="17">
        <f t="shared" ref="P28:P32" si="41">1/((2.31*F$4*$B28*$B$6)+(10^(F$4*$A28-F$3)))</f>
        <v>2.0591353921115925</v>
      </c>
      <c r="Q28" s="17">
        <f t="shared" ref="Q28:Q32" si="42">1/((2.31*G$4*$B28*$B$6)+(10^(G$4*$A28-G$3)))</f>
        <v>2.035380955068018</v>
      </c>
      <c r="R28" s="17">
        <f t="shared" ref="R28:R32" si="43">1/((2.31*H$4*$B28*$B$6)+(10^(H$4*$A28-H$3)))</f>
        <v>2.2181531403609491</v>
      </c>
      <c r="S28" s="17">
        <f t="shared" ref="S28:S32" si="44">1/((2.31*I$4*$B28*$B$6)+(10^(I$4*$A28-I$3)))</f>
        <v>2.1392801482223609</v>
      </c>
      <c r="U28" s="18">
        <f t="shared" si="28"/>
        <v>0.14000000000000001</v>
      </c>
      <c r="V28" s="22">
        <f t="shared" si="29"/>
        <v>0.11499999999999999</v>
      </c>
      <c r="W28" s="24">
        <f>C28/(SQRT('Isocratic retention'!$B$8/16))</f>
        <v>2.0595392384813813E-2</v>
      </c>
      <c r="X28" s="24">
        <f>D28/(SQRT('Isocratic retention'!$B$8/16))</f>
        <v>4.1397950734445917E-2</v>
      </c>
      <c r="Y28" s="17">
        <f>(4*$B$6*(1+O28))/SQRT('Isocratic retention'!$B$8)</f>
        <v>2.3178096197097511E-2</v>
      </c>
      <c r="Z28" s="17">
        <f>(4*$B$6*(1+P28))/SQRT('Isocratic retention'!$B$8)</f>
        <v>2.7368650322883079E-2</v>
      </c>
      <c r="AA28" s="17">
        <f>(4*$B$6*(1+Q28))/SQRT('Isocratic retention'!$B$8)</f>
        <v>2.7156130510017338E-2</v>
      </c>
      <c r="AB28" s="17">
        <f>(4*$B$6*(1+R28))/SQRT('Isocratic retention'!$B$8)</f>
        <v>2.8791307573749255E-2</v>
      </c>
      <c r="AC28" s="17">
        <f>(4*$B$6*(1+S28))/SQRT('Isocratic retention'!$B$8)</f>
        <v>2.8085667886363439E-2</v>
      </c>
      <c r="AE28" s="18">
        <f t="shared" si="30"/>
        <v>0.14000000000000001</v>
      </c>
      <c r="AF28" s="22">
        <f t="shared" si="31"/>
        <v>0.11499999999999999</v>
      </c>
      <c r="AG28" s="22">
        <f t="shared" si="32"/>
        <v>16.35322825627393</v>
      </c>
      <c r="AH28" s="22">
        <f t="shared" si="33"/>
        <v>20.709410767201248</v>
      </c>
      <c r="AI28" s="22">
        <f t="shared" si="34"/>
        <v>15.974177794634922</v>
      </c>
      <c r="AJ28" s="22">
        <f t="shared" si="35"/>
        <v>9.6470664911843969</v>
      </c>
      <c r="AK28" s="22">
        <f t="shared" si="36"/>
        <v>16.209514145903537</v>
      </c>
      <c r="AL28" s="22">
        <f t="shared" si="37"/>
        <v>24.894001885845501</v>
      </c>
      <c r="AM28" s="17"/>
      <c r="AN28" s="7">
        <v>1.5</v>
      </c>
    </row>
    <row r="29" spans="1:40">
      <c r="A29" s="8">
        <v>0.15</v>
      </c>
      <c r="B29" s="22">
        <f t="shared" si="14"/>
        <v>0.11249999999999999</v>
      </c>
      <c r="C29" s="24">
        <f t="shared" si="38"/>
        <v>0.4690877683084208</v>
      </c>
      <c r="D29" s="24">
        <f t="shared" si="38"/>
        <v>0.8704623419441665</v>
      </c>
      <c r="E29" s="17">
        <f t="shared" si="15"/>
        <v>1.5572137267467374</v>
      </c>
      <c r="F29" s="17">
        <f t="shared" si="15"/>
        <v>1.9899744991512467</v>
      </c>
      <c r="G29" s="17">
        <f t="shared" si="15"/>
        <v>2.2639336752028489</v>
      </c>
      <c r="H29" s="17">
        <f t="shared" si="15"/>
        <v>2.7310684536970515</v>
      </c>
      <c r="I29" s="17">
        <f t="shared" si="15"/>
        <v>3.4576337284008165</v>
      </c>
      <c r="K29" s="19">
        <f t="shared" si="16"/>
        <v>0.15</v>
      </c>
      <c r="L29" s="22">
        <f t="shared" si="17"/>
        <v>0.11249999999999999</v>
      </c>
      <c r="M29" s="24">
        <f t="shared" si="39"/>
        <v>1.1517787537083524</v>
      </c>
      <c r="N29" s="24">
        <f t="shared" ref="N29:Q92" si="45">(10^(D$3-D$4*$A29))</f>
        <v>2.992946522679663</v>
      </c>
      <c r="O29" s="17">
        <f t="shared" si="40"/>
        <v>1.5556550077465947</v>
      </c>
      <c r="P29" s="17">
        <f t="shared" si="41"/>
        <v>2.0497842582281507</v>
      </c>
      <c r="Q29" s="17">
        <f t="shared" si="42"/>
        <v>2.0472067418107671</v>
      </c>
      <c r="R29" s="17">
        <f t="shared" si="43"/>
        <v>2.2500920607705006</v>
      </c>
      <c r="S29" s="17">
        <f t="shared" si="44"/>
        <v>2.1834344659797682</v>
      </c>
      <c r="U29" s="18">
        <f t="shared" si="28"/>
        <v>0.15</v>
      </c>
      <c r="V29" s="22">
        <f t="shared" si="29"/>
        <v>0.11249999999999999</v>
      </c>
      <c r="W29" s="24">
        <f>C29/(SQRT('Isocratic retention'!$B$8/16))</f>
        <v>1.9250955820495047E-2</v>
      </c>
      <c r="X29" s="24">
        <f>D29/(SQRT('Isocratic retention'!$B$8/16))</f>
        <v>3.5723020765602395E-2</v>
      </c>
      <c r="Y29" s="17">
        <f>(4*$B$6*(1+O29))/SQRT('Isocratic retention'!$B$8)</f>
        <v>2.2864247340377317E-2</v>
      </c>
      <c r="Z29" s="17">
        <f>(4*$B$6*(1+P29))/SQRT('Isocratic retention'!$B$8)</f>
        <v>2.7284990111557252E-2</v>
      </c>
      <c r="AA29" s="17">
        <f>(4*$B$6*(1+Q29))/SQRT('Isocratic retention'!$B$8)</f>
        <v>2.7261930280432823E-2</v>
      </c>
      <c r="AB29" s="17">
        <f>(4*$B$6*(1+R29))/SQRT('Isocratic retention'!$B$8)</f>
        <v>2.9077050122651625E-2</v>
      </c>
      <c r="AC29" s="17">
        <f>(4*$B$6*(1+S29))/SQRT('Isocratic retention'!$B$8)</f>
        <v>2.8480695869127486E-2</v>
      </c>
      <c r="AE29" s="18">
        <f t="shared" si="30"/>
        <v>0.15</v>
      </c>
      <c r="AF29" s="22">
        <f t="shared" si="31"/>
        <v>0.11249999999999999</v>
      </c>
      <c r="AG29" s="22">
        <f t="shared" si="32"/>
        <v>14.602348185859659</v>
      </c>
      <c r="AH29" s="22">
        <f t="shared" si="33"/>
        <v>23.443707378889634</v>
      </c>
      <c r="AI29" s="22">
        <f t="shared" si="34"/>
        <v>17.258917359183691</v>
      </c>
      <c r="AJ29" s="22">
        <f t="shared" si="35"/>
        <v>10.044899843395436</v>
      </c>
      <c r="AK29" s="22">
        <f t="shared" si="36"/>
        <v>16.583004348038497</v>
      </c>
      <c r="AL29" s="22">
        <f t="shared" si="37"/>
        <v>25.246481153293921</v>
      </c>
      <c r="AM29" s="17"/>
      <c r="AN29" s="7">
        <v>1.5</v>
      </c>
    </row>
    <row r="30" spans="1:40">
      <c r="A30" s="8">
        <v>0.16</v>
      </c>
      <c r="B30" s="22">
        <f t="shared" si="14"/>
        <v>0.10999999999999999</v>
      </c>
      <c r="C30" s="24">
        <f t="shared" si="38"/>
        <v>0.44010883448081373</v>
      </c>
      <c r="D30" s="24">
        <f t="shared" si="38"/>
        <v>0.75636323150758433</v>
      </c>
      <c r="E30" s="17">
        <f t="shared" si="20"/>
        <v>1.4207903550166332</v>
      </c>
      <c r="F30" s="17">
        <f t="shared" si="20"/>
        <v>1.8925836671400194</v>
      </c>
      <c r="G30" s="17">
        <f t="shared" si="20"/>
        <v>2.178604573728637</v>
      </c>
      <c r="H30" s="17">
        <f t="shared" si="20"/>
        <v>2.6608627630123776</v>
      </c>
      <c r="I30" s="17">
        <f t="shared" si="20"/>
        <v>3.4072282881379663</v>
      </c>
      <c r="K30" s="19">
        <f t="shared" si="16"/>
        <v>0.16</v>
      </c>
      <c r="L30" s="22">
        <f t="shared" si="17"/>
        <v>0.10999999999999999</v>
      </c>
      <c r="M30" s="24">
        <f t="shared" si="39"/>
        <v>1.0188478645908889</v>
      </c>
      <c r="N30" s="24">
        <f t="shared" si="45"/>
        <v>2.4695561078329558</v>
      </c>
      <c r="O30" s="17">
        <f t="shared" si="40"/>
        <v>1.5087559529684322</v>
      </c>
      <c r="P30" s="17">
        <f t="shared" si="41"/>
        <v>2.0318387390395851</v>
      </c>
      <c r="Q30" s="17">
        <f t="shared" si="42"/>
        <v>2.0532335969553355</v>
      </c>
      <c r="R30" s="17">
        <f t="shared" si="43"/>
        <v>2.2799693348929173</v>
      </c>
      <c r="S30" s="17">
        <f t="shared" si="44"/>
        <v>2.2288047949153609</v>
      </c>
      <c r="U30" s="18">
        <f t="shared" si="28"/>
        <v>0.16</v>
      </c>
      <c r="V30" s="22">
        <f t="shared" si="29"/>
        <v>0.10999999999999999</v>
      </c>
      <c r="W30" s="24">
        <f>C30/(SQRT('Isocratic retention'!$B$8/16))</f>
        <v>1.8061685469549723E-2</v>
      </c>
      <c r="X30" s="24">
        <f>D30/(SQRT('Isocratic retention'!$B$8/16))</f>
        <v>3.104049207359813E-2</v>
      </c>
      <c r="Y30" s="17">
        <f>(4*$B$6*(1+O30))/SQRT('Isocratic retention'!$B$8)</f>
        <v>2.2444663482138447E-2</v>
      </c>
      <c r="Z30" s="17">
        <f>(4*$B$6*(1+P30))/SQRT('Isocratic retention'!$B$8)</f>
        <v>2.7124439963694912E-2</v>
      </c>
      <c r="AA30" s="17">
        <f>(4*$B$6*(1+Q30))/SQRT('Isocratic retention'!$B$8)</f>
        <v>2.731584972820349E-2</v>
      </c>
      <c r="AB30" s="17">
        <f>(4*$B$6*(1+R30))/SQRT('Isocratic retention'!$B$8)</f>
        <v>2.934434808866055E-2</v>
      </c>
      <c r="AC30" s="17">
        <f>(4*$B$6*(1+S30))/SQRT('Isocratic retention'!$B$8)</f>
        <v>2.8886602933873417E-2</v>
      </c>
      <c r="AE30" s="18">
        <f t="shared" si="30"/>
        <v>0.16</v>
      </c>
      <c r="AF30" s="22">
        <f t="shared" si="31"/>
        <v>0.10999999999999999</v>
      </c>
      <c r="AG30" s="22">
        <f t="shared" si="32"/>
        <v>12.881481549320963</v>
      </c>
      <c r="AH30" s="22">
        <f t="shared" si="33"/>
        <v>24.845290870161278</v>
      </c>
      <c r="AI30" s="22">
        <f t="shared" si="34"/>
        <v>19.035781538350328</v>
      </c>
      <c r="AJ30" s="22">
        <f t="shared" si="35"/>
        <v>10.507692306831432</v>
      </c>
      <c r="AK30" s="22">
        <f t="shared" si="36"/>
        <v>17.022820528882932</v>
      </c>
      <c r="AL30" s="22">
        <f t="shared" si="37"/>
        <v>25.634667200841815</v>
      </c>
      <c r="AM30" s="17"/>
      <c r="AN30" s="7">
        <v>1.5</v>
      </c>
    </row>
    <row r="31" spans="1:40">
      <c r="A31" s="8">
        <v>0.17</v>
      </c>
      <c r="B31" s="22">
        <f t="shared" si="14"/>
        <v>0.10749999999999998</v>
      </c>
      <c r="C31" s="24">
        <f t="shared" si="38"/>
        <v>0.41447446264219728</v>
      </c>
      <c r="D31" s="24">
        <f t="shared" si="38"/>
        <v>0.66221716075698212</v>
      </c>
      <c r="E31" s="17">
        <f t="shared" si="20"/>
        <v>1.2620080583250846</v>
      </c>
      <c r="F31" s="17">
        <f t="shared" si="20"/>
        <v>1.7882227106349939</v>
      </c>
      <c r="G31" s="17">
        <f t="shared" si="20"/>
        <v>2.0875577514679673</v>
      </c>
      <c r="H31" s="17">
        <f t="shared" si="20"/>
        <v>2.5866329702683979</v>
      </c>
      <c r="I31" s="17">
        <f t="shared" si="20"/>
        <v>3.3541029323377898</v>
      </c>
      <c r="K31" s="19">
        <f t="shared" si="16"/>
        <v>0.17</v>
      </c>
      <c r="L31" s="22">
        <f t="shared" si="17"/>
        <v>0.10749999999999998</v>
      </c>
      <c r="M31" s="24">
        <f t="shared" si="39"/>
        <v>0.90125900294585914</v>
      </c>
      <c r="N31" s="24">
        <f t="shared" si="45"/>
        <v>2.037693397967808</v>
      </c>
      <c r="O31" s="17">
        <f t="shared" si="40"/>
        <v>1.4494626127398218</v>
      </c>
      <c r="P31" s="17">
        <f t="shared" si="41"/>
        <v>2.004205043084561</v>
      </c>
      <c r="Q31" s="17">
        <f t="shared" si="42"/>
        <v>2.0521826760549677</v>
      </c>
      <c r="R31" s="17">
        <f t="shared" si="43"/>
        <v>2.3070049818348348</v>
      </c>
      <c r="S31" s="17">
        <f t="shared" si="44"/>
        <v>2.275292054379761</v>
      </c>
      <c r="U31" s="18">
        <f t="shared" si="28"/>
        <v>0.17</v>
      </c>
      <c r="V31" s="22">
        <f t="shared" si="29"/>
        <v>0.10749999999999998</v>
      </c>
      <c r="W31" s="24">
        <f>C31/(SQRT('Isocratic retention'!$B$8/16))</f>
        <v>1.7009673046520853E-2</v>
      </c>
      <c r="X31" s="24">
        <f>D31/(SQRT('Isocratic retention'!$B$8/16))</f>
        <v>2.7176818852638323E-2</v>
      </c>
      <c r="Y31" s="17">
        <f>(4*$B$6*(1+O31))/SQRT('Isocratic retention'!$B$8)</f>
        <v>2.1914193762041345E-2</v>
      </c>
      <c r="Z31" s="17">
        <f>(4*$B$6*(1+P31))/SQRT('Isocratic retention'!$B$8)</f>
        <v>2.6877214239827921E-2</v>
      </c>
      <c r="AA31" s="17">
        <f>(4*$B$6*(1+Q31))/SQRT('Isocratic retention'!$B$8)</f>
        <v>2.7306447631547895E-2</v>
      </c>
      <c r="AB31" s="17">
        <f>(4*$B$6*(1+R31))/SQRT('Isocratic retention'!$B$8)</f>
        <v>2.9586223348354604E-2</v>
      </c>
      <c r="AC31" s="17">
        <f>(4*$B$6*(1+S31))/SQRT('Isocratic retention'!$B$8)</f>
        <v>2.9302502652477275E-2</v>
      </c>
      <c r="AE31" s="18">
        <f t="shared" si="30"/>
        <v>0.17</v>
      </c>
      <c r="AF31" s="22">
        <f t="shared" si="31"/>
        <v>0.10749999999999998</v>
      </c>
      <c r="AG31" s="22">
        <f t="shared" si="32"/>
        <v>11.213503831902942</v>
      </c>
      <c r="AH31" s="22">
        <f t="shared" si="33"/>
        <v>24.435873925678493</v>
      </c>
      <c r="AI31" s="22">
        <f t="shared" si="34"/>
        <v>21.569972003667097</v>
      </c>
      <c r="AJ31" s="22">
        <f t="shared" si="35"/>
        <v>11.048904060546942</v>
      </c>
      <c r="AK31" s="22">
        <f t="shared" si="36"/>
        <v>17.544446769838959</v>
      </c>
      <c r="AL31" s="22">
        <f t="shared" si="37"/>
        <v>26.065089676368629</v>
      </c>
      <c r="AM31" s="17"/>
      <c r="AN31" s="7">
        <v>1.5</v>
      </c>
    </row>
    <row r="32" spans="1:40">
      <c r="A32" s="8">
        <v>0.18</v>
      </c>
      <c r="B32" s="22">
        <f t="shared" si="14"/>
        <v>0.105</v>
      </c>
      <c r="C32" s="24">
        <f t="shared" si="38"/>
        <v>0.39179864497859379</v>
      </c>
      <c r="D32" s="24">
        <f t="shared" si="38"/>
        <v>0.58453484926601051</v>
      </c>
      <c r="E32" s="17">
        <f t="shared" si="20"/>
        <v>1.0700259427764562</v>
      </c>
      <c r="F32" s="17">
        <f t="shared" si="20"/>
        <v>1.6760448957864325</v>
      </c>
      <c r="G32" s="17">
        <f t="shared" si="20"/>
        <v>1.9901111558071736</v>
      </c>
      <c r="H32" s="17">
        <f t="shared" si="20"/>
        <v>2.5080219609245971</v>
      </c>
      <c r="I32" s="17">
        <f t="shared" si="20"/>
        <v>3.298034718272024</v>
      </c>
      <c r="K32" s="19">
        <f t="shared" si="16"/>
        <v>0.18</v>
      </c>
      <c r="L32" s="22">
        <f t="shared" si="17"/>
        <v>0.105</v>
      </c>
      <c r="M32" s="24">
        <f t="shared" si="39"/>
        <v>0.79724149072749451</v>
      </c>
      <c r="N32" s="24">
        <f t="shared" si="45"/>
        <v>1.6813525195688555</v>
      </c>
      <c r="O32" s="17">
        <f t="shared" si="40"/>
        <v>1.3778202195085503</v>
      </c>
      <c r="P32" s="17">
        <f t="shared" si="41"/>
        <v>1.9659187131097418</v>
      </c>
      <c r="Q32" s="17">
        <f t="shared" si="42"/>
        <v>2.0426795117528838</v>
      </c>
      <c r="R32" s="17">
        <f t="shared" si="43"/>
        <v>2.330266737769747</v>
      </c>
      <c r="S32" s="17">
        <f t="shared" si="44"/>
        <v>2.3227462142093196</v>
      </c>
      <c r="U32" s="18">
        <f t="shared" si="28"/>
        <v>0.18</v>
      </c>
      <c r="V32" s="22">
        <f t="shared" si="29"/>
        <v>0.105</v>
      </c>
      <c r="W32" s="24">
        <f>C32/(SQRT('Isocratic retention'!$B$8/16))</f>
        <v>1.6079077124973359E-2</v>
      </c>
      <c r="X32" s="24">
        <f>D32/(SQRT('Isocratic retention'!$B$8/16))</f>
        <v>2.3988804055451417E-2</v>
      </c>
      <c r="Y32" s="17">
        <f>(4*$B$6*(1+O32))/SQRT('Isocratic retention'!$B$8)</f>
        <v>2.1273242853592757E-2</v>
      </c>
      <c r="Z32" s="17">
        <f>(4*$B$6*(1+P32))/SQRT('Isocratic retention'!$B$8)</f>
        <v>2.6534684393019124E-2</v>
      </c>
      <c r="AA32" s="17">
        <f>(4*$B$6*(1+Q32))/SQRT('Isocratic retention'!$B$8)</f>
        <v>2.7221427275333748E-2</v>
      </c>
      <c r="AB32" s="17">
        <f>(4*$B$6*(1+R32))/SQRT('Isocratic retention'!$B$8)</f>
        <v>2.979433537429518E-2</v>
      </c>
      <c r="AC32" s="17">
        <f>(4*$B$6*(1+S32))/SQRT('Isocratic retention'!$B$8)</f>
        <v>2.9727052775394495E-2</v>
      </c>
      <c r="AE32" s="18">
        <f t="shared" si="30"/>
        <v>0.18</v>
      </c>
      <c r="AF32" s="22">
        <f t="shared" si="31"/>
        <v>0.105</v>
      </c>
      <c r="AG32" s="22">
        <f t="shared" si="32"/>
        <v>9.620483969168717</v>
      </c>
      <c r="AH32" s="22">
        <f t="shared" si="33"/>
        <v>21.452458590132203</v>
      </c>
      <c r="AI32" s="22">
        <f t="shared" si="34"/>
        <v>25.352237083356272</v>
      </c>
      <c r="AJ32" s="22">
        <f t="shared" si="35"/>
        <v>11.684857787273227</v>
      </c>
      <c r="AK32" s="22">
        <f t="shared" si="36"/>
        <v>18.167285012043742</v>
      </c>
      <c r="AL32" s="22">
        <f t="shared" si="37"/>
        <v>26.545508493875602</v>
      </c>
      <c r="AM32" s="17"/>
      <c r="AN32" s="7">
        <v>1.5</v>
      </c>
    </row>
    <row r="33" spans="1:40">
      <c r="A33" s="8">
        <v>0.19</v>
      </c>
      <c r="B33" s="22">
        <f t="shared" si="14"/>
        <v>0.10249999999999999</v>
      </c>
      <c r="C33" s="24">
        <f t="shared" si="38"/>
        <v>0.37173992421296936</v>
      </c>
      <c r="D33" s="24">
        <f>((10^(D$3-D$4*$A33))+1)*$B$6</f>
        <v>0.52043720323077414</v>
      </c>
      <c r="E33" s="24">
        <f>((10^(E$3-E$4*$A33))+1)*$B$6</f>
        <v>0.91822529511368334</v>
      </c>
      <c r="F33" s="17">
        <f t="shared" si="20"/>
        <v>1.5550768508180022</v>
      </c>
      <c r="G33" s="17">
        <f t="shared" si="20"/>
        <v>1.8854707517178624</v>
      </c>
      <c r="H33" s="17">
        <f t="shared" si="20"/>
        <v>2.424636216350307</v>
      </c>
      <c r="I33" s="17">
        <f t="shared" si="20"/>
        <v>3.2387768628482636</v>
      </c>
      <c r="K33" s="19">
        <f t="shared" si="16"/>
        <v>0.19</v>
      </c>
      <c r="L33" s="22">
        <f t="shared" si="17"/>
        <v>0.10249999999999999</v>
      </c>
      <c r="M33" s="24">
        <f t="shared" si="39"/>
        <v>0.7052290101512354</v>
      </c>
      <c r="N33" s="24">
        <f t="shared" si="45"/>
        <v>1.3873266203246521</v>
      </c>
      <c r="O33" s="24">
        <f t="shared" si="45"/>
        <v>3.212042638136162</v>
      </c>
      <c r="P33" s="17">
        <f t="shared" ref="P33:P36" si="46">1/((2.31*F$4*$B33*$B$6)+(10^(F$4*$A33-F$3)))</f>
        <v>1.9162460525641776</v>
      </c>
      <c r="Q33" s="17">
        <f t="shared" ref="Q33:Q36" si="47">1/((2.31*G$4*$B33*$B$6)+(10^(G$4*$A33-G$3)))</f>
        <v>2.0233148666235596</v>
      </c>
      <c r="R33" s="17">
        <f t="shared" ref="R33:R36" si="48">1/((2.31*H$4*$B33*$B$6)+(10^(H$4*$A33-H$3)))</f>
        <v>2.3486599183797208</v>
      </c>
      <c r="S33" s="17">
        <f t="shared" ref="S33:S36" si="49">1/((2.31*I$4*$B33*$B$6)+(10^(I$4*$A33-I$3)))</f>
        <v>2.3709515941452732</v>
      </c>
      <c r="U33" s="18">
        <f t="shared" si="28"/>
        <v>0.19</v>
      </c>
      <c r="V33" s="22">
        <f t="shared" si="29"/>
        <v>0.10249999999999999</v>
      </c>
      <c r="W33" s="24">
        <f>C33/(SQRT('Isocratic retention'!$B$8/16))</f>
        <v>1.5255884593931296E-2</v>
      </c>
      <c r="X33" s="24">
        <f>D33/(SQRT('Isocratic retention'!$B$8/16))</f>
        <v>2.1358292165380644E-2</v>
      </c>
      <c r="Y33" s="24">
        <f>E33/(SQRT('Isocratic retention'!$B$8/16))</f>
        <v>3.7683171004945643E-2</v>
      </c>
      <c r="Z33" s="17">
        <f>(4*$B$6*(1+P33))/SQRT('Isocratic retention'!$B$8)</f>
        <v>2.6090286384161981E-2</v>
      </c>
      <c r="AA33" s="17">
        <f>(4*$B$6*(1+Q33))/SQRT('Isocratic retention'!$B$8)</f>
        <v>2.7048180872922847E-2</v>
      </c>
      <c r="AB33" s="17">
        <f>(4*$B$6*(1+R33))/SQRT('Isocratic retention'!$B$8)</f>
        <v>2.99588905390447E-2</v>
      </c>
      <c r="AC33" s="17">
        <f>(4*$B$6*(1+S33))/SQRT('Isocratic retention'!$B$8)</f>
        <v>3.0158323712454319E-2</v>
      </c>
      <c r="AE33" s="18">
        <f t="shared" si="30"/>
        <v>0.19</v>
      </c>
      <c r="AF33" s="22">
        <f t="shared" si="31"/>
        <v>0.10249999999999999</v>
      </c>
      <c r="AG33" s="22">
        <f t="shared" si="32"/>
        <v>8.1223882211136811</v>
      </c>
      <c r="AH33" s="22">
        <f t="shared" si="33"/>
        <v>13.474872420940745</v>
      </c>
      <c r="AI33" s="22">
        <f t="shared" si="34"/>
        <v>19.972307658298348</v>
      </c>
      <c r="AJ33" s="22">
        <f t="shared" si="35"/>
        <v>12.43520628103211</v>
      </c>
      <c r="AK33" s="22">
        <f t="shared" si="36"/>
        <v>18.915739794318117</v>
      </c>
      <c r="AL33" s="22">
        <f t="shared" si="37"/>
        <v>27.085108870548041</v>
      </c>
      <c r="AM33" s="17"/>
      <c r="AN33" s="7">
        <v>1.5</v>
      </c>
    </row>
    <row r="34" spans="1:40">
      <c r="A34" s="8">
        <v>0.2</v>
      </c>
      <c r="B34" s="22">
        <f t="shared" si="14"/>
        <v>9.9999999999999992E-2</v>
      </c>
      <c r="C34" s="24">
        <f t="shared" si="38"/>
        <v>0.35399625186905631</v>
      </c>
      <c r="D34" s="24">
        <f t="shared" si="38"/>
        <v>0.46754860931018871</v>
      </c>
      <c r="E34" s="24">
        <f t="shared" si="38"/>
        <v>0.78804441184826779</v>
      </c>
      <c r="F34" s="17">
        <f t="shared" si="20"/>
        <v>1.4242049005393524</v>
      </c>
      <c r="G34" s="17">
        <f t="shared" si="20"/>
        <v>1.7727100152055679</v>
      </c>
      <c r="H34" s="17">
        <f t="shared" si="20"/>
        <v>2.3360443901619847</v>
      </c>
      <c r="I34" s="17">
        <f t="shared" si="20"/>
        <v>3.1760560787522736</v>
      </c>
      <c r="K34" s="19">
        <f t="shared" si="16"/>
        <v>0.2</v>
      </c>
      <c r="L34" s="22">
        <f t="shared" si="17"/>
        <v>9.9999999999999992E-2</v>
      </c>
      <c r="M34" s="24">
        <f t="shared" si="39"/>
        <v>0.62383601774796471</v>
      </c>
      <c r="N34" s="24">
        <f t="shared" si="45"/>
        <v>1.1447183913311412</v>
      </c>
      <c r="O34" s="24">
        <f t="shared" si="45"/>
        <v>2.6148826231571918</v>
      </c>
      <c r="P34" s="17">
        <f t="shared" si="46"/>
        <v>1.8547931801085269</v>
      </c>
      <c r="Q34" s="17">
        <f t="shared" si="47"/>
        <v>1.9927359047020197</v>
      </c>
      <c r="R34" s="17">
        <f t="shared" si="48"/>
        <v>2.3609260900408944</v>
      </c>
      <c r="S34" s="17">
        <f t="shared" si="49"/>
        <v>2.4196087649901687</v>
      </c>
      <c r="U34" s="18">
        <f t="shared" si="28"/>
        <v>0.2</v>
      </c>
      <c r="V34" s="22">
        <f t="shared" si="29"/>
        <v>9.9999999999999992E-2</v>
      </c>
      <c r="W34" s="24">
        <f>C34/(SQRT('Isocratic retention'!$B$8/16))</f>
        <v>1.4527699645477421E-2</v>
      </c>
      <c r="X34" s="24">
        <f>D34/(SQRT('Isocratic retention'!$B$8/16))</f>
        <v>1.9187790067990918E-2</v>
      </c>
      <c r="Y34" s="24">
        <f>E34/(SQRT('Isocratic retention'!$B$8/16))</f>
        <v>3.2340660281520009E-2</v>
      </c>
      <c r="Z34" s="17">
        <f>(4*$B$6*(1+P34))/SQRT('Isocratic retention'!$B$8)</f>
        <v>2.5540496341553077E-2</v>
      </c>
      <c r="AA34" s="17">
        <f>(4*$B$6*(1+Q34))/SQRT('Isocratic retention'!$B$8)</f>
        <v>2.677460523510523E-2</v>
      </c>
      <c r="AB34" s="17">
        <f>(4*$B$6*(1+R34))/SQRT('Isocratic retention'!$B$8)</f>
        <v>3.0068630226886169E-2</v>
      </c>
      <c r="AC34" s="17">
        <f>(4*$B$6*(1+S34))/SQRT('Isocratic retention'!$B$8)</f>
        <v>3.0593636610990502E-2</v>
      </c>
      <c r="AE34" s="18">
        <f t="shared" si="30"/>
        <v>0.2</v>
      </c>
      <c r="AF34" s="22">
        <f t="shared" si="31"/>
        <v>9.9999999999999992E-2</v>
      </c>
      <c r="AG34" s="22">
        <f t="shared" si="32"/>
        <v>6.7359162453910075</v>
      </c>
      <c r="AH34" s="22">
        <f t="shared" si="33"/>
        <v>12.439566894179693</v>
      </c>
      <c r="AI34" s="22">
        <f t="shared" si="34"/>
        <v>21.981609415092198</v>
      </c>
      <c r="AJ34" s="22">
        <f t="shared" si="35"/>
        <v>13.323308343597283</v>
      </c>
      <c r="AK34" s="22">
        <f t="shared" si="36"/>
        <v>19.820630207902013</v>
      </c>
      <c r="AL34" s="22">
        <f t="shared" si="37"/>
        <v>27.694701578998604</v>
      </c>
      <c r="AM34" s="17"/>
      <c r="AN34" s="7">
        <v>1.5</v>
      </c>
    </row>
    <row r="35" spans="1:40">
      <c r="A35" s="8">
        <v>0.21</v>
      </c>
      <c r="B35" s="22">
        <f t="shared" si="14"/>
        <v>9.7500000000000003E-2</v>
      </c>
      <c r="C35" s="24">
        <f t="shared" si="38"/>
        <v>0.33830043996126541</v>
      </c>
      <c r="D35" s="24">
        <f t="shared" si="38"/>
        <v>0.4239088886664874</v>
      </c>
      <c r="E35" s="24">
        <f t="shared" si="38"/>
        <v>0.68206582816560657</v>
      </c>
      <c r="F35" s="17">
        <f t="shared" si="20"/>
        <v>1.2821675283238363</v>
      </c>
      <c r="G35" s="17">
        <f t="shared" si="20"/>
        <v>1.6507466327436622</v>
      </c>
      <c r="H35" s="17">
        <f t="shared" si="20"/>
        <v>2.241777536622199</v>
      </c>
      <c r="I35" s="17">
        <f t="shared" si="20"/>
        <v>3.1095697836466725</v>
      </c>
      <c r="K35" s="19">
        <f t="shared" si="16"/>
        <v>0.21</v>
      </c>
      <c r="L35" s="22">
        <f t="shared" si="17"/>
        <v>9.7500000000000003E-2</v>
      </c>
      <c r="M35" s="24">
        <f t="shared" si="39"/>
        <v>0.55183688055626323</v>
      </c>
      <c r="N35" s="24">
        <f t="shared" si="45"/>
        <v>0.94453618654352023</v>
      </c>
      <c r="O35" s="24">
        <f t="shared" si="45"/>
        <v>2.1287423310348923</v>
      </c>
      <c r="P35" s="17">
        <f t="shared" si="46"/>
        <v>1.7816086001535869</v>
      </c>
      <c r="Q35" s="17">
        <f t="shared" si="47"/>
        <v>1.949768142761483</v>
      </c>
      <c r="R35" s="17">
        <f t="shared" si="48"/>
        <v>2.3656556934156558</v>
      </c>
      <c r="S35" s="17">
        <f t="shared" si="49"/>
        <v>2.4683126088465799</v>
      </c>
      <c r="U35" s="18">
        <f t="shared" si="28"/>
        <v>0.21</v>
      </c>
      <c r="V35" s="22">
        <f t="shared" si="29"/>
        <v>9.7500000000000003E-2</v>
      </c>
      <c r="W35" s="24">
        <f>C35/(SQRT('Isocratic retention'!$B$8/16))</f>
        <v>1.3883557116045667E-2</v>
      </c>
      <c r="X35" s="24">
        <f>D35/(SQRT('Isocratic retention'!$B$8/16))</f>
        <v>1.7396853721131672E-2</v>
      </c>
      <c r="Y35" s="24">
        <f>E35/(SQRT('Isocratic retention'!$B$8/16))</f>
        <v>2.7991390975797795E-2</v>
      </c>
      <c r="Z35" s="17">
        <f>(4*$B$6*(1+P35))/SQRT('Isocratic retention'!$B$8)</f>
        <v>2.488574821141841E-2</v>
      </c>
      <c r="AA35" s="17">
        <f>(4*$B$6*(1+Q35))/SQRT('Isocratic retention'!$B$8)</f>
        <v>2.639019281101317E-2</v>
      </c>
      <c r="AB35" s="17">
        <f>(4*$B$6*(1+R35))/SQRT('Isocratic retention'!$B$8)</f>
        <v>3.0110943771184846E-2</v>
      </c>
      <c r="AC35" s="17">
        <f>(4*$B$6*(1+S35))/SQRT('Isocratic retention'!$B$8)</f>
        <v>3.102936707108182E-2</v>
      </c>
      <c r="AE35" s="18">
        <f t="shared" si="30"/>
        <v>0.21</v>
      </c>
      <c r="AF35" s="22">
        <f t="shared" si="31"/>
        <v>9.7500000000000003E-2</v>
      </c>
      <c r="AG35" s="22">
        <f t="shared" si="32"/>
        <v>5.4736140871573724</v>
      </c>
      <c r="AH35" s="22">
        <f t="shared" si="33"/>
        <v>11.375497828695877</v>
      </c>
      <c r="AI35" s="22">
        <f t="shared" si="34"/>
        <v>22.697963973940283</v>
      </c>
      <c r="AJ35" s="22">
        <f t="shared" si="35"/>
        <v>14.376298009180733</v>
      </c>
      <c r="AK35" s="22">
        <f t="shared" si="36"/>
        <v>20.92102706708221</v>
      </c>
      <c r="AL35" s="22">
        <f t="shared" si="37"/>
        <v>28.38690988219718</v>
      </c>
      <c r="AM35" s="17"/>
      <c r="AN35" s="7">
        <v>1.5</v>
      </c>
    </row>
    <row r="36" spans="1:40">
      <c r="A36" s="8">
        <v>0.22</v>
      </c>
      <c r="B36" s="22">
        <f t="shared" si="14"/>
        <v>9.5000000000000001E-2</v>
      </c>
      <c r="C36" s="24">
        <f t="shared" si="38"/>
        <v>0.3244161376212672</v>
      </c>
      <c r="D36" s="24">
        <f t="shared" si="38"/>
        <v>0.38790064801029045</v>
      </c>
      <c r="E36" s="24">
        <f t="shared" si="38"/>
        <v>0.59579002546972248</v>
      </c>
      <c r="F36" s="17">
        <f t="shared" si="20"/>
        <v>1.1275632762814431</v>
      </c>
      <c r="G36" s="17">
        <f t="shared" si="20"/>
        <v>1.5183174829119293</v>
      </c>
      <c r="H36" s="17">
        <f t="shared" si="20"/>
        <v>2.1413321871336177</v>
      </c>
      <c r="I36" s="17">
        <f t="shared" si="20"/>
        <v>3.0389832922801192</v>
      </c>
      <c r="K36" s="19">
        <f t="shared" si="16"/>
        <v>0.22</v>
      </c>
      <c r="L36" s="22">
        <f t="shared" si="17"/>
        <v>9.5000000000000001E-2</v>
      </c>
      <c r="M36" s="24">
        <f t="shared" si="39"/>
        <v>0.48814742028104219</v>
      </c>
      <c r="N36" s="24">
        <f t="shared" si="45"/>
        <v>0.77936077068940568</v>
      </c>
      <c r="O36" s="24">
        <f t="shared" si="45"/>
        <v>1.7329817682097366</v>
      </c>
      <c r="P36" s="17">
        <f t="shared" si="46"/>
        <v>1.6972610972238229</v>
      </c>
      <c r="Q36" s="17">
        <f t="shared" si="47"/>
        <v>1.8935619479737409</v>
      </c>
      <c r="R36" s="17">
        <f t="shared" si="48"/>
        <v>2.3613206918711369</v>
      </c>
      <c r="S36" s="17">
        <f t="shared" si="49"/>
        <v>2.5165262611838726</v>
      </c>
      <c r="U36" s="18">
        <f t="shared" si="28"/>
        <v>0.22</v>
      </c>
      <c r="V36" s="22">
        <f t="shared" si="29"/>
        <v>9.5000000000000001E-2</v>
      </c>
      <c r="W36" s="24">
        <f>C36/(SQRT('Isocratic retention'!$B$8/16))</f>
        <v>1.3313757370659931E-2</v>
      </c>
      <c r="X36" s="24">
        <f>D36/(SQRT('Isocratic retention'!$B$8/16))</f>
        <v>1.5919106704734447E-2</v>
      </c>
      <c r="Y36" s="24">
        <f>E36/(SQRT('Isocratic retention'!$B$8/16))</f>
        <v>2.4450706740807914E-2</v>
      </c>
      <c r="Z36" s="17">
        <f>(4*$B$6*(1+P36))/SQRT('Isocratic retention'!$B$8)</f>
        <v>2.4131130642269367E-2</v>
      </c>
      <c r="AA36" s="17">
        <f>(4*$B$6*(1+Q36))/SQRT('Isocratic retention'!$B$8)</f>
        <v>2.588734233401491E-2</v>
      </c>
      <c r="AB36" s="17">
        <f>(4*$B$6*(1+R36))/SQRT('Isocratic retention'!$B$8)</f>
        <v>3.007216054448392E-2</v>
      </c>
      <c r="AC36" s="17">
        <f>(4*$B$6*(1+S36))/SQRT('Isocratic retention'!$B$8)</f>
        <v>3.1460712017438573E-2</v>
      </c>
      <c r="AE36" s="18">
        <f t="shared" si="30"/>
        <v>0.22</v>
      </c>
      <c r="AF36" s="22">
        <f t="shared" si="31"/>
        <v>9.5000000000000001E-2</v>
      </c>
      <c r="AG36" s="22">
        <f t="shared" si="32"/>
        <v>4.3433657561086436</v>
      </c>
      <c r="AH36" s="22">
        <f t="shared" si="33"/>
        <v>10.299248855329413</v>
      </c>
      <c r="AI36" s="22">
        <f t="shared" si="34"/>
        <v>21.89185421780509</v>
      </c>
      <c r="AJ36" s="22">
        <f t="shared" si="35"/>
        <v>15.624395683401131</v>
      </c>
      <c r="AK36" s="22">
        <f t="shared" si="36"/>
        <v>22.266627549369019</v>
      </c>
      <c r="AL36" s="22">
        <f t="shared" si="37"/>
        <v>29.17631073514946</v>
      </c>
      <c r="AM36" s="17"/>
      <c r="AN36" s="7">
        <v>1.5</v>
      </c>
    </row>
    <row r="37" spans="1:40">
      <c r="A37" s="8">
        <v>0.23</v>
      </c>
      <c r="B37" s="22">
        <f t="shared" si="14"/>
        <v>9.2499999999999999E-2</v>
      </c>
      <c r="C37" s="24">
        <f t="shared" si="38"/>
        <v>0.31213427207643413</v>
      </c>
      <c r="D37" s="24">
        <f t="shared" si="38"/>
        <v>0.35818933510476819</v>
      </c>
      <c r="E37" s="24">
        <f t="shared" si="38"/>
        <v>0.52555400350977954</v>
      </c>
      <c r="F37" s="24">
        <f t="shared" si="38"/>
        <v>0.98734856411701832</v>
      </c>
      <c r="G37" s="17">
        <f t="shared" si="20"/>
        <v>1.3739550143572963</v>
      </c>
      <c r="H37" s="17">
        <f t="shared" si="20"/>
        <v>2.0341781243197894</v>
      </c>
      <c r="I37" s="17">
        <f t="shared" si="20"/>
        <v>2.9639271807860705</v>
      </c>
      <c r="K37" s="19">
        <f t="shared" si="16"/>
        <v>0.23</v>
      </c>
      <c r="L37" s="22">
        <f t="shared" si="17"/>
        <v>9.2499999999999999E-2</v>
      </c>
      <c r="M37" s="24">
        <f t="shared" si="39"/>
        <v>0.43180858750657869</v>
      </c>
      <c r="N37" s="24">
        <f t="shared" si="45"/>
        <v>0.64307034451728518</v>
      </c>
      <c r="O37" s="24">
        <f t="shared" si="45"/>
        <v>1.410798181237521</v>
      </c>
      <c r="P37" s="24">
        <f t="shared" si="45"/>
        <v>3.5291218537477911</v>
      </c>
      <c r="Q37" s="17">
        <f t="shared" ref="Q37:Q39" si="50">1/((2.31*G$4*$B37*$B$6)+(10^(G$4*$A37-G$3)))</f>
        <v>1.8237483552473752</v>
      </c>
      <c r="R37" s="17">
        <f t="shared" ref="R37:R39" si="51">1/((2.31*H$4*$B37*$B$6)+(10^(H$4*$A37-H$3)))</f>
        <v>2.3463334917649408</v>
      </c>
      <c r="S37" s="17">
        <f t="shared" ref="S37:S39" si="52">1/((2.31*I$4*$B37*$B$6)+(10^(I$4*$A37-I$3)))</f>
        <v>2.5635510091884557</v>
      </c>
      <c r="U37" s="18">
        <f t="shared" si="28"/>
        <v>0.23</v>
      </c>
      <c r="V37" s="22">
        <f t="shared" si="29"/>
        <v>9.2499999999999999E-2</v>
      </c>
      <c r="W37" s="24">
        <f>C37/(SQRT('Isocratic retention'!$B$8/16))</f>
        <v>1.280972024377116E-2</v>
      </c>
      <c r="X37" s="24">
        <f>D37/(SQRT('Isocratic retention'!$B$8/16))</f>
        <v>1.4699780150610684E-2</v>
      </c>
      <c r="Y37" s="24">
        <f>E37/(SQRT('Isocratic retention'!$B$8/16))</f>
        <v>2.1568281218108755E-2</v>
      </c>
      <c r="Z37" s="24">
        <f>F37/(SQRT('Isocratic retention'!$B$8/16))</f>
        <v>4.0519930109856862E-2</v>
      </c>
      <c r="AA37" s="17">
        <f>(4*$B$6*(1+Q37))/SQRT('Isocratic retention'!$B$8)</f>
        <v>2.5262752846397236E-2</v>
      </c>
      <c r="AB37" s="17">
        <f>(4*$B$6*(1+R37))/SQRT('Isocratic retention'!$B$8)</f>
        <v>2.9938077090680842E-2</v>
      </c>
      <c r="AC37" s="17">
        <f>(4*$B$6*(1+S37))/SQRT('Isocratic retention'!$B$8)</f>
        <v>3.1881420394053034E-2</v>
      </c>
      <c r="AE37" s="18">
        <f t="shared" si="30"/>
        <v>0.23</v>
      </c>
      <c r="AF37" s="22">
        <f t="shared" si="31"/>
        <v>9.2499999999999999E-2</v>
      </c>
      <c r="AG37" s="22">
        <f t="shared" si="32"/>
        <v>3.3483023950329325</v>
      </c>
      <c r="AH37" s="22">
        <f t="shared" si="33"/>
        <v>9.2293142830821608</v>
      </c>
      <c r="AI37" s="22">
        <f t="shared" si="34"/>
        <v>14.875434506171333</v>
      </c>
      <c r="AJ37" s="22">
        <f t="shared" si="35"/>
        <v>11.754049329285451</v>
      </c>
      <c r="AK37" s="22">
        <f t="shared" si="36"/>
        <v>23.92076752161384</v>
      </c>
      <c r="AL37" s="22">
        <f t="shared" si="37"/>
        <v>30.079476356011455</v>
      </c>
      <c r="AM37" s="17"/>
      <c r="AN37" s="7">
        <v>1.5</v>
      </c>
    </row>
    <row r="38" spans="1:40">
      <c r="A38" s="8">
        <v>0.24</v>
      </c>
      <c r="B38" s="22">
        <f t="shared" si="14"/>
        <v>0.09</v>
      </c>
      <c r="C38" s="24">
        <f t="shared" si="38"/>
        <v>0.30126990038763829</v>
      </c>
      <c r="D38" s="24">
        <f t="shared" si="38"/>
        <v>0.3336737770413134</v>
      </c>
      <c r="E38" s="24">
        <f t="shared" si="38"/>
        <v>0.46837576086686333</v>
      </c>
      <c r="F38" s="24">
        <f t="shared" si="38"/>
        <v>0.86815967151964291</v>
      </c>
      <c r="G38" s="17">
        <f t="shared" si="20"/>
        <v>1.2159725519689504</v>
      </c>
      <c r="H38" s="17">
        <f t="shared" si="20"/>
        <v>1.9197736680600208</v>
      </c>
      <c r="I38" s="17">
        <f t="shared" si="20"/>
        <v>2.8839951339800969</v>
      </c>
      <c r="K38" s="19">
        <f t="shared" si="16"/>
        <v>0.24</v>
      </c>
      <c r="L38" s="22">
        <f t="shared" si="17"/>
        <v>0.09</v>
      </c>
      <c r="M38" s="24">
        <f t="shared" si="39"/>
        <v>0.38197202012678116</v>
      </c>
      <c r="N38" s="24">
        <f t="shared" si="45"/>
        <v>0.53061365615281386</v>
      </c>
      <c r="O38" s="24">
        <f t="shared" si="45"/>
        <v>1.1485126645268959</v>
      </c>
      <c r="P38" s="24">
        <f t="shared" si="45"/>
        <v>2.9823838143102885</v>
      </c>
      <c r="Q38" s="17">
        <f t="shared" si="50"/>
        <v>1.7405796250238248</v>
      </c>
      <c r="R38" s="17">
        <f t="shared" si="51"/>
        <v>2.3191371097385192</v>
      </c>
      <c r="S38" s="17">
        <f t="shared" si="52"/>
        <v>2.6084928589018888</v>
      </c>
      <c r="U38" s="18">
        <f t="shared" si="28"/>
        <v>0.24</v>
      </c>
      <c r="V38" s="22">
        <f t="shared" si="29"/>
        <v>0.09</v>
      </c>
      <c r="W38" s="24">
        <f>C38/(SQRT('Isocratic retention'!$B$8/16))</f>
        <v>1.2363855837302706E-2</v>
      </c>
      <c r="X38" s="24">
        <f>D38/(SQRT('Isocratic retention'!$B$8/16))</f>
        <v>1.3693682876115033E-2</v>
      </c>
      <c r="Y38" s="24">
        <f>E38/(SQRT('Isocratic retention'!$B$8/16))</f>
        <v>1.9221735651632585E-2</v>
      </c>
      <c r="Z38" s="24">
        <f>F38/(SQRT('Isocratic retention'!$B$8/16))</f>
        <v>3.5628521165300478E-2</v>
      </c>
      <c r="AA38" s="17">
        <f>(4*$B$6*(1+Q38))/SQRT('Isocratic retention'!$B$8)</f>
        <v>2.4518681204077616E-2</v>
      </c>
      <c r="AB38" s="17">
        <f>(4*$B$6*(1+R38))/SQRT('Isocratic retention'!$B$8)</f>
        <v>2.9694763809533484E-2</v>
      </c>
      <c r="AC38" s="17">
        <f>(4*$B$6*(1+S38))/SQRT('Isocratic retention'!$B$8)</f>
        <v>3.228349405605644E-2</v>
      </c>
      <c r="AE38" s="18">
        <f t="shared" si="30"/>
        <v>0.24</v>
      </c>
      <c r="AF38" s="22">
        <f t="shared" si="31"/>
        <v>0.09</v>
      </c>
      <c r="AG38" s="22">
        <f t="shared" si="32"/>
        <v>2.4871018717504176</v>
      </c>
      <c r="AH38" s="22">
        <f t="shared" si="33"/>
        <v>8.1847346836557158</v>
      </c>
      <c r="AI38" s="22">
        <f t="shared" si="34"/>
        <v>14.57728491544129</v>
      </c>
      <c r="AJ38" s="22">
        <f t="shared" si="35"/>
        <v>11.565388471879603</v>
      </c>
      <c r="AK38" s="22">
        <f t="shared" si="36"/>
        <v>25.964080161825933</v>
      </c>
      <c r="AL38" s="22">
        <f t="shared" si="37"/>
        <v>31.114829591084966</v>
      </c>
      <c r="AM38" s="17"/>
      <c r="AN38" s="7">
        <v>1.5</v>
      </c>
    </row>
    <row r="39" spans="1:40">
      <c r="A39" s="8">
        <v>0.25</v>
      </c>
      <c r="B39" s="22">
        <f t="shared" si="14"/>
        <v>8.7499999999999994E-2</v>
      </c>
      <c r="C39" s="24">
        <f t="shared" si="38"/>
        <v>0.29165942453920618</v>
      </c>
      <c r="D39" s="24">
        <f t="shared" si="38"/>
        <v>0.31344536811594004</v>
      </c>
      <c r="E39" s="24">
        <f t="shared" si="38"/>
        <v>0.42182768851736752</v>
      </c>
      <c r="F39" s="24">
        <f t="shared" si="38"/>
        <v>0.76743574107488111</v>
      </c>
      <c r="G39" s="17">
        <f t="shared" si="20"/>
        <v>1.0424754878485905</v>
      </c>
      <c r="H39" s="17">
        <f t="shared" si="20"/>
        <v>1.7975926695230928</v>
      </c>
      <c r="I39" s="17">
        <f t="shared" si="20"/>
        <v>2.7987427702208061</v>
      </c>
      <c r="K39" s="19">
        <f t="shared" si="16"/>
        <v>0.25</v>
      </c>
      <c r="L39" s="22">
        <f t="shared" si="17"/>
        <v>8.7499999999999994E-2</v>
      </c>
      <c r="M39" s="24">
        <f t="shared" si="39"/>
        <v>0.33788726852846862</v>
      </c>
      <c r="N39" s="24">
        <f t="shared" si="45"/>
        <v>0.43782278952266068</v>
      </c>
      <c r="O39" s="24">
        <f t="shared" si="45"/>
        <v>0.93498939686865834</v>
      </c>
      <c r="P39" s="24">
        <f t="shared" si="45"/>
        <v>2.5203474361233078</v>
      </c>
      <c r="Q39" s="17">
        <f t="shared" si="50"/>
        <v>1.645023726907886</v>
      </c>
      <c r="R39" s="17">
        <f t="shared" si="51"/>
        <v>2.2783280880457091</v>
      </c>
      <c r="S39" s="17">
        <f t="shared" si="52"/>
        <v>2.6502275332117646</v>
      </c>
      <c r="U39" s="18">
        <f t="shared" si="28"/>
        <v>0.25</v>
      </c>
      <c r="V39" s="22">
        <f t="shared" si="29"/>
        <v>8.7499999999999994E-2</v>
      </c>
      <c r="W39" s="24">
        <f>C39/(SQRT('Isocratic retention'!$B$8/16))</f>
        <v>1.1969450230353564E-2</v>
      </c>
      <c r="X39" s="24">
        <f>D39/(SQRT('Isocratic retention'!$B$8/16))</f>
        <v>1.2863526489932666E-2</v>
      </c>
      <c r="Y39" s="24">
        <f>E39/(SQRT('Isocratic retention'!$B$8/16))</f>
        <v>1.7311443069157537E-2</v>
      </c>
      <c r="Z39" s="24">
        <f>F39/(SQRT('Isocratic retention'!$B$8/16))</f>
        <v>3.1494898278370223E-2</v>
      </c>
      <c r="AA39" s="17">
        <f>(4*$B$6*(1+Q39))/SQRT('Isocratic retention'!$B$8)</f>
        <v>2.3663787377355229E-2</v>
      </c>
      <c r="AB39" s="17">
        <f>(4*$B$6*(1+R39))/SQRT('Isocratic retention'!$B$8)</f>
        <v>2.9329664622485561E-2</v>
      </c>
      <c r="AC39" s="17">
        <f>(4*$B$6*(1+S39))/SQRT('Isocratic retention'!$B$8)</f>
        <v>3.2656874623151241E-2</v>
      </c>
      <c r="AE39" s="18">
        <f t="shared" si="30"/>
        <v>0.25</v>
      </c>
      <c r="AF39" s="22">
        <f t="shared" si="31"/>
        <v>8.7499999999999994E-2</v>
      </c>
      <c r="AG39" s="22">
        <f t="shared" si="32"/>
        <v>1.7545978335280901</v>
      </c>
      <c r="AH39" s="22">
        <f t="shared" si="33"/>
        <v>7.1835910348931797</v>
      </c>
      <c r="AI39" s="22">
        <f t="shared" si="34"/>
        <v>14.162424103728481</v>
      </c>
      <c r="AJ39" s="22">
        <f t="shared" si="35"/>
        <v>9.9726722456868515</v>
      </c>
      <c r="AK39" s="22">
        <f t="shared" si="36"/>
        <v>28.498508897920861</v>
      </c>
      <c r="AL39" s="22">
        <f t="shared" si="37"/>
        <v>32.30217763022425</v>
      </c>
      <c r="AM39" s="17"/>
      <c r="AN39" s="7">
        <v>1.5</v>
      </c>
    </row>
    <row r="40" spans="1:40">
      <c r="A40" s="8">
        <v>0.26</v>
      </c>
      <c r="B40" s="22">
        <f t="shared" si="14"/>
        <v>8.4999999999999992E-2</v>
      </c>
      <c r="C40" s="24">
        <f t="shared" si="38"/>
        <v>0.28315812794526257</v>
      </c>
      <c r="D40" s="24">
        <f t="shared" si="38"/>
        <v>0.29675439471068443</v>
      </c>
      <c r="E40" s="24">
        <f t="shared" si="38"/>
        <v>0.38393350116038127</v>
      </c>
      <c r="F40" s="24">
        <f>((10^(F$3-F$4*$A40))+1)*$B$6</f>
        <v>0.68231614693188991</v>
      </c>
      <c r="G40" s="24">
        <f>((10^(G$3-G$4*$A40))+1)*$B$6</f>
        <v>0.91443000672566854</v>
      </c>
      <c r="H40" s="17">
        <f t="shared" si="20"/>
        <v>1.6671692875089885</v>
      </c>
      <c r="I40" s="17">
        <f t="shared" si="20"/>
        <v>2.7076882128804098</v>
      </c>
      <c r="K40" s="19">
        <f t="shared" si="16"/>
        <v>0.26</v>
      </c>
      <c r="L40" s="22">
        <f t="shared" si="17"/>
        <v>8.4999999999999992E-2</v>
      </c>
      <c r="M40" s="24">
        <f t="shared" si="39"/>
        <v>0.29889049516175492</v>
      </c>
      <c r="N40" s="24">
        <f t="shared" si="45"/>
        <v>0.36125869133341476</v>
      </c>
      <c r="O40" s="24">
        <f t="shared" si="45"/>
        <v>0.76116284935954714</v>
      </c>
      <c r="P40" s="24">
        <f t="shared" si="45"/>
        <v>2.1298905822563756</v>
      </c>
      <c r="Q40" s="24">
        <f t="shared" si="45"/>
        <v>3.1946330583746265</v>
      </c>
      <c r="R40" s="17">
        <f t="shared" ref="R40:R44" si="53">1/((2.31*H$4*$B40*$B$6)+(10^(H$4*$A40-H$3)))</f>
        <v>2.222807480655256</v>
      </c>
      <c r="S40" s="17">
        <f t="shared" ref="S40:S52" si="54">1/((2.31*I$4*$B40*$B$6)+(10^(I$4*$A40-I$3)))</f>
        <v>2.6873672573224199</v>
      </c>
      <c r="U40" s="18">
        <f t="shared" si="28"/>
        <v>0.26</v>
      </c>
      <c r="V40" s="22">
        <f t="shared" si="29"/>
        <v>8.4999999999999992E-2</v>
      </c>
      <c r="W40" s="24">
        <f>C40/(SQRT('Isocratic retention'!$B$8/16))</f>
        <v>1.1620564379551909E-2</v>
      </c>
      <c r="X40" s="24">
        <f>D40/(SQRT('Isocratic retention'!$B$8/16))</f>
        <v>1.2178543394371815E-2</v>
      </c>
      <c r="Y40" s="24">
        <f>E40/(SQRT('Isocratic retention'!$B$8/16))</f>
        <v>1.5756298433232462E-2</v>
      </c>
      <c r="Z40" s="24">
        <f>F40/(SQRT('Isocratic retention'!$B$8/16))</f>
        <v>2.8001663841210892E-2</v>
      </c>
      <c r="AA40" s="24">
        <f>G40/(SQRT('Isocratic retention'!$B$8/16))</f>
        <v>3.7527415655904707E-2</v>
      </c>
      <c r="AB40" s="17">
        <f>(4*$B$6*(1+R40))/SQRT('Isocratic retention'!$B$8)</f>
        <v>2.883294777454817E-2</v>
      </c>
      <c r="AC40" s="17">
        <f>(4*$B$6*(1+S40))/SQRT('Isocratic retention'!$B$8)</f>
        <v>3.2989146324787583E-2</v>
      </c>
      <c r="AE40" s="18">
        <f t="shared" si="30"/>
        <v>0.26</v>
      </c>
      <c r="AF40" s="22">
        <f t="shared" si="31"/>
        <v>8.4999999999999992E-2</v>
      </c>
      <c r="AG40" s="22">
        <f t="shared" si="32"/>
        <v>1.1425862594999514</v>
      </c>
      <c r="AH40" s="22">
        <f t="shared" si="33"/>
        <v>6.2416037282551828</v>
      </c>
      <c r="AI40" s="22">
        <f t="shared" si="34"/>
        <v>13.637867499409483</v>
      </c>
      <c r="AJ40" s="22">
        <f t="shared" si="35"/>
        <v>7.0843009416604303</v>
      </c>
      <c r="AK40" s="22">
        <f t="shared" si="36"/>
        <v>22.686412245834287</v>
      </c>
      <c r="AL40" s="22">
        <f t="shared" si="37"/>
        <v>33.661717239778881</v>
      </c>
      <c r="AM40" s="17"/>
      <c r="AN40" s="7">
        <v>1.5</v>
      </c>
    </row>
    <row r="41" spans="1:40">
      <c r="A41" s="8">
        <v>0.27</v>
      </c>
      <c r="B41" s="22">
        <f t="shared" si="14"/>
        <v>8.249999999999999E-2</v>
      </c>
      <c r="C41" s="24">
        <f t="shared" si="38"/>
        <v>0.27563799627665359</v>
      </c>
      <c r="D41" s="24">
        <f t="shared" si="38"/>
        <v>0.28298224909890057</v>
      </c>
      <c r="E41" s="24">
        <f t="shared" si="38"/>
        <v>0.35308433033619069</v>
      </c>
      <c r="F41" s="24">
        <f t="shared" si="38"/>
        <v>0.61038343665068251</v>
      </c>
      <c r="G41" s="24">
        <f t="shared" si="38"/>
        <v>0.79901135555441793</v>
      </c>
      <c r="H41" s="17">
        <f t="shared" si="20"/>
        <v>1.5281689393732172</v>
      </c>
      <c r="I41" s="17">
        <f t="shared" si="20"/>
        <v>2.610315581600871</v>
      </c>
      <c r="K41" s="19">
        <f t="shared" si="16"/>
        <v>0.27</v>
      </c>
      <c r="L41" s="22">
        <f t="shared" si="17"/>
        <v>8.249999999999999E-2</v>
      </c>
      <c r="M41" s="24">
        <f t="shared" si="39"/>
        <v>0.26439447833327329</v>
      </c>
      <c r="N41" s="24">
        <f t="shared" si="45"/>
        <v>0.29808371146284673</v>
      </c>
      <c r="O41" s="24">
        <f t="shared" si="45"/>
        <v>0.61965289145041591</v>
      </c>
      <c r="P41" s="24">
        <f t="shared" ref="P41:P104" si="55">(10^(F$3-F$4*$A41))</f>
        <v>1.799924021333406</v>
      </c>
      <c r="Q41" s="24">
        <f t="shared" ref="Q41:S104" si="56">(10^(G$3-G$4*$A41))</f>
        <v>2.6651897043780637</v>
      </c>
      <c r="R41" s="17">
        <f t="shared" si="53"/>
        <v>2.1519466078844744</v>
      </c>
      <c r="S41" s="17">
        <f t="shared" si="54"/>
        <v>2.7182349245157784</v>
      </c>
      <c r="U41" s="18">
        <f t="shared" si="28"/>
        <v>0.27</v>
      </c>
      <c r="V41" s="22">
        <f t="shared" si="29"/>
        <v>8.249999999999999E-2</v>
      </c>
      <c r="W41" s="24">
        <f>C41/(SQRT('Isocratic retention'!$B$8/16))</f>
        <v>1.1311944687678994E-2</v>
      </c>
      <c r="X41" s="24">
        <f>D41/(SQRT('Isocratic retention'!$B$8/16))</f>
        <v>1.1613346463993623E-2</v>
      </c>
      <c r="Y41" s="24">
        <f>E41/(SQRT('Isocratic retention'!$B$8/16))</f>
        <v>1.4490275175416603E-2</v>
      </c>
      <c r="Z41" s="24">
        <f>F41/(SQRT('Isocratic retention'!$B$8/16))</f>
        <v>2.5049607698997611E-2</v>
      </c>
      <c r="AA41" s="24">
        <f>G41/(SQRT('Isocratic retention'!$B$8/16))</f>
        <v>3.2790734154761872E-2</v>
      </c>
      <c r="AB41" s="17">
        <f>(4*$B$6*(1+R41))/SQRT('Isocratic retention'!$B$8)</f>
        <v>2.8198988763306381E-2</v>
      </c>
      <c r="AC41" s="17">
        <f>(4*$B$6*(1+S41))/SQRT('Isocratic retention'!$B$8)</f>
        <v>3.3265304873335844E-2</v>
      </c>
      <c r="AE41" s="18">
        <f t="shared" si="30"/>
        <v>0.27</v>
      </c>
      <c r="AF41" s="22">
        <f t="shared" si="31"/>
        <v>8.249999999999999E-2</v>
      </c>
      <c r="AG41" s="22">
        <f t="shared" si="32"/>
        <v>0.64071184733557063</v>
      </c>
      <c r="AH41" s="22">
        <f t="shared" si="33"/>
        <v>5.3710617021396549</v>
      </c>
      <c r="AI41" s="22">
        <f t="shared" si="34"/>
        <v>13.014662037908414</v>
      </c>
      <c r="AJ41" s="22">
        <f t="shared" si="35"/>
        <v>6.5223652854837013</v>
      </c>
      <c r="AK41" s="22">
        <f t="shared" si="36"/>
        <v>23.910834446594468</v>
      </c>
      <c r="AL41" s="22">
        <f t="shared" si="37"/>
        <v>35.212204621596008</v>
      </c>
      <c r="AM41" s="17"/>
      <c r="AN41" s="7">
        <v>1.5</v>
      </c>
    </row>
    <row r="42" spans="1:40">
      <c r="A42" s="8">
        <v>0.28000000000000003</v>
      </c>
      <c r="B42" s="22">
        <f t="shared" si="14"/>
        <v>7.9999999999999988E-2</v>
      </c>
      <c r="C42" s="24">
        <f t="shared" si="38"/>
        <v>0.26898578979399718</v>
      </c>
      <c r="D42" s="24">
        <f t="shared" si="38"/>
        <v>0.27161850235106544</v>
      </c>
      <c r="E42" s="24">
        <f t="shared" si="38"/>
        <v>0.32797041691261541</v>
      </c>
      <c r="F42" s="24">
        <f t="shared" si="38"/>
        <v>0.5495946739633526</v>
      </c>
      <c r="G42" s="24">
        <f t="shared" si="38"/>
        <v>0.70272092245180362</v>
      </c>
      <c r="H42" s="17">
        <f t="shared" si="20"/>
        <v>1.3804961189503859</v>
      </c>
      <c r="I42" s="17">
        <f t="shared" si="20"/>
        <v>2.5060831602044642</v>
      </c>
      <c r="K42" s="19">
        <f t="shared" si="16"/>
        <v>0.28000000000000003</v>
      </c>
      <c r="L42" s="22">
        <f t="shared" si="17"/>
        <v>7.9999999999999988E-2</v>
      </c>
      <c r="M42" s="24">
        <f t="shared" si="39"/>
        <v>0.2338797696972347</v>
      </c>
      <c r="N42" s="24">
        <f t="shared" si="45"/>
        <v>0.24595643280305227</v>
      </c>
      <c r="O42" s="24">
        <f t="shared" si="45"/>
        <v>0.50445145372759359</v>
      </c>
      <c r="P42" s="24">
        <f t="shared" si="55"/>
        <v>1.5210764860704247</v>
      </c>
      <c r="Q42" s="24">
        <f t="shared" si="56"/>
        <v>2.2234904699624018</v>
      </c>
      <c r="R42" s="17">
        <f t="shared" si="53"/>
        <v>2.0657447588076692</v>
      </c>
      <c r="S42" s="17">
        <f t="shared" si="54"/>
        <v>2.7408540811753923</v>
      </c>
      <c r="U42" s="18">
        <f t="shared" si="28"/>
        <v>0.28000000000000003</v>
      </c>
      <c r="V42" s="22">
        <f t="shared" si="29"/>
        <v>7.9999999999999988E-2</v>
      </c>
      <c r="W42" s="24">
        <f>C42/(SQRT('Isocratic retention'!$B$8/16))</f>
        <v>1.1038943893886755E-2</v>
      </c>
      <c r="X42" s="24">
        <f>D42/(SQRT('Isocratic retention'!$B$8/16))</f>
        <v>1.1146988137519347E-2</v>
      </c>
      <c r="Y42" s="24">
        <f>E42/(SQRT('Isocratic retention'!$B$8/16))</f>
        <v>1.3459621915067443E-2</v>
      </c>
      <c r="Z42" s="24">
        <f>F42/(SQRT('Isocratic retention'!$B$8/16))</f>
        <v>2.2554889516307922E-2</v>
      </c>
      <c r="AA42" s="24">
        <f>G42/(SQRT('Isocratic retention'!$B$8/16))</f>
        <v>2.8839058159714433E-2</v>
      </c>
      <c r="AB42" s="17">
        <f>(4*$B$6*(1+R42))/SQRT('Isocratic retention'!$B$8)</f>
        <v>2.7427781228441264E-2</v>
      </c>
      <c r="AC42" s="17">
        <f>(4*$B$6*(1+S42))/SQRT('Isocratic retention'!$B$8)</f>
        <v>3.3467667864791474E-2</v>
      </c>
      <c r="AE42" s="18">
        <f t="shared" si="30"/>
        <v>0.28000000000000003</v>
      </c>
      <c r="AF42" s="22">
        <f t="shared" si="31"/>
        <v>7.9999999999999988E-2</v>
      </c>
      <c r="AG42" s="22">
        <f t="shared" si="32"/>
        <v>0.23733170671770112</v>
      </c>
      <c r="AH42" s="22">
        <f t="shared" si="33"/>
        <v>4.580225755690873</v>
      </c>
      <c r="AI42" s="22">
        <f t="shared" si="34"/>
        <v>12.307497630394678</v>
      </c>
      <c r="AJ42" s="22">
        <f t="shared" si="35"/>
        <v>5.9589214455262196</v>
      </c>
      <c r="AK42" s="22">
        <f t="shared" si="36"/>
        <v>24.091461467133893</v>
      </c>
      <c r="AL42" s="22">
        <f t="shared" si="37"/>
        <v>36.967854183348614</v>
      </c>
      <c r="AM42" s="17"/>
      <c r="AN42" s="7">
        <v>1.5</v>
      </c>
    </row>
    <row r="43" spans="1:40">
      <c r="A43" s="8">
        <v>0.28999999999999998</v>
      </c>
      <c r="B43" s="22">
        <f t="shared" si="14"/>
        <v>7.7499999999999999E-2</v>
      </c>
      <c r="C43" s="24">
        <f t="shared" si="38"/>
        <v>0.26310133815964426</v>
      </c>
      <c r="D43" s="24">
        <f t="shared" si="38"/>
        <v>0.26224198660769116</v>
      </c>
      <c r="E43" s="24">
        <f t="shared" si="38"/>
        <v>0.30752550281618024</v>
      </c>
      <c r="F43" s="24">
        <f t="shared" si="38"/>
        <v>0.49822341804083115</v>
      </c>
      <c r="G43" s="24">
        <f t="shared" si="38"/>
        <v>0.62238860689448594</v>
      </c>
      <c r="H43" s="17">
        <f t="shared" si="20"/>
        <v>1.2244506572837441</v>
      </c>
      <c r="I43" s="17">
        <f t="shared" si="20"/>
        <v>2.3944388179323028</v>
      </c>
      <c r="K43" s="19">
        <f t="shared" si="16"/>
        <v>0.28999999999999998</v>
      </c>
      <c r="L43" s="22">
        <f t="shared" si="17"/>
        <v>7.7499999999999999E-2</v>
      </c>
      <c r="M43" s="24">
        <f t="shared" si="39"/>
        <v>0.20688687229194602</v>
      </c>
      <c r="N43" s="24">
        <f t="shared" si="45"/>
        <v>0.2029448926958311</v>
      </c>
      <c r="O43" s="24">
        <f t="shared" si="45"/>
        <v>0.4106674441109186</v>
      </c>
      <c r="P43" s="24">
        <f t="shared" si="55"/>
        <v>1.2854285231230789</v>
      </c>
      <c r="Q43" s="24">
        <f t="shared" si="56"/>
        <v>1.8549936096077333</v>
      </c>
      <c r="R43" s="17">
        <f t="shared" si="53"/>
        <v>1.9649486500162618</v>
      </c>
      <c r="S43" s="17">
        <f t="shared" si="54"/>
        <v>2.7529663141013576</v>
      </c>
      <c r="U43" s="18">
        <f t="shared" si="28"/>
        <v>0.28999999999999998</v>
      </c>
      <c r="V43" s="22">
        <f t="shared" si="29"/>
        <v>7.7499999999999999E-2</v>
      </c>
      <c r="W43" s="24">
        <f>C43/(SQRT('Isocratic retention'!$B$8/16))</f>
        <v>1.0797451094257227E-2</v>
      </c>
      <c r="X43" s="24">
        <f>D43/(SQRT('Isocratic retention'!$B$8/16))</f>
        <v>1.0762184050691841E-2</v>
      </c>
      <c r="Y43" s="24">
        <f>E43/(SQRT('Isocratic retention'!$B$8/16))</f>
        <v>1.262058034414012E-2</v>
      </c>
      <c r="Z43" s="24">
        <f>F43/(SQRT('Isocratic retention'!$B$8/16))</f>
        <v>2.044665765647059E-2</v>
      </c>
      <c r="AA43" s="24">
        <f>G43/(SQRT('Isocratic retention'!$B$8/16))</f>
        <v>2.5542289490327177E-2</v>
      </c>
      <c r="AB43" s="17">
        <f>(4*$B$6*(1+R43))/SQRT('Isocratic retention'!$B$8)</f>
        <v>2.652600569325806E-2</v>
      </c>
      <c r="AC43" s="17">
        <f>(4*$B$6*(1+S43))/SQRT('Isocratic retention'!$B$8)</f>
        <v>3.3576030334930868E-2</v>
      </c>
      <c r="AE43" s="18">
        <f t="shared" si="30"/>
        <v>0.28999999999999998</v>
      </c>
      <c r="AF43" s="22">
        <f t="shared" si="31"/>
        <v>7.7499999999999999E-2</v>
      </c>
      <c r="AG43" s="22">
        <f t="shared" si="32"/>
        <v>-7.9718561670968635E-2</v>
      </c>
      <c r="AH43" s="22">
        <f t="shared" si="33"/>
        <v>3.8732388903082486</v>
      </c>
      <c r="AI43" s="22">
        <f t="shared" si="34"/>
        <v>11.533948811880142</v>
      </c>
      <c r="AJ43" s="22">
        <f t="shared" si="35"/>
        <v>5.399783928834756</v>
      </c>
      <c r="AK43" s="22">
        <f t="shared" si="36"/>
        <v>23.125859921722995</v>
      </c>
      <c r="AL43" s="22">
        <f t="shared" si="37"/>
        <v>38.933395204775202</v>
      </c>
      <c r="AM43" s="17"/>
      <c r="AN43" s="7">
        <v>1.5</v>
      </c>
    </row>
    <row r="44" spans="1:40">
      <c r="A44" s="8">
        <v>0.3</v>
      </c>
      <c r="B44" s="22">
        <f t="shared" si="14"/>
        <v>7.4999999999999997E-2</v>
      </c>
      <c r="C44" s="24">
        <f t="shared" si="38"/>
        <v>0.25789603205146522</v>
      </c>
      <c r="D44" s="24">
        <f t="shared" si="38"/>
        <v>0.25450518558275675</v>
      </c>
      <c r="E44" s="24">
        <f t="shared" si="38"/>
        <v>0.29088156105526652</v>
      </c>
      <c r="F44" s="24">
        <f t="shared" si="38"/>
        <v>0.45481069143820108</v>
      </c>
      <c r="G44" s="24">
        <f t="shared" si="38"/>
        <v>0.55536968596052905</v>
      </c>
      <c r="H44" s="17">
        <f t="shared" si="20"/>
        <v>1.0609402172789397</v>
      </c>
      <c r="I44" s="17">
        <f t="shared" si="20"/>
        <v>2.274846362872331</v>
      </c>
      <c r="K44" s="19">
        <f t="shared" si="16"/>
        <v>0.3</v>
      </c>
      <c r="L44" s="22">
        <f t="shared" si="17"/>
        <v>7.4999999999999997E-2</v>
      </c>
      <c r="M44" s="24">
        <f t="shared" si="39"/>
        <v>0.18300932133699638</v>
      </c>
      <c r="N44" s="24">
        <f t="shared" si="45"/>
        <v>0.16745497973741633</v>
      </c>
      <c r="O44" s="24">
        <f t="shared" si="45"/>
        <v>0.33431908740947935</v>
      </c>
      <c r="P44" s="24">
        <f t="shared" si="55"/>
        <v>1.086287575404592</v>
      </c>
      <c r="Q44" s="24">
        <f t="shared" si="56"/>
        <v>1.5475673667914174</v>
      </c>
      <c r="R44" s="17">
        <f t="shared" si="53"/>
        <v>1.8511021288357907</v>
      </c>
      <c r="S44" s="17">
        <f t="shared" si="54"/>
        <v>2.7520902682140291</v>
      </c>
      <c r="U44" s="18">
        <f t="shared" si="28"/>
        <v>0.3</v>
      </c>
      <c r="V44" s="22">
        <f t="shared" si="29"/>
        <v>7.4999999999999997E-2</v>
      </c>
      <c r="W44" s="24">
        <f>C44/(SQRT('Isocratic retention'!$B$8/16))</f>
        <v>1.0583829838938495E-2</v>
      </c>
      <c r="X44" s="24">
        <f>D44/(SQRT('Isocratic retention'!$B$8/16))</f>
        <v>1.0444672436052923E-2</v>
      </c>
      <c r="Y44" s="24">
        <f>E44/(SQRT('Isocratic retention'!$B$8/16))</f>
        <v>1.193752738653758E-2</v>
      </c>
      <c r="Z44" s="24">
        <f>F44/(SQRT('Isocratic retention'!$B$8/16))</f>
        <v>1.8665036948499001E-2</v>
      </c>
      <c r="AA44" s="24">
        <f>G44/(SQRT('Isocratic retention'!$B$8/16))</f>
        <v>2.2791891007993323E-2</v>
      </c>
      <c r="AB44" s="17">
        <f>(4*$B$6*(1+R44))/SQRT('Isocratic retention'!$B$8)</f>
        <v>2.5507474236069336E-2</v>
      </c>
      <c r="AC44" s="17">
        <f>(4*$B$6*(1+S44))/SQRT('Isocratic retention'!$B$8)</f>
        <v>3.3568192763040808E-2</v>
      </c>
      <c r="AE44" s="18">
        <f t="shared" si="30"/>
        <v>0.3</v>
      </c>
      <c r="AF44" s="22">
        <f t="shared" si="31"/>
        <v>7.4999999999999997E-2</v>
      </c>
      <c r="AG44" s="22">
        <f t="shared" si="32"/>
        <v>-0.32250004535426174</v>
      </c>
      <c r="AH44" s="22">
        <f t="shared" si="33"/>
        <v>3.2504736586074845</v>
      </c>
      <c r="AI44" s="22">
        <f t="shared" si="34"/>
        <v>10.713424443013338</v>
      </c>
      <c r="AJ44" s="22">
        <f t="shared" si="35"/>
        <v>4.8512516232684355</v>
      </c>
      <c r="AK44" s="22">
        <f t="shared" si="36"/>
        <v>20.934872695063397</v>
      </c>
      <c r="AL44" s="22">
        <f t="shared" si="37"/>
        <v>41.096654756743632</v>
      </c>
      <c r="AM44" s="17"/>
      <c r="AN44" s="7">
        <v>1.5</v>
      </c>
    </row>
    <row r="45" spans="1:40">
      <c r="A45" s="8">
        <v>0.31</v>
      </c>
      <c r="B45" s="22">
        <f t="shared" si="14"/>
        <v>7.2499999999999995E-2</v>
      </c>
      <c r="C45" s="24">
        <f t="shared" si="38"/>
        <v>0.2532914888648638</v>
      </c>
      <c r="D45" s="24">
        <f t="shared" si="38"/>
        <v>0.24812135477207173</v>
      </c>
      <c r="E45" s="24">
        <f t="shared" si="38"/>
        <v>0.27733194201387418</v>
      </c>
      <c r="F45" s="24">
        <f t="shared" si="38"/>
        <v>0.41812354417598169</v>
      </c>
      <c r="G45" s="24">
        <f t="shared" si="38"/>
        <v>0.4994577440229509</v>
      </c>
      <c r="H45" s="24">
        <f t="shared" ref="H45:H52" si="57">((10^(H$3-H$4*$A45))+1)*$B$6</f>
        <v>0.93232903697113734</v>
      </c>
      <c r="I45" s="17">
        <f t="shared" si="20"/>
        <v>2.1468278820602267</v>
      </c>
      <c r="K45" s="19">
        <f t="shared" si="16"/>
        <v>0.31</v>
      </c>
      <c r="L45" s="22">
        <f t="shared" si="17"/>
        <v>7.2499999999999995E-2</v>
      </c>
      <c r="M45" s="24">
        <f t="shared" si="39"/>
        <v>0.16188756360029252</v>
      </c>
      <c r="N45" s="24">
        <f t="shared" si="45"/>
        <v>0.13817135216546655</v>
      </c>
      <c r="O45" s="24">
        <f t="shared" si="45"/>
        <v>0.27216487162327613</v>
      </c>
      <c r="P45" s="24">
        <f t="shared" si="55"/>
        <v>0.91799790906413614</v>
      </c>
      <c r="Q45" s="24">
        <f t="shared" si="56"/>
        <v>1.2910905689126189</v>
      </c>
      <c r="R45" s="24">
        <f t="shared" si="56"/>
        <v>3.276738701702465</v>
      </c>
      <c r="S45" s="17">
        <f t="shared" si="54"/>
        <v>2.7356371997125342</v>
      </c>
      <c r="U45" s="18">
        <f t="shared" si="28"/>
        <v>0.31</v>
      </c>
      <c r="V45" s="22">
        <f t="shared" si="29"/>
        <v>7.2499999999999995E-2</v>
      </c>
      <c r="W45" s="24">
        <f>C45/(SQRT('Isocratic retention'!$B$8/16))</f>
        <v>1.0394863373710725E-2</v>
      </c>
      <c r="X45" s="24">
        <f>D45/(SQRT('Isocratic retention'!$B$8/16))</f>
        <v>1.0182685547447442E-2</v>
      </c>
      <c r="Y45" s="24">
        <f>E45/(SQRT('Isocratic retention'!$B$8/16))</f>
        <v>1.1381462753918806E-2</v>
      </c>
      <c r="Z45" s="24">
        <f>F45/(SQRT('Isocratic retention'!$B$8/16))</f>
        <v>1.7159428192867112E-2</v>
      </c>
      <c r="AA45" s="24">
        <f>G45/(SQRT('Isocratic retention'!$B$8/16))</f>
        <v>2.0497313325953434E-2</v>
      </c>
      <c r="AB45" s="24">
        <f>H45/(SQRT('Isocratic retention'!$B$8/16))</f>
        <v>3.8261976358111446E-2</v>
      </c>
      <c r="AC45" s="17">
        <f>(4*$B$6*(1+S45))/SQRT('Isocratic retention'!$B$8)</f>
        <v>3.3420994871859851E-2</v>
      </c>
      <c r="AE45" s="18">
        <f t="shared" si="30"/>
        <v>0.31</v>
      </c>
      <c r="AF45" s="22">
        <f t="shared" si="31"/>
        <v>7.2499999999999995E-2</v>
      </c>
      <c r="AG45" s="22">
        <f t="shared" si="32"/>
        <v>-0.50250242267445744</v>
      </c>
      <c r="AH45" s="22">
        <f t="shared" si="33"/>
        <v>2.7091807043408007</v>
      </c>
      <c r="AI45" s="22">
        <f t="shared" si="34"/>
        <v>9.8659570526099856</v>
      </c>
      <c r="AJ45" s="22">
        <f t="shared" si="35"/>
        <v>4.3197683371684725</v>
      </c>
      <c r="AK45" s="22">
        <f t="shared" si="36"/>
        <v>14.733714286732713</v>
      </c>
      <c r="AL45" s="22">
        <f t="shared" si="37"/>
        <v>33.885281936563928</v>
      </c>
      <c r="AM45" s="17"/>
      <c r="AN45" s="7">
        <v>1.5</v>
      </c>
    </row>
    <row r="46" spans="1:40">
      <c r="A46" s="8">
        <v>0.32</v>
      </c>
      <c r="B46" s="22">
        <f t="shared" si="14"/>
        <v>6.9999999999999993E-2</v>
      </c>
      <c r="C46" s="24">
        <f t="shared" si="38"/>
        <v>0.24921837241087394</v>
      </c>
      <c r="D46" s="24">
        <f t="shared" si="38"/>
        <v>0.24285389401043256</v>
      </c>
      <c r="E46" s="24">
        <f t="shared" si="38"/>
        <v>0.26630137132310161</v>
      </c>
      <c r="F46" s="24">
        <f t="shared" si="38"/>
        <v>0.38712003715004367</v>
      </c>
      <c r="G46" s="24">
        <f t="shared" ref="G46:I109" si="58">((10^(G$3-G$4*$A46))+1)*$B$6</f>
        <v>0.45281203251840813</v>
      </c>
      <c r="H46" s="24">
        <f t="shared" si="57"/>
        <v>0.81895620763734966</v>
      </c>
      <c r="I46" s="17">
        <f t="shared" si="20"/>
        <v>2.0100286066441924</v>
      </c>
      <c r="K46" s="19">
        <f t="shared" si="16"/>
        <v>0.32</v>
      </c>
      <c r="L46" s="22">
        <f t="shared" si="17"/>
        <v>6.9999999999999993E-2</v>
      </c>
      <c r="M46" s="24">
        <f t="shared" si="39"/>
        <v>0.14320354316914649</v>
      </c>
      <c r="N46" s="24">
        <f t="shared" si="45"/>
        <v>0.11400868812125035</v>
      </c>
      <c r="O46" s="24">
        <f t="shared" si="45"/>
        <v>0.22156592350046617</v>
      </c>
      <c r="P46" s="24">
        <f t="shared" si="55"/>
        <v>0.77577998692680583</v>
      </c>
      <c r="Q46" s="24">
        <f t="shared" si="56"/>
        <v>1.0771194152220558</v>
      </c>
      <c r="R46" s="24">
        <f t="shared" si="56"/>
        <v>2.7566798515474753</v>
      </c>
      <c r="S46" s="17">
        <f t="shared" si="54"/>
        <v>2.7010945413725596</v>
      </c>
      <c r="U46" s="18">
        <f t="shared" si="28"/>
        <v>0.32</v>
      </c>
      <c r="V46" s="22">
        <f t="shared" si="29"/>
        <v>6.9999999999999993E-2</v>
      </c>
      <c r="W46" s="24">
        <f>C46/(SQRT('Isocratic retention'!$B$8/16))</f>
        <v>1.0227706201418107E-2</v>
      </c>
      <c r="X46" s="24">
        <f>D46/(SQRT('Isocratic retention'!$B$8/16))</f>
        <v>9.9665135189714506E-3</v>
      </c>
      <c r="Y46" s="24">
        <f>E46/(SQRT('Isocratic retention'!$B$8/16))</f>
        <v>1.0928777684323699E-2</v>
      </c>
      <c r="Z46" s="24">
        <f>F46/(SQRT('Isocratic retention'!$B$8/16))</f>
        <v>1.5887071110973816E-2</v>
      </c>
      <c r="AA46" s="24">
        <f>G46/(SQRT('Isocratic retention'!$B$8/16))</f>
        <v>1.8583013717102623E-2</v>
      </c>
      <c r="AB46" s="24">
        <f>H46/(SQRT('Isocratic retention'!$B$8/16))</f>
        <v>3.3609253613667012E-2</v>
      </c>
      <c r="AC46" s="17">
        <f>(4*$B$6*(1+S46))/SQRT('Isocratic retention'!$B$8)</f>
        <v>3.3111957900247742E-2</v>
      </c>
      <c r="AE46" s="18">
        <f t="shared" si="30"/>
        <v>0.32</v>
      </c>
      <c r="AF46" s="22">
        <f t="shared" si="31"/>
        <v>6.9999999999999993E-2</v>
      </c>
      <c r="AG46" s="22">
        <f t="shared" si="32"/>
        <v>-0.63032674582770221</v>
      </c>
      <c r="AH46" s="22">
        <f t="shared" si="33"/>
        <v>2.2442833731813634</v>
      </c>
      <c r="AI46" s="22">
        <f t="shared" si="34"/>
        <v>9.0109894897773355</v>
      </c>
      <c r="AJ46" s="22">
        <f t="shared" si="35"/>
        <v>3.8115366234815453</v>
      </c>
      <c r="AK46" s="22">
        <f t="shared" si="36"/>
        <v>14.030590884220256</v>
      </c>
      <c r="AL46" s="22">
        <f t="shared" si="37"/>
        <v>35.70296078207285</v>
      </c>
      <c r="AM46" s="17"/>
      <c r="AN46" s="7">
        <v>1.5</v>
      </c>
    </row>
    <row r="47" spans="1:40">
      <c r="A47" s="8">
        <v>0.33</v>
      </c>
      <c r="B47" s="22">
        <f t="shared" si="14"/>
        <v>6.7499999999999991E-2</v>
      </c>
      <c r="C47" s="24">
        <f t="shared" si="38"/>
        <v>0.24561534883710487</v>
      </c>
      <c r="D47" s="24">
        <f t="shared" si="38"/>
        <v>0.23850757849891127</v>
      </c>
      <c r="E47" s="24">
        <f t="shared" si="38"/>
        <v>0.25732152551397341</v>
      </c>
      <c r="F47" s="24">
        <f t="shared" si="38"/>
        <v>0.36091965037597434</v>
      </c>
      <c r="G47" s="24">
        <f t="shared" si="58"/>
        <v>0.41389686830904893</v>
      </c>
      <c r="H47" s="24">
        <f t="shared" si="57"/>
        <v>0.72357704475963724</v>
      </c>
      <c r="I47" s="17">
        <f t="shared" ref="I47:I52" si="59">(1/(I$4*$B47))*(LOG10(2.31*I$4*$B47*($B$6*(10^(I$3-I$4*$A47))-$B$7)+1))+($B$6+$B$7)</f>
        <v>1.8643119122314102</v>
      </c>
      <c r="K47" s="19">
        <f t="shared" si="16"/>
        <v>0.33</v>
      </c>
      <c r="L47" s="22">
        <f t="shared" si="17"/>
        <v>6.7499999999999991E-2</v>
      </c>
      <c r="M47" s="24">
        <f t="shared" si="39"/>
        <v>0.12667591209681126</v>
      </c>
      <c r="N47" s="24">
        <f t="shared" si="45"/>
        <v>9.4071461004180082E-2</v>
      </c>
      <c r="O47" s="24">
        <f t="shared" si="45"/>
        <v>0.18037397024758439</v>
      </c>
      <c r="P47" s="24">
        <f t="shared" si="55"/>
        <v>0.65559472649529515</v>
      </c>
      <c r="Q47" s="24">
        <f t="shared" si="56"/>
        <v>0.89860948765618798</v>
      </c>
      <c r="R47" s="24">
        <f t="shared" si="56"/>
        <v>2.3191607557781526</v>
      </c>
      <c r="S47" s="17">
        <f t="shared" si="54"/>
        <v>2.6462791021376395</v>
      </c>
      <c r="U47" s="18">
        <f t="shared" si="28"/>
        <v>0.33</v>
      </c>
      <c r="V47" s="22">
        <f t="shared" si="29"/>
        <v>6.7499999999999991E-2</v>
      </c>
      <c r="W47" s="24">
        <f>C47/(SQRT('Isocratic retention'!$B$8/16))</f>
        <v>1.0079841233868524E-2</v>
      </c>
      <c r="X47" s="24">
        <f>D47/(SQRT('Isocratic retention'!$B$8/16))</f>
        <v>9.7881444939253402E-3</v>
      </c>
      <c r="Y47" s="24">
        <f>E47/(SQRT('Isocratic retention'!$B$8/16))</f>
        <v>1.0560252588114575E-2</v>
      </c>
      <c r="Z47" s="24">
        <f>F47/(SQRT('Isocratic retention'!$B$8/16))</f>
        <v>1.4811829925115684E-2</v>
      </c>
      <c r="AA47" s="24">
        <f>G47/(SQRT('Isocratic retention'!$B$8/16))</f>
        <v>1.6985969075236963E-2</v>
      </c>
      <c r="AB47" s="24">
        <f>H47/(SQRT('Isocratic retention'!$B$8/16))</f>
        <v>2.9694975359565536E-2</v>
      </c>
      <c r="AC47" s="17">
        <f>(4*$B$6*(1+S47))/SQRT('Isocratic retention'!$B$8)</f>
        <v>3.2621549861236353E-2</v>
      </c>
      <c r="AE47" s="18">
        <f t="shared" si="30"/>
        <v>0.33</v>
      </c>
      <c r="AF47" s="22">
        <f t="shared" si="31"/>
        <v>6.7499999999999991E-2</v>
      </c>
      <c r="AG47" s="22">
        <f t="shared" si="32"/>
        <v>-0.71549984337368877</v>
      </c>
      <c r="AH47" s="22">
        <f t="shared" si="33"/>
        <v>1.8491822170767327</v>
      </c>
      <c r="AI47" s="22">
        <f t="shared" si="34"/>
        <v>8.1663083673151178</v>
      </c>
      <c r="AJ47" s="22">
        <f t="shared" si="35"/>
        <v>3.3321311284776058</v>
      </c>
      <c r="AK47" s="22">
        <f t="shared" si="36"/>
        <v>13.267948204565862</v>
      </c>
      <c r="AL47" s="22">
        <f t="shared" si="37"/>
        <v>36.61099085450882</v>
      </c>
      <c r="AM47" s="17"/>
      <c r="AN47" s="7">
        <v>1.5</v>
      </c>
    </row>
    <row r="48" spans="1:40">
      <c r="A48" s="8">
        <v>0.34</v>
      </c>
      <c r="B48" s="22">
        <f t="shared" si="14"/>
        <v>6.4999999999999988E-2</v>
      </c>
      <c r="C48" s="24">
        <f t="shared" si="38"/>
        <v>0.2424281630495688</v>
      </c>
      <c r="D48" s="24">
        <f t="shared" si="38"/>
        <v>0.23492132330299928</v>
      </c>
      <c r="E48" s="24">
        <f t="shared" si="38"/>
        <v>0.25001114847036549</v>
      </c>
      <c r="F48" s="24">
        <f t="shared" si="38"/>
        <v>0.3387782756425764</v>
      </c>
      <c r="G48" s="24">
        <f t="shared" si="58"/>
        <v>0.38143107549347754</v>
      </c>
      <c r="H48" s="24">
        <f t="shared" si="57"/>
        <v>0.64333573152161594</v>
      </c>
      <c r="I48" s="17">
        <f t="shared" si="59"/>
        <v>1.709891512126319</v>
      </c>
      <c r="K48" s="19">
        <f t="shared" si="16"/>
        <v>0.34</v>
      </c>
      <c r="L48" s="22">
        <f t="shared" si="17"/>
        <v>6.4999999999999988E-2</v>
      </c>
      <c r="M48" s="24">
        <f t="shared" si="39"/>
        <v>0.11205579380536139</v>
      </c>
      <c r="N48" s="24">
        <f t="shared" si="45"/>
        <v>7.7620749096327046E-2</v>
      </c>
      <c r="O48" s="24">
        <f t="shared" si="45"/>
        <v>0.14684013059800691</v>
      </c>
      <c r="P48" s="24">
        <f t="shared" si="55"/>
        <v>0.55402878735126793</v>
      </c>
      <c r="Q48" s="24">
        <f t="shared" si="56"/>
        <v>0.74968383253888793</v>
      </c>
      <c r="R48" s="24">
        <f t="shared" si="56"/>
        <v>1.9510813372551195</v>
      </c>
      <c r="S48" s="17">
        <f t="shared" si="54"/>
        <v>2.5696439846490833</v>
      </c>
      <c r="U48" s="18">
        <f t="shared" si="28"/>
        <v>0.34</v>
      </c>
      <c r="V48" s="22">
        <f t="shared" si="29"/>
        <v>6.4999999999999988E-2</v>
      </c>
      <c r="W48" s="24">
        <f>C48/(SQRT('Isocratic retention'!$B$8/16))</f>
        <v>9.9490418889851048E-3</v>
      </c>
      <c r="X48" s="24">
        <f>D48/(SQRT('Isocratic retention'!$B$8/16))</f>
        <v>9.6409676860829963E-3</v>
      </c>
      <c r="Y48" s="24">
        <f>E48/(SQRT('Isocratic retention'!$B$8/16))</f>
        <v>1.0260241044421695E-2</v>
      </c>
      <c r="Z48" s="24">
        <f>F48/(SQRT('Isocratic retention'!$B$8/16))</f>
        <v>1.3903167078640826E-2</v>
      </c>
      <c r="AA48" s="24">
        <f>G48/(SQRT('Isocratic retention'!$B$8/16))</f>
        <v>1.5653601050754643E-2</v>
      </c>
      <c r="AB48" s="24">
        <f>H48/(SQRT('Isocratic retention'!$B$8/16))</f>
        <v>2.6401941346561784E-2</v>
      </c>
      <c r="AC48" s="17">
        <f>(4*$B$6*(1+S48))/SQRT('Isocratic retention'!$B$8)</f>
        <v>3.1935931389296283E-2</v>
      </c>
      <c r="AE48" s="18">
        <f t="shared" si="30"/>
        <v>0.34</v>
      </c>
      <c r="AF48" s="22">
        <f t="shared" si="31"/>
        <v>6.4999999999999988E-2</v>
      </c>
      <c r="AG48" s="22">
        <f t="shared" si="32"/>
        <v>-0.76639469907389457</v>
      </c>
      <c r="AH48" s="22">
        <f t="shared" si="33"/>
        <v>1.5164732325264678</v>
      </c>
      <c r="AI48" s="22">
        <f t="shared" si="34"/>
        <v>7.3472356813348707</v>
      </c>
      <c r="AJ48" s="22">
        <f t="shared" si="35"/>
        <v>2.8861612788091748</v>
      </c>
      <c r="AK48" s="22">
        <f t="shared" si="36"/>
        <v>12.455179084545611</v>
      </c>
      <c r="AL48" s="22">
        <f t="shared" si="37"/>
        <v>36.564781353404811</v>
      </c>
      <c r="AM48" s="17"/>
      <c r="AN48" s="7">
        <v>1.5</v>
      </c>
    </row>
    <row r="49" spans="1:40">
      <c r="A49" s="8">
        <v>0.35</v>
      </c>
      <c r="B49" s="22">
        <f t="shared" si="14"/>
        <v>6.25E-2</v>
      </c>
      <c r="C49" s="24">
        <f t="shared" si="38"/>
        <v>0.23960882172795611</v>
      </c>
      <c r="D49" s="24">
        <f t="shared" si="38"/>
        <v>0.23196221315645965</v>
      </c>
      <c r="E49" s="24">
        <f t="shared" si="38"/>
        <v>0.24405986448892072</v>
      </c>
      <c r="F49" s="24">
        <f t="shared" si="38"/>
        <v>0.32006708334941752</v>
      </c>
      <c r="G49" s="24">
        <f t="shared" si="58"/>
        <v>0.35434580617601941</v>
      </c>
      <c r="H49" s="24">
        <f t="shared" si="57"/>
        <v>0.57582970446183357</v>
      </c>
      <c r="I49" s="17">
        <f t="shared" si="59"/>
        <v>1.547503389885291</v>
      </c>
      <c r="K49" s="19">
        <f t="shared" si="16"/>
        <v>0.35</v>
      </c>
      <c r="L49" s="22">
        <f t="shared" si="17"/>
        <v>6.25E-2</v>
      </c>
      <c r="M49" s="24">
        <f t="shared" si="39"/>
        <v>9.9123035449339883E-2</v>
      </c>
      <c r="N49" s="24">
        <f t="shared" si="45"/>
        <v>6.4046849341557993E-2</v>
      </c>
      <c r="O49" s="24">
        <f t="shared" si="45"/>
        <v>0.11954066279321425</v>
      </c>
      <c r="P49" s="24">
        <f t="shared" si="55"/>
        <v>0.46819763004319964</v>
      </c>
      <c r="Q49" s="24">
        <f t="shared" si="56"/>
        <v>0.62543947787164866</v>
      </c>
      <c r="R49" s="24">
        <f t="shared" si="56"/>
        <v>1.6414206626689614</v>
      </c>
      <c r="S49" s="17">
        <f t="shared" si="54"/>
        <v>2.470599824996754</v>
      </c>
      <c r="U49" s="18">
        <f t="shared" si="28"/>
        <v>0.35</v>
      </c>
      <c r="V49" s="22">
        <f t="shared" si="29"/>
        <v>6.25E-2</v>
      </c>
      <c r="W49" s="24">
        <f>C49/(SQRT('Isocratic retention'!$B$8/16))</f>
        <v>9.8333385624605543E-3</v>
      </c>
      <c r="X49" s="24">
        <f>D49/(SQRT('Isocratic retention'!$B$8/16))</f>
        <v>9.5195283680115893E-3</v>
      </c>
      <c r="Y49" s="24">
        <f>E49/(SQRT('Isocratic retention'!$B$8/16))</f>
        <v>1.0016005503138756E-2</v>
      </c>
      <c r="Z49" s="24">
        <f>F49/(SQRT('Isocratic retention'!$B$8/16))</f>
        <v>1.3135275949261482E-2</v>
      </c>
      <c r="AA49" s="24">
        <f>G49/(SQRT('Isocratic retention'!$B$8/16))</f>
        <v>1.4542045051550313E-2</v>
      </c>
      <c r="AB49" s="24">
        <f>H49/(SQRT('Isocratic retention'!$B$8/16))</f>
        <v>2.3631552450617332E-2</v>
      </c>
      <c r="AC49" s="17">
        <f>(4*$B$6*(1+S49))/SQRT('Isocratic retention'!$B$8)</f>
        <v>3.1049829721799531E-2</v>
      </c>
      <c r="AE49" s="18">
        <f t="shared" si="30"/>
        <v>0.35</v>
      </c>
      <c r="AF49" s="22">
        <f t="shared" si="31"/>
        <v>6.25E-2</v>
      </c>
      <c r="AG49" s="22">
        <f t="shared" si="32"/>
        <v>-0.79023005727967455</v>
      </c>
      <c r="AH49" s="22">
        <f t="shared" si="33"/>
        <v>1.2385278449263804</v>
      </c>
      <c r="AI49" s="22">
        <f t="shared" si="34"/>
        <v>6.5661349257724702</v>
      </c>
      <c r="AJ49" s="22">
        <f t="shared" si="35"/>
        <v>2.477026069509868</v>
      </c>
      <c r="AK49" s="22">
        <f t="shared" si="36"/>
        <v>11.604035918974493</v>
      </c>
      <c r="AL49" s="22">
        <f t="shared" si="37"/>
        <v>35.539470540801453</v>
      </c>
      <c r="AM49" s="17"/>
      <c r="AN49" s="7">
        <v>1.5</v>
      </c>
    </row>
    <row r="50" spans="1:40">
      <c r="A50" s="8">
        <v>0.36</v>
      </c>
      <c r="B50" s="22">
        <f t="shared" si="14"/>
        <v>0.06</v>
      </c>
      <c r="C50" s="24">
        <f t="shared" si="38"/>
        <v>0.23711487063202769</v>
      </c>
      <c r="D50" s="24">
        <f t="shared" si="38"/>
        <v>0.22952057630101899</v>
      </c>
      <c r="E50" s="24">
        <f t="shared" si="38"/>
        <v>0.23921500069919724</v>
      </c>
      <c r="F50" s="24">
        <f t="shared" si="38"/>
        <v>0.30425466333272039</v>
      </c>
      <c r="G50" s="24">
        <f t="shared" si="58"/>
        <v>0.3317493515578715</v>
      </c>
      <c r="H50" s="24">
        <f t="shared" si="57"/>
        <v>0.51903771657551412</v>
      </c>
      <c r="I50" s="17">
        <f t="shared" si="59"/>
        <v>1.3786078982182401</v>
      </c>
      <c r="K50" s="19">
        <f t="shared" si="16"/>
        <v>0.36</v>
      </c>
      <c r="L50" s="22">
        <f t="shared" si="17"/>
        <v>0.06</v>
      </c>
      <c r="M50" s="24">
        <f t="shared" si="39"/>
        <v>8.7682892807466536E-2</v>
      </c>
      <c r="N50" s="24">
        <f t="shared" si="45"/>
        <v>5.2846680279903684E-2</v>
      </c>
      <c r="O50" s="24">
        <f t="shared" si="45"/>
        <v>9.7316516968794523E-2</v>
      </c>
      <c r="P50" s="24">
        <f t="shared" si="55"/>
        <v>0.39566359326935957</v>
      </c>
      <c r="Q50" s="24">
        <f t="shared" si="56"/>
        <v>0.52178601632051147</v>
      </c>
      <c r="R50" s="24">
        <f t="shared" si="56"/>
        <v>1.3809069567684131</v>
      </c>
      <c r="S50" s="17">
        <f t="shared" si="54"/>
        <v>2.3497880104143132</v>
      </c>
      <c r="U50" s="18">
        <f t="shared" si="28"/>
        <v>0.36</v>
      </c>
      <c r="V50" s="22">
        <f t="shared" si="29"/>
        <v>0.06</v>
      </c>
      <c r="W50" s="24">
        <f>C50/(SQRT('Isocratic retention'!$B$8/16))</f>
        <v>9.7309889690372908E-3</v>
      </c>
      <c r="X50" s="24">
        <f>D50/(SQRT('Isocratic retention'!$B$8/16))</f>
        <v>9.4193257057181741E-3</v>
      </c>
      <c r="Y50" s="24">
        <f>E50/(SQRT('Isocratic retention'!$B$8/16))</f>
        <v>9.8171764884564545E-3</v>
      </c>
      <c r="Z50" s="24">
        <f>F50/(SQRT('Isocratic retention'!$B$8/16))</f>
        <v>1.2486347924013113E-2</v>
      </c>
      <c r="AA50" s="24">
        <f>G50/(SQRT('Isocratic retention'!$B$8/16))</f>
        <v>1.3614706120666538E-2</v>
      </c>
      <c r="AB50" s="24">
        <f>H50/(SQRT('Isocratic retention'!$B$8/16))</f>
        <v>2.130085844488749E-2</v>
      </c>
      <c r="AC50" s="17">
        <f>(4*$B$6*(1+S50))/SQRT('Isocratic retention'!$B$8)</f>
        <v>2.9968983049662699E-2</v>
      </c>
      <c r="AE50" s="18">
        <f t="shared" si="30"/>
        <v>0.36</v>
      </c>
      <c r="AF50" s="22">
        <f t="shared" si="31"/>
        <v>0.06</v>
      </c>
      <c r="AG50" s="22">
        <f t="shared" si="32"/>
        <v>-0.79312475643230307</v>
      </c>
      <c r="AH50" s="22">
        <f t="shared" si="33"/>
        <v>1.0079196623504663</v>
      </c>
      <c r="AI50" s="22">
        <f t="shared" si="34"/>
        <v>5.8322318419917929</v>
      </c>
      <c r="AJ50" s="22">
        <f t="shared" si="35"/>
        <v>2.1067875786231349</v>
      </c>
      <c r="AK50" s="22">
        <f t="shared" si="36"/>
        <v>10.72807313002248</v>
      </c>
      <c r="AL50" s="22">
        <f t="shared" si="37"/>
        <v>33.531220561081525</v>
      </c>
      <c r="AM50" s="17"/>
      <c r="AN50" s="7">
        <v>1.5</v>
      </c>
    </row>
    <row r="51" spans="1:40">
      <c r="A51" s="8">
        <v>0.37</v>
      </c>
      <c r="B51" s="22">
        <f t="shared" si="14"/>
        <v>5.7499999999999996E-2</v>
      </c>
      <c r="C51" s="24">
        <f t="shared" si="38"/>
        <v>0.23490875531665165</v>
      </c>
      <c r="D51" s="24">
        <f t="shared" si="38"/>
        <v>0.2275059197865201</v>
      </c>
      <c r="E51" s="24">
        <f t="shared" si="38"/>
        <v>0.23527085936530051</v>
      </c>
      <c r="F51" s="24">
        <f t="shared" si="38"/>
        <v>0.29089193246730893</v>
      </c>
      <c r="G51" s="24">
        <f t="shared" si="58"/>
        <v>0.31289778485106023</v>
      </c>
      <c r="H51" s="24">
        <f t="shared" si="57"/>
        <v>0.4712593176893885</v>
      </c>
      <c r="I51" s="17">
        <f t="shared" si="59"/>
        <v>1.2055888112745785</v>
      </c>
      <c r="K51" s="19">
        <f t="shared" si="16"/>
        <v>0.37</v>
      </c>
      <c r="L51" s="22">
        <f t="shared" si="17"/>
        <v>5.7499999999999996E-2</v>
      </c>
      <c r="M51" s="24">
        <f t="shared" si="39"/>
        <v>7.7563097782805762E-2</v>
      </c>
      <c r="N51" s="24">
        <f t="shared" si="45"/>
        <v>4.3605136635413232E-2</v>
      </c>
      <c r="O51" s="24">
        <f t="shared" si="45"/>
        <v>7.922412552890136E-2</v>
      </c>
      <c r="P51" s="24">
        <f t="shared" si="55"/>
        <v>0.33436666269407783</v>
      </c>
      <c r="Q51" s="24">
        <f t="shared" si="56"/>
        <v>0.43531093968376267</v>
      </c>
      <c r="R51" s="24">
        <f t="shared" si="56"/>
        <v>1.1617399894008646</v>
      </c>
      <c r="S51" s="17">
        <f t="shared" si="54"/>
        <v>2.2092319848244237</v>
      </c>
      <c r="U51" s="18">
        <f t="shared" si="28"/>
        <v>0.37</v>
      </c>
      <c r="V51" s="22">
        <f t="shared" si="29"/>
        <v>5.7499999999999996E-2</v>
      </c>
      <c r="W51" s="24">
        <f>C51/(SQRT('Isocratic retention'!$B$8/16))</f>
        <v>9.6404519068061176E-3</v>
      </c>
      <c r="X51" s="24">
        <f>D51/(SQRT('Isocratic retention'!$B$8/16))</f>
        <v>9.3366459468876457E-3</v>
      </c>
      <c r="Y51" s="24">
        <f>E51/(SQRT('Isocratic retention'!$B$8/16))</f>
        <v>9.6553123434107626E-3</v>
      </c>
      <c r="Z51" s="24">
        <f>F51/(SQRT('Isocratic retention'!$B$8/16))</f>
        <v>1.1937953020307021E-2</v>
      </c>
      <c r="AA51" s="24">
        <f>G51/(SQRT('Isocratic retention'!$B$8/16))</f>
        <v>1.2841054146903435E-2</v>
      </c>
      <c r="AB51" s="24">
        <f>H51/(SQRT('Isocratic retention'!$B$8/16))</f>
        <v>1.9340074326709318E-2</v>
      </c>
      <c r="AC51" s="17">
        <f>(4*$B$6*(1+S51))/SQRT('Isocratic retention'!$B$8)</f>
        <v>2.8711494177132417E-2</v>
      </c>
      <c r="AE51" s="18">
        <f t="shared" si="30"/>
        <v>0.37</v>
      </c>
      <c r="AF51" s="22">
        <f t="shared" si="31"/>
        <v>5.7499999999999996E-2</v>
      </c>
      <c r="AG51" s="22">
        <f t="shared" si="32"/>
        <v>-0.78018626316885797</v>
      </c>
      <c r="AH51" s="22">
        <f t="shared" si="33"/>
        <v>0.81770815416617115</v>
      </c>
      <c r="AI51" s="22">
        <f t="shared" si="34"/>
        <v>5.1517056049768248</v>
      </c>
      <c r="AJ51" s="22">
        <f t="shared" si="35"/>
        <v>1.7761690155908416</v>
      </c>
      <c r="AK51" s="22">
        <f t="shared" si="36"/>
        <v>9.8418881095595179</v>
      </c>
      <c r="AL51" s="22">
        <f t="shared" si="37"/>
        <v>30.564225745366887</v>
      </c>
      <c r="AM51" s="17"/>
      <c r="AN51" s="7">
        <v>1.5</v>
      </c>
    </row>
    <row r="52" spans="1:40">
      <c r="A52" s="8">
        <v>0.38</v>
      </c>
      <c r="B52" s="22">
        <f t="shared" si="14"/>
        <v>5.4999999999999993E-2</v>
      </c>
      <c r="C52" s="24">
        <f t="shared" si="38"/>
        <v>0.23295725562899439</v>
      </c>
      <c r="D52" s="24">
        <f t="shared" si="38"/>
        <v>0.22584357558395418</v>
      </c>
      <c r="E52" s="24">
        <f t="shared" si="38"/>
        <v>0.23205998460453856</v>
      </c>
      <c r="F52" s="24">
        <f t="shared" si="38"/>
        <v>0.27959938041057975</v>
      </c>
      <c r="G52" s="24">
        <f t="shared" si="58"/>
        <v>0.29717046951301879</v>
      </c>
      <c r="H52" s="24">
        <f t="shared" si="57"/>
        <v>0.43106394004754317</v>
      </c>
      <c r="I52" s="17">
        <f t="shared" si="59"/>
        <v>1.0318809132664626</v>
      </c>
      <c r="K52" s="19">
        <f t="shared" si="16"/>
        <v>0.38</v>
      </c>
      <c r="L52" s="22">
        <f t="shared" si="17"/>
        <v>5.4999999999999993E-2</v>
      </c>
      <c r="M52" s="24">
        <f t="shared" si="39"/>
        <v>6.8611264353185222E-2</v>
      </c>
      <c r="N52" s="24">
        <f t="shared" si="45"/>
        <v>3.5979704513551362E-2</v>
      </c>
      <c r="O52" s="24">
        <f t="shared" si="45"/>
        <v>6.4495342222653934E-2</v>
      </c>
      <c r="P52" s="24">
        <f t="shared" si="55"/>
        <v>0.28256596518614568</v>
      </c>
      <c r="Q52" s="24">
        <f t="shared" si="56"/>
        <v>0.36316729134412296</v>
      </c>
      <c r="R52" s="24">
        <f t="shared" si="56"/>
        <v>0.97735752315386781</v>
      </c>
      <c r="S52" s="17">
        <f t="shared" si="54"/>
        <v>2.0523037474887937</v>
      </c>
      <c r="U52" s="18">
        <f t="shared" si="28"/>
        <v>0.38</v>
      </c>
      <c r="V52" s="22">
        <f t="shared" si="29"/>
        <v>5.4999999999999993E-2</v>
      </c>
      <c r="W52" s="24">
        <f>C52/(SQRT('Isocratic retention'!$B$8/16))</f>
        <v>9.5603640494606248E-3</v>
      </c>
      <c r="X52" s="24">
        <f>D52/(SQRT('Isocratic retention'!$B$8/16))</f>
        <v>9.2684247802657695E-3</v>
      </c>
      <c r="Y52" s="24">
        <f>E52/(SQRT('Isocratic retention'!$B$8/16))</f>
        <v>9.5235408235788271E-3</v>
      </c>
      <c r="Z52" s="24">
        <f>F52/(SQRT('Isocratic retention'!$B$8/16))</f>
        <v>1.1474516462307068E-2</v>
      </c>
      <c r="AA52" s="24">
        <f>G52/(SQRT('Isocratic retention'!$B$8/16))</f>
        <v>1.2195618743973541E-2</v>
      </c>
      <c r="AB52" s="24">
        <f>H52/(SQRT('Isocratic retention'!$B$8/16))</f>
        <v>1.7690490834132478E-2</v>
      </c>
      <c r="AC52" s="17">
        <f>(4*$B$6*(1+S52))/SQRT('Isocratic retention'!$B$8)</f>
        <v>2.7307530800911708E-2</v>
      </c>
      <c r="AE52" s="18">
        <f t="shared" si="30"/>
        <v>0.38</v>
      </c>
      <c r="AF52" s="22">
        <f t="shared" si="31"/>
        <v>5.4999999999999993E-2</v>
      </c>
      <c r="AG52" s="22">
        <f t="shared" si="32"/>
        <v>-0.75561738031809189</v>
      </c>
      <c r="AH52" s="22">
        <f t="shared" si="33"/>
        <v>0.66160285215853898</v>
      </c>
      <c r="AI52" s="22">
        <f t="shared" si="34"/>
        <v>4.5279803896901818</v>
      </c>
      <c r="AJ52" s="22">
        <f t="shared" si="35"/>
        <v>1.4846631799362724</v>
      </c>
      <c r="AK52" s="22">
        <f t="shared" si="36"/>
        <v>8.9602475815461862</v>
      </c>
      <c r="AL52" s="22">
        <f t="shared" si="37"/>
        <v>26.704150599856902</v>
      </c>
      <c r="AM52" s="17"/>
      <c r="AN52" s="7">
        <v>1.5</v>
      </c>
    </row>
    <row r="53" spans="1:40">
      <c r="A53" s="8">
        <v>0.39</v>
      </c>
      <c r="B53" s="22">
        <f t="shared" si="14"/>
        <v>5.2499999999999991E-2</v>
      </c>
      <c r="C53" s="24">
        <f t="shared" si="38"/>
        <v>0.23123098547240589</v>
      </c>
      <c r="D53" s="24">
        <f t="shared" si="38"/>
        <v>0.22447193320823552</v>
      </c>
      <c r="E53" s="24">
        <f t="shared" si="38"/>
        <v>0.22944605273533947</v>
      </c>
      <c r="F53" s="24">
        <f t="shared" si="38"/>
        <v>0.27005629125924319</v>
      </c>
      <c r="G53" s="24">
        <f t="shared" si="58"/>
        <v>0.28404962647704851</v>
      </c>
      <c r="H53" s="24">
        <f>((10^(H$3-H$4*$A53))+1)*$B$6</f>
        <v>0.3972480646428162</v>
      </c>
      <c r="I53" s="24">
        <f>((10^(I$3-I$4*$A53))+1)*$B$6</f>
        <v>0.90144087579514953</v>
      </c>
      <c r="K53" s="19">
        <f t="shared" si="16"/>
        <v>0.39</v>
      </c>
      <c r="L53" s="22">
        <f t="shared" si="17"/>
        <v>5.2499999999999991E-2</v>
      </c>
      <c r="M53" s="24">
        <f t="shared" si="39"/>
        <v>6.0692593910118726E-2</v>
      </c>
      <c r="N53" s="24">
        <f t="shared" si="45"/>
        <v>2.9687767010254669E-2</v>
      </c>
      <c r="O53" s="24">
        <f t="shared" si="45"/>
        <v>5.2504829061190347E-2</v>
      </c>
      <c r="P53" s="24">
        <f t="shared" si="55"/>
        <v>0.23879032687726226</v>
      </c>
      <c r="Q53" s="24">
        <f t="shared" si="56"/>
        <v>0.30297993796811235</v>
      </c>
      <c r="R53" s="24">
        <f t="shared" si="56"/>
        <v>0.82223882863677145</v>
      </c>
      <c r="S53" s="24">
        <f t="shared" si="56"/>
        <v>3.1350498889685761</v>
      </c>
      <c r="U53" s="18">
        <f t="shared" si="28"/>
        <v>0.39</v>
      </c>
      <c r="V53" s="22">
        <f t="shared" si="29"/>
        <v>5.2499999999999991E-2</v>
      </c>
      <c r="W53" s="24">
        <f>C53/(SQRT('Isocratic retention'!$B$8/16))</f>
        <v>9.489519417040208E-3</v>
      </c>
      <c r="X53" s="24">
        <f>D53/(SQRT('Isocratic retention'!$B$8/16))</f>
        <v>9.2121337648941697E-3</v>
      </c>
      <c r="Y53" s="24">
        <f>E53/(SQRT('Isocratic retention'!$B$8/16))</f>
        <v>9.4162673231138784E-3</v>
      </c>
      <c r="Z53" s="24">
        <f>F53/(SQRT('Isocratic retention'!$B$8/16))</f>
        <v>1.108287634705547E-2</v>
      </c>
      <c r="AA53" s="24">
        <f>G53/(SQRT('Isocratic retention'!$B$8/16))</f>
        <v>1.165715070733303E-2</v>
      </c>
      <c r="AB53" s="24">
        <f>H53/(SQRT('Isocratic retention'!$B$8/16))</f>
        <v>1.6302716589250133E-2</v>
      </c>
      <c r="AC53" s="24">
        <f>I53/(SQRT('Isocratic retention'!$B$8/16))</f>
        <v>3.6994352970020225E-2</v>
      </c>
      <c r="AE53" s="18">
        <f t="shared" si="30"/>
        <v>0.39</v>
      </c>
      <c r="AF53" s="22">
        <f t="shared" si="31"/>
        <v>5.2499999999999991E-2</v>
      </c>
      <c r="AG53" s="22">
        <f t="shared" si="32"/>
        <v>-0.72282938822751241</v>
      </c>
      <c r="AH53" s="22">
        <f t="shared" si="33"/>
        <v>0.53403612082477769</v>
      </c>
      <c r="AI53" s="22">
        <f t="shared" si="34"/>
        <v>3.962139997389289</v>
      </c>
      <c r="AJ53" s="22">
        <f t="shared" si="35"/>
        <v>1.2307228293384824</v>
      </c>
      <c r="AK53" s="22">
        <f t="shared" si="36"/>
        <v>8.0972085428746734</v>
      </c>
      <c r="AL53" s="22">
        <f t="shared" si="37"/>
        <v>18.920095056694738</v>
      </c>
      <c r="AM53" s="17"/>
      <c r="AN53" s="7">
        <v>1.5</v>
      </c>
    </row>
    <row r="54" spans="1:40">
      <c r="A54" s="8">
        <v>0.4</v>
      </c>
      <c r="B54" s="22">
        <f t="shared" si="14"/>
        <v>4.9999999999999989E-2</v>
      </c>
      <c r="C54" s="24">
        <f t="shared" si="38"/>
        <v>0.22970395030433705</v>
      </c>
      <c r="D54" s="24">
        <f t="shared" si="38"/>
        <v>0.22334015628504283</v>
      </c>
      <c r="E54" s="24">
        <f t="shared" si="38"/>
        <v>0.22731808440088064</v>
      </c>
      <c r="F54" s="24">
        <f t="shared" si="38"/>
        <v>0.26199163500679851</v>
      </c>
      <c r="G54" s="24">
        <f t="shared" si="58"/>
        <v>0.27310328768531861</v>
      </c>
      <c r="H54" s="24">
        <f t="shared" si="58"/>
        <v>0.36879918577975124</v>
      </c>
      <c r="I54" s="24">
        <f t="shared" si="58"/>
        <v>0.78623651076441936</v>
      </c>
      <c r="K54" s="19">
        <f t="shared" si="16"/>
        <v>0.4</v>
      </c>
      <c r="L54" s="22">
        <f t="shared" si="17"/>
        <v>4.9999999999999989E-2</v>
      </c>
      <c r="M54" s="24">
        <f t="shared" si="39"/>
        <v>5.3687845432738718E-2</v>
      </c>
      <c r="N54" s="24">
        <f t="shared" si="45"/>
        <v>2.4496129747903012E-2</v>
      </c>
      <c r="O54" s="24">
        <f t="shared" si="45"/>
        <v>4.2743506426058016E-2</v>
      </c>
      <c r="P54" s="24">
        <f t="shared" si="55"/>
        <v>0.20179649085687384</v>
      </c>
      <c r="Q54" s="24">
        <f t="shared" si="56"/>
        <v>0.2527673747032963</v>
      </c>
      <c r="R54" s="24">
        <f t="shared" si="56"/>
        <v>0.69173938431078541</v>
      </c>
      <c r="S54" s="24">
        <f t="shared" si="56"/>
        <v>2.6065894989193548</v>
      </c>
      <c r="U54" s="18">
        <f t="shared" si="28"/>
        <v>0.4</v>
      </c>
      <c r="V54" s="22">
        <f t="shared" si="29"/>
        <v>4.9999999999999989E-2</v>
      </c>
      <c r="W54" s="24">
        <f>C54/(SQRT('Isocratic retention'!$B$8/16))</f>
        <v>9.4268512160277547E-3</v>
      </c>
      <c r="X54" s="24">
        <f>D54/(SQRT('Isocratic retention'!$B$8/16))</f>
        <v>9.1656866199907611E-3</v>
      </c>
      <c r="Y54" s="24">
        <f>E54/(SQRT('Isocratic retention'!$B$8/16))</f>
        <v>9.3289373453107789E-3</v>
      </c>
      <c r="Z54" s="24">
        <f>F54/(SQRT('Isocratic retention'!$B$8/16))</f>
        <v>1.0751909837774812E-2</v>
      </c>
      <c r="AA54" s="24">
        <f>G54/(SQRT('Isocratic retention'!$B$8/16))</f>
        <v>1.1207922441936838E-2</v>
      </c>
      <c r="AB54" s="24">
        <f>H54/(SQRT('Isocratic retention'!$B$8/16))</f>
        <v>1.5135199235066231E-2</v>
      </c>
      <c r="AC54" s="24">
        <f>I54/(SQRT('Isocratic retention'!$B$8/16))</f>
        <v>3.2266465586530416E-2</v>
      </c>
      <c r="AE54" s="18">
        <f t="shared" si="30"/>
        <v>0.4</v>
      </c>
      <c r="AF54" s="22">
        <f t="shared" si="31"/>
        <v>4.9999999999999989E-2</v>
      </c>
      <c r="AG54" s="22">
        <f t="shared" si="32"/>
        <v>-0.6845535639535888</v>
      </c>
      <c r="AH54" s="22">
        <f t="shared" si="33"/>
        <v>0.43017128905145013</v>
      </c>
      <c r="AI54" s="22">
        <f t="shared" si="34"/>
        <v>3.453395196904236</v>
      </c>
      <c r="AJ54" s="22">
        <f t="shared" si="35"/>
        <v>1.0119979549011389</v>
      </c>
      <c r="AK54" s="22">
        <f t="shared" si="36"/>
        <v>7.2653422982875195</v>
      </c>
      <c r="AL54" s="22">
        <f t="shared" si="37"/>
        <v>17.612770629713399</v>
      </c>
      <c r="AM54" s="17"/>
      <c r="AN54" s="7">
        <v>1.5</v>
      </c>
    </row>
    <row r="55" spans="1:40">
      <c r="A55" s="8">
        <v>0.41</v>
      </c>
      <c r="B55" s="22">
        <f t="shared" si="14"/>
        <v>4.7500000000000001E-2</v>
      </c>
      <c r="C55" s="24">
        <f t="shared" si="38"/>
        <v>0.22835315570499848</v>
      </c>
      <c r="D55" s="24">
        <f t="shared" si="38"/>
        <v>0.22240629843218943</v>
      </c>
      <c r="E55" s="24">
        <f t="shared" si="38"/>
        <v>0.22558573273333429</v>
      </c>
      <c r="F55" s="24">
        <f t="shared" si="38"/>
        <v>0.25517637011314653</v>
      </c>
      <c r="G55" s="24">
        <f t="shared" si="58"/>
        <v>0.26397107471585923</v>
      </c>
      <c r="H55" s="24">
        <f t="shared" si="58"/>
        <v>0.34486549490590174</v>
      </c>
      <c r="I55" s="24">
        <f t="shared" si="58"/>
        <v>0.69045159545081747</v>
      </c>
      <c r="K55" s="19">
        <f t="shared" si="16"/>
        <v>0.41</v>
      </c>
      <c r="L55" s="22">
        <f t="shared" si="17"/>
        <v>4.7500000000000001E-2</v>
      </c>
      <c r="M55" s="24">
        <f t="shared" si="39"/>
        <v>4.749153993118576E-2</v>
      </c>
      <c r="N55" s="24">
        <f t="shared" si="45"/>
        <v>2.0212378129309247E-2</v>
      </c>
      <c r="O55" s="24">
        <f t="shared" si="45"/>
        <v>3.4796939143735287E-2</v>
      </c>
      <c r="P55" s="24">
        <f t="shared" si="55"/>
        <v>0.17053380785847044</v>
      </c>
      <c r="Q55" s="24">
        <f t="shared" si="56"/>
        <v>0.21087648952228999</v>
      </c>
      <c r="R55" s="24">
        <f t="shared" si="56"/>
        <v>0.58195181149496211</v>
      </c>
      <c r="S55" s="24">
        <f t="shared" si="56"/>
        <v>2.1672091534441167</v>
      </c>
      <c r="U55" s="18">
        <f t="shared" si="28"/>
        <v>0.41</v>
      </c>
      <c r="V55" s="22">
        <f t="shared" si="29"/>
        <v>4.7500000000000001E-2</v>
      </c>
      <c r="W55" s="24">
        <f>C55/(SQRT('Isocratic retention'!$B$8/16))</f>
        <v>9.3714157753463576E-3</v>
      </c>
      <c r="X55" s="24">
        <f>D55/(SQRT('Isocratic retention'!$B$8/16))</f>
        <v>9.127361902352667E-3</v>
      </c>
      <c r="Y55" s="24">
        <f>E55/(SQRT('Isocratic retention'!$B$8/16))</f>
        <v>9.2578431329467335E-3</v>
      </c>
      <c r="Z55" s="24">
        <f>F55/(SQRT('Isocratic retention'!$B$8/16))</f>
        <v>1.0472217267990297E-2</v>
      </c>
      <c r="AA55" s="24">
        <f>G55/(SQRT('Isocratic retention'!$B$8/16))</f>
        <v>1.0833144329404973E-2</v>
      </c>
      <c r="AB55" s="24">
        <f>H55/(SQRT('Isocratic retention'!$B$8/16))</f>
        <v>1.4152981286183527E-2</v>
      </c>
      <c r="AC55" s="24">
        <f>I55/(SQRT('Isocratic retention'!$B$8/16))</f>
        <v>2.8335535603807808E-2</v>
      </c>
      <c r="AE55" s="18">
        <f t="shared" si="30"/>
        <v>0.41</v>
      </c>
      <c r="AF55" s="22">
        <f t="shared" si="31"/>
        <v>4.7500000000000001E-2</v>
      </c>
      <c r="AG55" s="22">
        <f t="shared" si="32"/>
        <v>-0.64294596934133807</v>
      </c>
      <c r="AH55" s="22">
        <f t="shared" si="33"/>
        <v>0.34586878906603297</v>
      </c>
      <c r="AI55" s="22">
        <f t="shared" si="34"/>
        <v>2.9995485851028518</v>
      </c>
      <c r="AJ55" s="22">
        <f t="shared" si="35"/>
        <v>0.82558604438686589</v>
      </c>
      <c r="AK55" s="22">
        <f t="shared" si="36"/>
        <v>6.4751471624375077</v>
      </c>
      <c r="AL55" s="22">
        <f t="shared" si="37"/>
        <v>16.267270587000535</v>
      </c>
      <c r="AM55" s="17"/>
      <c r="AN55" s="7">
        <v>1.5</v>
      </c>
    </row>
    <row r="56" spans="1:40">
      <c r="A56" s="8">
        <v>0.42</v>
      </c>
      <c r="B56" s="22">
        <f t="shared" si="14"/>
        <v>4.4999999999999998E-2</v>
      </c>
      <c r="C56" s="24">
        <f t="shared" si="38"/>
        <v>0.22715826112250517</v>
      </c>
      <c r="D56" s="24">
        <f t="shared" si="38"/>
        <v>0.22163574862554028</v>
      </c>
      <c r="E56" s="24">
        <f t="shared" si="38"/>
        <v>0.22417544750894733</v>
      </c>
      <c r="F56" s="24">
        <f t="shared" si="38"/>
        <v>0.24941693857425551</v>
      </c>
      <c r="G56" s="24">
        <f t="shared" si="58"/>
        <v>0.25635233430353332</v>
      </c>
      <c r="H56" s="24">
        <f t="shared" si="58"/>
        <v>0.32473037599305477</v>
      </c>
      <c r="I56" s="24">
        <f t="shared" si="58"/>
        <v>0.61081268594259996</v>
      </c>
      <c r="K56" s="19">
        <f t="shared" si="16"/>
        <v>0.42</v>
      </c>
      <c r="L56" s="22">
        <f t="shared" si="17"/>
        <v>4.4999999999999998E-2</v>
      </c>
      <c r="M56" s="24">
        <f t="shared" si="39"/>
        <v>4.2010372121583497E-2</v>
      </c>
      <c r="N56" s="24">
        <f t="shared" si="45"/>
        <v>1.6677745988716887E-2</v>
      </c>
      <c r="O56" s="24">
        <f t="shared" si="45"/>
        <v>2.8327740866730827E-2</v>
      </c>
      <c r="P56" s="24">
        <f t="shared" si="55"/>
        <v>0.1441143971296123</v>
      </c>
      <c r="Q56" s="24">
        <f t="shared" si="56"/>
        <v>0.17592813900703352</v>
      </c>
      <c r="R56" s="24">
        <f t="shared" si="56"/>
        <v>0.48958888070208606</v>
      </c>
      <c r="S56" s="24">
        <f t="shared" si="56"/>
        <v>1.8018930547825682</v>
      </c>
      <c r="U56" s="18">
        <f t="shared" si="28"/>
        <v>0.42</v>
      </c>
      <c r="V56" s="22">
        <f t="shared" si="29"/>
        <v>4.4999999999999998E-2</v>
      </c>
      <c r="W56" s="24">
        <f>C56/(SQRT('Isocratic retention'!$B$8/16))</f>
        <v>9.3223783363598784E-3</v>
      </c>
      <c r="X56" s="24">
        <f>D56/(SQRT('Isocratic retention'!$B$8/16))</f>
        <v>9.0957392055196502E-3</v>
      </c>
      <c r="Y56" s="24">
        <f>E56/(SQRT('Isocratic retention'!$B$8/16))</f>
        <v>9.1999662485272686E-3</v>
      </c>
      <c r="Z56" s="24">
        <f>F56/(SQRT('Isocratic retention'!$B$8/16))</f>
        <v>1.0235855184821551E-2</v>
      </c>
      <c r="AA56" s="24">
        <f>G56/(SQRT('Isocratic retention'!$B$8/16))</f>
        <v>1.0520477820076866E-2</v>
      </c>
      <c r="AB56" s="24">
        <f>H56/(SQRT('Isocratic retention'!$B$8/16))</f>
        <v>1.3326653441333871E-2</v>
      </c>
      <c r="AC56" s="24">
        <f>I56/(SQRT('Isocratic retention'!$B$8/16))</f>
        <v>2.5067223718243818E-2</v>
      </c>
      <c r="AE56" s="18">
        <f t="shared" si="30"/>
        <v>0.42</v>
      </c>
      <c r="AF56" s="22">
        <f t="shared" si="31"/>
        <v>4.4999999999999998E-2</v>
      </c>
      <c r="AG56" s="22">
        <f t="shared" si="32"/>
        <v>-0.59968262059438815</v>
      </c>
      <c r="AH56" s="22">
        <f t="shared" si="33"/>
        <v>0.27762787171951109</v>
      </c>
      <c r="AI56" s="22">
        <f t="shared" si="34"/>
        <v>2.5974195278412817</v>
      </c>
      <c r="AJ56" s="22">
        <f t="shared" si="35"/>
        <v>0.66826791877361846</v>
      </c>
      <c r="AK56" s="22">
        <f t="shared" si="36"/>
        <v>5.7346974728293896</v>
      </c>
      <c r="AL56" s="22">
        <f t="shared" si="37"/>
        <v>14.902496497579143</v>
      </c>
      <c r="AM56" s="17"/>
      <c r="AN56" s="7">
        <v>1.5</v>
      </c>
    </row>
    <row r="57" spans="1:40">
      <c r="A57" s="8">
        <v>0.43</v>
      </c>
      <c r="B57" s="22">
        <f t="shared" si="14"/>
        <v>4.2499999999999996E-2</v>
      </c>
      <c r="C57" s="24">
        <f t="shared" si="38"/>
        <v>0.22610127358052737</v>
      </c>
      <c r="D57" s="24">
        <f t="shared" si="38"/>
        <v>0.22099994843098947</v>
      </c>
      <c r="E57" s="24">
        <f t="shared" si="38"/>
        <v>0.22302735243599878</v>
      </c>
      <c r="F57" s="24">
        <f t="shared" si="38"/>
        <v>0.2445497687475815</v>
      </c>
      <c r="G57" s="24">
        <f t="shared" si="58"/>
        <v>0.2499962401492985</v>
      </c>
      <c r="H57" s="24">
        <f t="shared" si="58"/>
        <v>0.30779094881605129</v>
      </c>
      <c r="I57" s="24">
        <f t="shared" si="58"/>
        <v>0.54459812713766675</v>
      </c>
      <c r="K57" s="19">
        <f t="shared" si="16"/>
        <v>0.43</v>
      </c>
      <c r="L57" s="22">
        <f t="shared" si="17"/>
        <v>4.2499999999999996E-2</v>
      </c>
      <c r="M57" s="24">
        <f t="shared" si="39"/>
        <v>3.7161805415263038E-2</v>
      </c>
      <c r="N57" s="24">
        <f t="shared" si="45"/>
        <v>1.3761231334814134E-2</v>
      </c>
      <c r="O57" s="24">
        <f t="shared" si="45"/>
        <v>2.3061249706416327E-2</v>
      </c>
      <c r="P57" s="24">
        <f t="shared" si="55"/>
        <v>0.12178793003477757</v>
      </c>
      <c r="Q57" s="24">
        <f t="shared" si="56"/>
        <v>0.14677174380412172</v>
      </c>
      <c r="R57" s="24">
        <f t="shared" si="56"/>
        <v>0.41188508631216192</v>
      </c>
      <c r="S57" s="24">
        <f t="shared" si="56"/>
        <v>1.4981565465030589</v>
      </c>
      <c r="U57" s="18">
        <f t="shared" si="28"/>
        <v>0.43</v>
      </c>
      <c r="V57" s="22">
        <f t="shared" si="29"/>
        <v>4.2499999999999996E-2</v>
      </c>
      <c r="W57" s="24">
        <f>C57/(SQRT('Isocratic retention'!$B$8/16))</f>
        <v>9.2790004829001616E-3</v>
      </c>
      <c r="X57" s="24">
        <f>D57/(SQRT('Isocratic retention'!$B$8/16))</f>
        <v>9.0696465160852238E-3</v>
      </c>
      <c r="Y57" s="24">
        <f>E57/(SQRT('Isocratic retention'!$B$8/16))</f>
        <v>9.1528494208880356E-3</v>
      </c>
      <c r="Z57" s="24">
        <f>F57/(SQRT('Isocratic retention'!$B$8/16))</f>
        <v>1.0036110749697968E-2</v>
      </c>
      <c r="AA57" s="24">
        <f>G57/(SQRT('Isocratic retention'!$B$8/16))</f>
        <v>1.0259629219834468E-2</v>
      </c>
      <c r="AB57" s="24">
        <f>H57/(SQRT('Isocratic retention'!$B$8/16))</f>
        <v>1.2631474018120733E-2</v>
      </c>
      <c r="AC57" s="24">
        <f>I57/(SQRT('Isocratic retention'!$B$8/16))</f>
        <v>2.2349835561174581E-2</v>
      </c>
      <c r="AE57" s="18">
        <f t="shared" si="30"/>
        <v>0.43</v>
      </c>
      <c r="AF57" s="22">
        <f t="shared" si="31"/>
        <v>4.2499999999999996E-2</v>
      </c>
      <c r="AG57" s="22">
        <f t="shared" si="32"/>
        <v>-0.55604373988120048</v>
      </c>
      <c r="AH57" s="22">
        <f t="shared" si="33"/>
        <v>0.22251660936257658</v>
      </c>
      <c r="AI57" s="22">
        <f t="shared" si="34"/>
        <v>2.24320819056924</v>
      </c>
      <c r="AJ57" s="22">
        <f t="shared" si="35"/>
        <v>0.53671079841317804</v>
      </c>
      <c r="AK57" s="22">
        <f t="shared" si="36"/>
        <v>5.0495345782133159</v>
      </c>
      <c r="AL57" s="22">
        <f t="shared" si="37"/>
        <v>13.539068786708691</v>
      </c>
      <c r="AM57" s="17"/>
      <c r="AN57" s="7">
        <v>1.5</v>
      </c>
    </row>
    <row r="58" spans="1:40">
      <c r="A58" s="8">
        <v>0.44</v>
      </c>
      <c r="B58" s="22">
        <f t="shared" si="14"/>
        <v>3.9999999999999994E-2</v>
      </c>
      <c r="C58" s="24">
        <f t="shared" si="38"/>
        <v>0.22516627673623235</v>
      </c>
      <c r="D58" s="24">
        <f t="shared" si="38"/>
        <v>0.22047533356001994</v>
      </c>
      <c r="E58" s="24">
        <f t="shared" si="38"/>
        <v>0.22209270299506614</v>
      </c>
      <c r="F58" s="24">
        <f t="shared" ref="F58:F89" si="60">((10^(F$3-F$4*$A58))+1)*$B$6</f>
        <v>0.24043662980987193</v>
      </c>
      <c r="G58" s="24">
        <f t="shared" si="58"/>
        <v>0.24469353514675812</v>
      </c>
      <c r="H58" s="24">
        <f t="shared" si="58"/>
        <v>0.29354001767792315</v>
      </c>
      <c r="I58" s="24">
        <f t="shared" si="58"/>
        <v>0.48954504033868773</v>
      </c>
      <c r="K58" s="19">
        <f t="shared" si="16"/>
        <v>0.44</v>
      </c>
      <c r="L58" s="22">
        <f t="shared" si="17"/>
        <v>3.9999999999999994E-2</v>
      </c>
      <c r="M58" s="24">
        <f t="shared" si="39"/>
        <v>3.2872829065286033E-2</v>
      </c>
      <c r="N58" s="24">
        <f t="shared" si="45"/>
        <v>1.1354741101008916E-2</v>
      </c>
      <c r="O58" s="24">
        <f t="shared" si="45"/>
        <v>1.8773866949844842E-2</v>
      </c>
      <c r="P58" s="24">
        <f t="shared" si="55"/>
        <v>0.10292032022877037</v>
      </c>
      <c r="Q58" s="24">
        <f t="shared" si="56"/>
        <v>0.12244740893008306</v>
      </c>
      <c r="R58" s="24">
        <f t="shared" si="56"/>
        <v>0.34651384255928042</v>
      </c>
      <c r="S58" s="24">
        <f t="shared" si="56"/>
        <v>1.2456194510948981</v>
      </c>
      <c r="U58" s="18">
        <f t="shared" si="28"/>
        <v>0.44</v>
      </c>
      <c r="V58" s="22">
        <f t="shared" si="29"/>
        <v>3.9999999999999994E-2</v>
      </c>
      <c r="W58" s="24">
        <f>C58/(SQRT('Isocratic retention'!$B$8/16))</f>
        <v>9.240629022039577E-3</v>
      </c>
      <c r="X58" s="24">
        <f>D58/(SQRT('Isocratic retention'!$B$8/16))</f>
        <v>9.0481167760533571E-3</v>
      </c>
      <c r="Y58" s="24">
        <f>E58/(SQRT('Isocratic retention'!$B$8/16))</f>
        <v>9.1144922171606212E-3</v>
      </c>
      <c r="Z58" s="24">
        <f>F58/(SQRT('Isocratic retention'!$B$8/16))</f>
        <v>9.8673110893296254E-3</v>
      </c>
      <c r="AA58" s="24">
        <f>G58/(SQRT('Isocratic retention'!$B$8/16))</f>
        <v>1.0042010798230465E-2</v>
      </c>
      <c r="AB58" s="24">
        <f>H58/(SQRT('Isocratic retention'!$B$8/16))</f>
        <v>1.2046628144329703E-2</v>
      </c>
      <c r="AC58" s="24">
        <f>I58/(SQRT('Isocratic retention'!$B$8/16))</f>
        <v>2.0090504550325884E-2</v>
      </c>
      <c r="AE58" s="18">
        <f t="shared" si="30"/>
        <v>0.44</v>
      </c>
      <c r="AF58" s="22">
        <f t="shared" si="31"/>
        <v>3.9999999999999994E-2</v>
      </c>
      <c r="AG58" s="22">
        <f t="shared" si="32"/>
        <v>-0.51298686394356896</v>
      </c>
      <c r="AH58" s="22">
        <f t="shared" si="33"/>
        <v>0.17809880019445354</v>
      </c>
      <c r="AI58" s="22">
        <f t="shared" si="34"/>
        <v>1.9327907384367051</v>
      </c>
      <c r="AJ58" s="22">
        <f t="shared" si="35"/>
        <v>0.4276293648701342</v>
      </c>
      <c r="AK58" s="22">
        <f t="shared" si="36"/>
        <v>4.4227697920353171</v>
      </c>
      <c r="AL58" s="22">
        <f t="shared" si="37"/>
        <v>12.198040473807438</v>
      </c>
      <c r="AM58" s="17"/>
      <c r="AN58" s="7">
        <v>1.5</v>
      </c>
    </row>
    <row r="59" spans="1:40">
      <c r="A59" s="8">
        <v>0.45</v>
      </c>
      <c r="B59" s="22">
        <f t="shared" si="14"/>
        <v>3.7499999999999992E-2</v>
      </c>
      <c r="C59" s="24">
        <f t="shared" si="38"/>
        <v>0.22433919120861515</v>
      </c>
      <c r="D59" s="24">
        <f t="shared" si="38"/>
        <v>0.22004246052034304</v>
      </c>
      <c r="E59" s="24">
        <f t="shared" si="38"/>
        <v>0.2213318168994643</v>
      </c>
      <c r="F59" s="24">
        <f t="shared" si="60"/>
        <v>0.23696070591089763</v>
      </c>
      <c r="G59" s="24">
        <f t="shared" si="58"/>
        <v>0.2402696421612785</v>
      </c>
      <c r="H59" s="24">
        <f t="shared" si="58"/>
        <v>0.28155088509501158</v>
      </c>
      <c r="I59" s="24">
        <f t="shared" si="58"/>
        <v>0.4437719895051887</v>
      </c>
      <c r="K59" s="19">
        <f t="shared" si="16"/>
        <v>0.45</v>
      </c>
      <c r="L59" s="22">
        <f t="shared" si="17"/>
        <v>3.7499999999999992E-2</v>
      </c>
      <c r="M59" s="24">
        <f t="shared" si="39"/>
        <v>2.9078858755115362E-2</v>
      </c>
      <c r="N59" s="24">
        <f t="shared" si="45"/>
        <v>9.3690849557019375E-3</v>
      </c>
      <c r="O59" s="24">
        <f t="shared" si="45"/>
        <v>1.5283563759010516E-2</v>
      </c>
      <c r="P59" s="24">
        <f t="shared" si="55"/>
        <v>8.6975715187603816E-2</v>
      </c>
      <c r="Q59" s="24">
        <f t="shared" si="56"/>
        <v>0.10215432184072709</v>
      </c>
      <c r="R59" s="24">
        <f t="shared" si="56"/>
        <v>0.29151782153675038</v>
      </c>
      <c r="S59" s="24">
        <f t="shared" si="56"/>
        <v>1.0356513280054525</v>
      </c>
      <c r="U59" s="18">
        <f t="shared" si="28"/>
        <v>0.45</v>
      </c>
      <c r="V59" s="22">
        <f t="shared" si="29"/>
        <v>3.7499999999999992E-2</v>
      </c>
      <c r="W59" s="24">
        <f>C59/(SQRT('Isocratic retention'!$B$8/16))</f>
        <v>9.2066861481732501E-3</v>
      </c>
      <c r="X59" s="24">
        <f>D59/(SQRT('Isocratic retention'!$B$8/16))</f>
        <v>9.0303520413369653E-3</v>
      </c>
      <c r="Y59" s="24">
        <f>E59/(SQRT('Isocratic retention'!$B$8/16))</f>
        <v>9.0832661106610181E-3</v>
      </c>
      <c r="Z59" s="24">
        <f>F59/(SQRT('Isocratic retention'!$B$8/16))</f>
        <v>9.7246621823759028E-3</v>
      </c>
      <c r="AA59" s="24">
        <f>G59/(SQRT('Isocratic retention'!$B$8/16))</f>
        <v>9.8604580608287265E-3</v>
      </c>
      <c r="AB59" s="24">
        <f>H59/(SQRT('Isocratic retention'!$B$8/16))</f>
        <v>1.1554604524715862E-2</v>
      </c>
      <c r="AC59" s="24">
        <f>I59/(SQRT('Isocratic retention'!$B$8/16))</f>
        <v>1.821201817976335E-2</v>
      </c>
      <c r="AE59" s="18">
        <f t="shared" si="30"/>
        <v>0.45</v>
      </c>
      <c r="AF59" s="22">
        <f t="shared" si="31"/>
        <v>3.7499999999999992E-2</v>
      </c>
      <c r="AG59" s="22">
        <f t="shared" si="32"/>
        <v>-0.47120926584926998</v>
      </c>
      <c r="AH59" s="22">
        <f t="shared" si="33"/>
        <v>0.14236320632374974</v>
      </c>
      <c r="AI59" s="22">
        <f t="shared" si="34"/>
        <v>1.6619468947273119</v>
      </c>
      <c r="AJ59" s="22">
        <f t="shared" si="35"/>
        <v>0.33790308247190426</v>
      </c>
      <c r="AK59" s="22">
        <f t="shared" si="36"/>
        <v>3.8553464664257757</v>
      </c>
      <c r="AL59" s="22">
        <f t="shared" si="37"/>
        <v>10.899530391519122</v>
      </c>
      <c r="AM59" s="17"/>
      <c r="AN59" s="7">
        <v>1.5</v>
      </c>
    </row>
    <row r="60" spans="1:40">
      <c r="A60" s="8">
        <v>0.46</v>
      </c>
      <c r="B60" s="22">
        <f t="shared" si="14"/>
        <v>3.4999999999999989E-2</v>
      </c>
      <c r="C60" s="24">
        <f t="shared" si="38"/>
        <v>0.22360756256818948</v>
      </c>
      <c r="D60" s="24">
        <f t="shared" si="38"/>
        <v>0.21968528599318402</v>
      </c>
      <c r="E60" s="24">
        <f t="shared" si="38"/>
        <v>0.22071238930969053</v>
      </c>
      <c r="F60" s="24">
        <f t="shared" si="60"/>
        <v>0.2340232785264999</v>
      </c>
      <c r="G60" s="24">
        <f t="shared" si="58"/>
        <v>0.23657891655282023</v>
      </c>
      <c r="H60" s="24">
        <f t="shared" si="58"/>
        <v>0.27146457573757882</v>
      </c>
      <c r="I60" s="24">
        <f t="shared" si="58"/>
        <v>0.40571468328625826</v>
      </c>
      <c r="K60" s="19">
        <f t="shared" si="16"/>
        <v>0.46</v>
      </c>
      <c r="L60" s="22">
        <f t="shared" si="17"/>
        <v>3.4999999999999989E-2</v>
      </c>
      <c r="M60" s="24">
        <f t="shared" si="39"/>
        <v>2.572276407426366E-2</v>
      </c>
      <c r="N60" s="24">
        <f t="shared" si="45"/>
        <v>7.7306696935045844E-3</v>
      </c>
      <c r="O60" s="24">
        <f t="shared" si="45"/>
        <v>1.2442152796745506E-2</v>
      </c>
      <c r="P60" s="24">
        <f t="shared" si="55"/>
        <v>7.3501277644494961E-2</v>
      </c>
      <c r="Q60" s="24">
        <f t="shared" si="56"/>
        <v>8.5224387856973616E-2</v>
      </c>
      <c r="R60" s="24">
        <f t="shared" si="56"/>
        <v>0.24525034742008639</v>
      </c>
      <c r="S60" s="24">
        <f t="shared" si="56"/>
        <v>0.86107652883604724</v>
      </c>
      <c r="U60" s="18">
        <f t="shared" si="28"/>
        <v>0.46</v>
      </c>
      <c r="V60" s="22">
        <f t="shared" si="29"/>
        <v>3.4999999999999989E-2</v>
      </c>
      <c r="W60" s="24">
        <f>C60/(SQRT('Isocratic retention'!$B$8/16))</f>
        <v>9.17666074229956E-3</v>
      </c>
      <c r="X60" s="24">
        <f>D60/(SQRT('Isocratic retention'!$B$8/16))</f>
        <v>9.0156939080257084E-3</v>
      </c>
      <c r="Y60" s="24">
        <f>E60/(SQRT('Isocratic retention'!$B$8/16))</f>
        <v>9.0578453387493308E-3</v>
      </c>
      <c r="Z60" s="24">
        <f>F60/(SQRT('Isocratic retention'!$B$8/16))</f>
        <v>9.6041127060873359E-3</v>
      </c>
      <c r="AA60" s="24">
        <f>G60/(SQRT('Isocratic retention'!$B$8/16))</f>
        <v>9.7089938777181473E-3</v>
      </c>
      <c r="AB60" s="24">
        <f>H60/(SQRT('Isocratic retention'!$B$8/16))</f>
        <v>1.1140671122589464E-2</v>
      </c>
      <c r="AC60" s="24">
        <f>I60/(SQRT('Isocratic retention'!$B$8/16))</f>
        <v>1.6650179286991418E-2</v>
      </c>
      <c r="AE60" s="18">
        <f t="shared" si="30"/>
        <v>0.46</v>
      </c>
      <c r="AF60" s="22">
        <f t="shared" si="31"/>
        <v>3.4999999999999989E-2</v>
      </c>
      <c r="AG60" s="22">
        <f t="shared" si="32"/>
        <v>-0.43120054005052444</v>
      </c>
      <c r="AH60" s="22">
        <f t="shared" si="33"/>
        <v>0.11365823843161085</v>
      </c>
      <c r="AI60" s="22">
        <f t="shared" si="34"/>
        <v>1.4265265396941758</v>
      </c>
      <c r="AJ60" s="22">
        <f t="shared" si="35"/>
        <v>0.2646532307198366</v>
      </c>
      <c r="AK60" s="22">
        <f t="shared" si="36"/>
        <v>3.3463999718215027</v>
      </c>
      <c r="AL60" s="22">
        <f t="shared" si="37"/>
        <v>9.6614609175397366</v>
      </c>
      <c r="AM60" s="17"/>
      <c r="AN60" s="7">
        <v>1.5</v>
      </c>
    </row>
    <row r="61" spans="1:40">
      <c r="A61" s="8">
        <v>0.47</v>
      </c>
      <c r="B61" s="22">
        <f t="shared" si="14"/>
        <v>3.2500000000000001E-2</v>
      </c>
      <c r="C61" s="24">
        <f t="shared" si="38"/>
        <v>0.22296037379554434</v>
      </c>
      <c r="D61" s="24">
        <f t="shared" si="38"/>
        <v>0.21939057222919794</v>
      </c>
      <c r="E61" s="24">
        <f t="shared" si="38"/>
        <v>0.22020812127116179</v>
      </c>
      <c r="F61" s="24">
        <f t="shared" si="60"/>
        <v>0.23154092278759669</v>
      </c>
      <c r="G61" s="24">
        <f t="shared" si="58"/>
        <v>0.23349985122243391</v>
      </c>
      <c r="H61" s="24">
        <f t="shared" si="58"/>
        <v>0.2629790880886359</v>
      </c>
      <c r="I61" s="24">
        <f t="shared" si="58"/>
        <v>0.37407251545458209</v>
      </c>
      <c r="K61" s="19">
        <f t="shared" si="16"/>
        <v>0.47</v>
      </c>
      <c r="L61" s="22">
        <f t="shared" si="17"/>
        <v>3.2500000000000001E-2</v>
      </c>
      <c r="M61" s="24">
        <f t="shared" si="39"/>
        <v>2.2754008236442011E-2</v>
      </c>
      <c r="N61" s="24">
        <f t="shared" si="45"/>
        <v>6.3787716935685308E-3</v>
      </c>
      <c r="O61" s="24">
        <f t="shared" si="45"/>
        <v>1.0128996656705436E-2</v>
      </c>
      <c r="P61" s="24">
        <f t="shared" si="55"/>
        <v>6.211432471374629E-2</v>
      </c>
      <c r="Q61" s="24">
        <f t="shared" si="56"/>
        <v>7.1100234965293219E-2</v>
      </c>
      <c r="R61" s="24">
        <f t="shared" si="56"/>
        <v>0.20632609214970613</v>
      </c>
      <c r="S61" s="24">
        <f t="shared" si="56"/>
        <v>0.7159289699751471</v>
      </c>
      <c r="U61" s="18">
        <f t="shared" si="28"/>
        <v>0.47</v>
      </c>
      <c r="V61" s="22">
        <f t="shared" si="29"/>
        <v>3.2500000000000001E-2</v>
      </c>
      <c r="W61" s="24">
        <f>C61/(SQRT('Isocratic retention'!$B$8/16))</f>
        <v>9.1501006754817014E-3</v>
      </c>
      <c r="X61" s="24">
        <f>D61/(SQRT('Isocratic retention'!$B$8/16))</f>
        <v>9.0035991103492585E-3</v>
      </c>
      <c r="Y61" s="24">
        <f>E61/(SQRT('Isocratic retention'!$B$8/16))</f>
        <v>9.0371506151021731E-3</v>
      </c>
      <c r="Z61" s="24">
        <f>F61/(SQRT('Isocratic retention'!$B$8/16))</f>
        <v>9.5022389760757737E-3</v>
      </c>
      <c r="AA61" s="24">
        <f>G61/(SQRT('Isocratic retention'!$B$8/16))</f>
        <v>9.582631702772855E-3</v>
      </c>
      <c r="AB61" s="24">
        <f>H61/(SQRT('Isocratic retention'!$B$8/16))</f>
        <v>1.0792434057201409E-2</v>
      </c>
      <c r="AC61" s="24">
        <f>I61/(SQRT('Isocratic retention'!$B$8/16))</f>
        <v>1.5351612118657619E-2</v>
      </c>
      <c r="AE61" s="18">
        <f t="shared" si="30"/>
        <v>0.47</v>
      </c>
      <c r="AF61" s="22">
        <f t="shared" si="31"/>
        <v>3.2500000000000001E-2</v>
      </c>
      <c r="AG61" s="22">
        <f t="shared" si="32"/>
        <v>-0.39328639433958729</v>
      </c>
      <c r="AH61" s="22">
        <f t="shared" si="33"/>
        <v>9.06335994241384E-2</v>
      </c>
      <c r="AI61" s="22">
        <f t="shared" si="34"/>
        <v>1.2225646870086448</v>
      </c>
      <c r="AJ61" s="22">
        <f t="shared" si="35"/>
        <v>0.20528600563254126</v>
      </c>
      <c r="AK61" s="22">
        <f t="shared" si="36"/>
        <v>2.8936580832158483</v>
      </c>
      <c r="AL61" s="22">
        <f t="shared" si="37"/>
        <v>8.4985641945911183</v>
      </c>
      <c r="AM61" s="17"/>
      <c r="AN61" s="7">
        <v>1.5</v>
      </c>
    </row>
    <row r="62" spans="1:40">
      <c r="A62" s="8">
        <v>0.48</v>
      </c>
      <c r="B62" s="22">
        <f t="shared" si="14"/>
        <v>0.03</v>
      </c>
      <c r="C62" s="24">
        <f t="shared" si="38"/>
        <v>0.22238787938472659</v>
      </c>
      <c r="D62" s="24">
        <f t="shared" si="38"/>
        <v>0.21914739642555456</v>
      </c>
      <c r="E62" s="24">
        <f t="shared" si="38"/>
        <v>0.21979760314300659</v>
      </c>
      <c r="F62" s="24">
        <f t="shared" si="60"/>
        <v>0.2294431381590486</v>
      </c>
      <c r="G62" s="24">
        <f t="shared" si="58"/>
        <v>0.2309310763216231</v>
      </c>
      <c r="H62" s="24">
        <f t="shared" si="58"/>
        <v>0.25584035199709387</v>
      </c>
      <c r="I62" s="24">
        <f t="shared" si="58"/>
        <v>0.34776411676424202</v>
      </c>
      <c r="K62" s="19">
        <f t="shared" si="16"/>
        <v>0.48</v>
      </c>
      <c r="L62" s="22">
        <f t="shared" si="17"/>
        <v>0.03</v>
      </c>
      <c r="M62" s="24">
        <f t="shared" si="39"/>
        <v>2.0127887085901828E-2</v>
      </c>
      <c r="N62" s="24">
        <f t="shared" si="45"/>
        <v>5.2632863557549696E-3</v>
      </c>
      <c r="O62" s="24">
        <f t="shared" si="45"/>
        <v>8.2458859770944068E-3</v>
      </c>
      <c r="P62" s="24">
        <f t="shared" si="55"/>
        <v>5.2491459445177073E-2</v>
      </c>
      <c r="Q62" s="24">
        <f t="shared" si="56"/>
        <v>5.9316863860656523E-2</v>
      </c>
      <c r="R62" s="24">
        <f t="shared" si="56"/>
        <v>0.17357959631694433</v>
      </c>
      <c r="S62" s="24">
        <f t="shared" si="56"/>
        <v>0.59524824203780746</v>
      </c>
      <c r="U62" s="18">
        <f t="shared" si="28"/>
        <v>0.48</v>
      </c>
      <c r="V62" s="22">
        <f t="shared" si="29"/>
        <v>0.03</v>
      </c>
      <c r="W62" s="24">
        <f>C62/(SQRT('Isocratic retention'!$B$8/16))</f>
        <v>9.1266060005941521E-3</v>
      </c>
      <c r="X62" s="24">
        <f>D62/(SQRT('Isocratic retention'!$B$8/16))</f>
        <v>8.993619385937698E-3</v>
      </c>
      <c r="Y62" s="24">
        <f>E62/(SQRT('Isocratic retention'!$B$8/16))</f>
        <v>9.0203033065971439E-3</v>
      </c>
      <c r="Z62" s="24">
        <f>F62/(SQRT('Isocratic retention'!$B$8/16))</f>
        <v>9.4161477114266812E-3</v>
      </c>
      <c r="AA62" s="24">
        <f>G62/(SQRT('Isocratic retention'!$B$8/16))</f>
        <v>9.4772114051883925E-3</v>
      </c>
      <c r="AB62" s="24">
        <f>H62/(SQRT('Isocratic retention'!$B$8/16))</f>
        <v>1.0499466509554566E-2</v>
      </c>
      <c r="AC62" s="24">
        <f>I62/(SQRT('Isocratic retention'!$B$8/16))</f>
        <v>1.4271938217285045E-2</v>
      </c>
      <c r="AE62" s="18">
        <f t="shared" si="30"/>
        <v>0.48</v>
      </c>
      <c r="AF62" s="22">
        <f t="shared" si="31"/>
        <v>0.03</v>
      </c>
      <c r="AG62" s="22">
        <f t="shared" si="32"/>
        <v>-0.35766475196059949</v>
      </c>
      <c r="AH62" s="22">
        <f t="shared" si="33"/>
        <v>7.218935359609166E-2</v>
      </c>
      <c r="AI62" s="22">
        <f t="shared" si="34"/>
        <v>1.0463548550219728</v>
      </c>
      <c r="AJ62" s="22">
        <f t="shared" si="35"/>
        <v>0.1575091177159694</v>
      </c>
      <c r="AK62" s="22">
        <f t="shared" si="36"/>
        <v>2.4938356399176373</v>
      </c>
      <c r="AL62" s="22">
        <f t="shared" si="37"/>
        <v>7.4217643917100506</v>
      </c>
      <c r="AM62" s="17"/>
      <c r="AN62" s="7">
        <v>1.5</v>
      </c>
    </row>
    <row r="63" spans="1:40">
      <c r="A63" s="8">
        <v>0.49</v>
      </c>
      <c r="B63" s="22">
        <f t="shared" si="14"/>
        <v>2.7499999999999997E-2</v>
      </c>
      <c r="C63" s="24">
        <f t="shared" si="38"/>
        <v>0.22188145859334293</v>
      </c>
      <c r="D63" s="24">
        <f t="shared" si="38"/>
        <v>0.21894674590052379</v>
      </c>
      <c r="E63" s="24">
        <f t="shared" si="38"/>
        <v>0.21946340561179731</v>
      </c>
      <c r="F63" s="24">
        <f t="shared" si="60"/>
        <v>0.22767034617810677</v>
      </c>
      <c r="G63" s="24">
        <f t="shared" si="58"/>
        <v>0.22878802192588948</v>
      </c>
      <c r="H63" s="24">
        <f t="shared" si="58"/>
        <v>0.24983462137876775</v>
      </c>
      <c r="I63" s="24">
        <f t="shared" si="58"/>
        <v>0.32589039921961144</v>
      </c>
      <c r="K63" s="19">
        <f t="shared" si="16"/>
        <v>0.49</v>
      </c>
      <c r="L63" s="22">
        <f t="shared" si="17"/>
        <v>2.7499999999999997E-2</v>
      </c>
      <c r="M63" s="24">
        <f t="shared" si="39"/>
        <v>1.7804855932765661E-2</v>
      </c>
      <c r="N63" s="24">
        <f t="shared" si="45"/>
        <v>4.342871103320314E-3</v>
      </c>
      <c r="O63" s="24">
        <f t="shared" si="45"/>
        <v>6.7128697788866962E-3</v>
      </c>
      <c r="P63" s="24">
        <f t="shared" si="55"/>
        <v>4.4359386138104383E-2</v>
      </c>
      <c r="Q63" s="24">
        <f t="shared" si="56"/>
        <v>4.9486339109584866E-2</v>
      </c>
      <c r="R63" s="24">
        <f t="shared" si="56"/>
        <v>0.14603037329709972</v>
      </c>
      <c r="S63" s="24">
        <f t="shared" si="56"/>
        <v>0.49491008816335524</v>
      </c>
      <c r="U63" s="18">
        <f t="shared" si="28"/>
        <v>0.49</v>
      </c>
      <c r="V63" s="22">
        <f t="shared" si="29"/>
        <v>2.7499999999999997E-2</v>
      </c>
      <c r="W63" s="24">
        <f>C63/(SQRT('Isocratic retention'!$B$8/16))</f>
        <v>9.1058229298339333E-3</v>
      </c>
      <c r="X63" s="24">
        <f>D63/(SQRT('Isocratic retention'!$B$8/16))</f>
        <v>8.9853848621370552E-3</v>
      </c>
      <c r="Y63" s="24">
        <f>E63/(SQRT('Isocratic retention'!$B$8/16))</f>
        <v>9.0065881293035013E-3</v>
      </c>
      <c r="Z63" s="24">
        <f>F63/(SQRT('Isocratic retention'!$B$8/16))</f>
        <v>9.3433938636188225E-3</v>
      </c>
      <c r="AA63" s="24">
        <f>G63/(SQRT('Isocratic retention'!$B$8/16))</f>
        <v>9.3892623084938474E-3</v>
      </c>
      <c r="AB63" s="24">
        <f>H63/(SQRT('Isocratic retention'!$B$8/16))</f>
        <v>1.0252996525440261E-2</v>
      </c>
      <c r="AC63" s="24">
        <f>I63/(SQRT('Isocratic retention'!$B$8/16))</f>
        <v>1.3374259790068397E-2</v>
      </c>
      <c r="AE63" s="18">
        <f t="shared" si="30"/>
        <v>0.49</v>
      </c>
      <c r="AF63" s="22">
        <f t="shared" si="31"/>
        <v>2.7499999999999997E-2</v>
      </c>
      <c r="AG63" s="22">
        <f t="shared" si="32"/>
        <v>-0.32443524241887145</v>
      </c>
      <c r="AH63" s="22">
        <f t="shared" si="33"/>
        <v>5.7432246204383364E-2</v>
      </c>
      <c r="AI63" s="22">
        <f t="shared" si="34"/>
        <v>0.89449031279430402</v>
      </c>
      <c r="AJ63" s="22">
        <f t="shared" si="35"/>
        <v>0.11932912636773792</v>
      </c>
      <c r="AK63" s="22">
        <f t="shared" si="36"/>
        <v>2.1429917639124074</v>
      </c>
      <c r="AL63" s="22">
        <f t="shared" si="37"/>
        <v>6.4379695065077494</v>
      </c>
      <c r="AM63" s="17"/>
      <c r="AN63" s="7">
        <v>1.5</v>
      </c>
    </row>
    <row r="64" spans="1:40">
      <c r="A64" s="8">
        <v>0.5</v>
      </c>
      <c r="B64" s="22">
        <f t="shared" si="14"/>
        <v>2.4999999999999994E-2</v>
      </c>
      <c r="C64" s="24">
        <f t="shared" si="38"/>
        <v>0.22143348562959059</v>
      </c>
      <c r="D64" s="24">
        <f t="shared" si="38"/>
        <v>0.21878118406175567</v>
      </c>
      <c r="E64" s="24">
        <f t="shared" si="38"/>
        <v>0.21919133969751409</v>
      </c>
      <c r="F64" s="24">
        <f t="shared" si="60"/>
        <v>0.22617219838689764</v>
      </c>
      <c r="G64" s="24">
        <f t="shared" si="58"/>
        <v>0.22700013380006595</v>
      </c>
      <c r="H64" s="24">
        <f t="shared" si="58"/>
        <v>0.24478207428956605</v>
      </c>
      <c r="I64" s="24">
        <f t="shared" si="58"/>
        <v>0.30770382979537808</v>
      </c>
      <c r="K64" s="19">
        <f t="shared" si="16"/>
        <v>0.5</v>
      </c>
      <c r="L64" s="22">
        <f t="shared" si="17"/>
        <v>2.4999999999999994E-2</v>
      </c>
      <c r="M64" s="24">
        <f t="shared" si="39"/>
        <v>1.574993408069077E-2</v>
      </c>
      <c r="N64" s="24">
        <f t="shared" si="45"/>
        <v>3.5834131273196302E-3</v>
      </c>
      <c r="O64" s="24">
        <f t="shared" si="45"/>
        <v>5.4648609977710249E-3</v>
      </c>
      <c r="P64" s="24">
        <f t="shared" si="55"/>
        <v>3.7487148563750662E-2</v>
      </c>
      <c r="Q64" s="24">
        <f t="shared" si="56"/>
        <v>4.1285017431495159E-2</v>
      </c>
      <c r="R64" s="24">
        <f t="shared" si="56"/>
        <v>0.12285355178700011</v>
      </c>
      <c r="S64" s="24">
        <f t="shared" si="56"/>
        <v>0.41148545777696377</v>
      </c>
      <c r="U64" s="18">
        <f t="shared" si="28"/>
        <v>0.5</v>
      </c>
      <c r="V64" s="22">
        <f t="shared" si="29"/>
        <v>2.4999999999999994E-2</v>
      </c>
      <c r="W64" s="24">
        <f>C64/(SQRT('Isocratic retention'!$B$8/16))</f>
        <v>9.087438507308759E-3</v>
      </c>
      <c r="X64" s="24">
        <f>D64/(SQRT('Isocratic retention'!$B$8/16))</f>
        <v>8.9785903476367543E-3</v>
      </c>
      <c r="Y64" s="24">
        <f>E64/(SQRT('Isocratic retention'!$B$8/16))</f>
        <v>8.9954227797677082E-3</v>
      </c>
      <c r="Z64" s="24">
        <f>F64/(SQRT('Isocratic retention'!$B$8/16))</f>
        <v>9.2819111755386308E-3</v>
      </c>
      <c r="AA64" s="24">
        <f>G64/(SQRT('Isocratic retention'!$B$8/16))</f>
        <v>9.315888927972046E-3</v>
      </c>
      <c r="AB64" s="24">
        <f>H64/(SQRT('Isocratic retention'!$B$8/16))</f>
        <v>1.004564436798379E-2</v>
      </c>
      <c r="AC64" s="24">
        <f>I64/(SQRT('Isocratic retention'!$B$8/16))</f>
        <v>1.2627898728950109E-2</v>
      </c>
      <c r="AE64" s="18">
        <f t="shared" si="30"/>
        <v>0.5</v>
      </c>
      <c r="AF64" s="22">
        <f t="shared" si="31"/>
        <v>2.4999999999999994E-2</v>
      </c>
      <c r="AG64" s="22">
        <f t="shared" si="32"/>
        <v>-0.29362308553037159</v>
      </c>
      <c r="AH64" s="22">
        <f t="shared" si="33"/>
        <v>4.5638737754459632E-2</v>
      </c>
      <c r="AI64" s="22">
        <f t="shared" si="34"/>
        <v>0.76388150552524636</v>
      </c>
      <c r="AJ64" s="22">
        <f t="shared" si="35"/>
        <v>8.9035843869729403E-2</v>
      </c>
      <c r="AK64" s="22">
        <f t="shared" si="36"/>
        <v>1.8368318477353576</v>
      </c>
      <c r="AL64" s="22">
        <f t="shared" si="37"/>
        <v>5.5502358177377946</v>
      </c>
      <c r="AM64" s="17"/>
      <c r="AN64" s="7">
        <v>1.5</v>
      </c>
    </row>
    <row r="65" spans="1:40">
      <c r="A65" s="8">
        <v>0.51</v>
      </c>
      <c r="B65" s="22">
        <f t="shared" si="14"/>
        <v>2.2499999999999992E-2</v>
      </c>
      <c r="C65" s="24">
        <f t="shared" si="38"/>
        <v>0.22103721482146535</v>
      </c>
      <c r="D65" s="24">
        <f t="shared" si="38"/>
        <v>0.21864457478823351</v>
      </c>
      <c r="E65" s="24">
        <f t="shared" si="38"/>
        <v>0.21896985433391214</v>
      </c>
      <c r="F65" s="24">
        <f t="shared" si="60"/>
        <v>0.22490614640311538</v>
      </c>
      <c r="G65" s="24">
        <f t="shared" si="58"/>
        <v>0.22550855059208741</v>
      </c>
      <c r="H65" s="24">
        <f t="shared" si="58"/>
        <v>0.24053142874600755</v>
      </c>
      <c r="I65" s="24">
        <f t="shared" si="58"/>
        <v>0.29258288353886713</v>
      </c>
      <c r="K65" s="19">
        <f t="shared" si="16"/>
        <v>0.51</v>
      </c>
      <c r="L65" s="22">
        <f t="shared" si="17"/>
        <v>2.2499999999999992E-2</v>
      </c>
      <c r="M65" s="24">
        <f t="shared" si="39"/>
        <v>1.3932178080116193E-2</v>
      </c>
      <c r="N65" s="24">
        <f t="shared" si="45"/>
        <v>2.9567650836400056E-3</v>
      </c>
      <c r="O65" s="24">
        <f t="shared" si="45"/>
        <v>4.448873091340063E-3</v>
      </c>
      <c r="P65" s="24">
        <f t="shared" si="55"/>
        <v>3.1679570656492538E-2</v>
      </c>
      <c r="Q65" s="24">
        <f t="shared" si="56"/>
        <v>3.4442892624254082E-2</v>
      </c>
      <c r="R65" s="24">
        <f t="shared" si="56"/>
        <v>0.10335517773397951</v>
      </c>
      <c r="S65" s="24">
        <f t="shared" si="56"/>
        <v>0.34212331898562909</v>
      </c>
      <c r="U65" s="18">
        <f t="shared" si="28"/>
        <v>0.51</v>
      </c>
      <c r="V65" s="22">
        <f t="shared" si="29"/>
        <v>2.2499999999999992E-2</v>
      </c>
      <c r="W65" s="24">
        <f>C65/(SQRT('Isocratic retention'!$B$8/16))</f>
        <v>9.0711758964807689E-3</v>
      </c>
      <c r="X65" s="24">
        <f>D65/(SQRT('Isocratic retention'!$B$8/16))</f>
        <v>8.972984021343642E-3</v>
      </c>
      <c r="Y65" s="24">
        <f>E65/(SQRT('Isocratic retention'!$B$8/16))</f>
        <v>8.9863332122333359E-3</v>
      </c>
      <c r="Z65" s="24">
        <f>F65/(SQRT('Isocratic retention'!$B$8/16))</f>
        <v>9.2299534984196293E-3</v>
      </c>
      <c r="AA65" s="24">
        <f>G65/(SQRT('Isocratic retention'!$B$8/16))</f>
        <v>9.2546756447032582E-3</v>
      </c>
      <c r="AB65" s="24">
        <f>H65/(SQRT('Isocratic retention'!$B$8/16))</f>
        <v>9.8712015555806592E-3</v>
      </c>
      <c r="AC65" s="24">
        <f>I65/(SQRT('Isocratic retention'!$B$8/16))</f>
        <v>1.2007348188061179E-2</v>
      </c>
      <c r="AE65" s="18">
        <f t="shared" si="30"/>
        <v>0.51</v>
      </c>
      <c r="AF65" s="22">
        <f t="shared" si="31"/>
        <v>2.2499999999999992E-2</v>
      </c>
      <c r="AG65" s="22">
        <f t="shared" si="32"/>
        <v>-0.26519827402641605</v>
      </c>
      <c r="AH65" s="22">
        <f t="shared" si="33"/>
        <v>3.6224043647993261E-2</v>
      </c>
      <c r="AI65" s="22">
        <f t="shared" si="34"/>
        <v>0.6517565476976892</v>
      </c>
      <c r="AJ65" s="22">
        <f t="shared" si="35"/>
        <v>6.5178931566084966E-2</v>
      </c>
      <c r="AK65" s="22">
        <f t="shared" si="36"/>
        <v>1.5709478834986073</v>
      </c>
      <c r="AL65" s="22">
        <f t="shared" si="37"/>
        <v>4.7582180174429833</v>
      </c>
      <c r="AM65" s="17"/>
      <c r="AN65" s="7">
        <v>1.5</v>
      </c>
    </row>
    <row r="66" spans="1:40">
      <c r="A66" s="8">
        <v>0.52</v>
      </c>
      <c r="B66" s="22">
        <f t="shared" si="14"/>
        <v>1.999999999999999E-2</v>
      </c>
      <c r="C66" s="24">
        <f t="shared" si="38"/>
        <v>0.22068667903899997</v>
      </c>
      <c r="D66" s="24">
        <f t="shared" si="38"/>
        <v>0.21853185501083131</v>
      </c>
      <c r="E66" s="24">
        <f t="shared" si="38"/>
        <v>0.21878954594644237</v>
      </c>
      <c r="F66" s="24">
        <f t="shared" si="60"/>
        <v>0.22383623351798848</v>
      </c>
      <c r="G66" s="24">
        <f t="shared" si="58"/>
        <v>0.22426416598312382</v>
      </c>
      <c r="H66" s="24">
        <f t="shared" si="58"/>
        <v>0.23695541308143542</v>
      </c>
      <c r="I66" s="24">
        <f t="shared" si="58"/>
        <v>0.28001080299092007</v>
      </c>
      <c r="K66" s="19">
        <f t="shared" si="16"/>
        <v>0.52</v>
      </c>
      <c r="L66" s="22">
        <f t="shared" si="17"/>
        <v>1.999999999999999E-2</v>
      </c>
      <c r="M66" s="24">
        <f t="shared" si="39"/>
        <v>1.2324215775229252E-2</v>
      </c>
      <c r="N66" s="24">
        <f t="shared" si="45"/>
        <v>2.4397018845471424E-3</v>
      </c>
      <c r="O66" s="24">
        <f t="shared" si="45"/>
        <v>3.621770396524733E-3</v>
      </c>
      <c r="P66" s="24">
        <f t="shared" si="55"/>
        <v>2.6771713385268261E-2</v>
      </c>
      <c r="Q66" s="24">
        <f t="shared" si="56"/>
        <v>2.8734706344604666E-2</v>
      </c>
      <c r="R66" s="24">
        <f t="shared" si="56"/>
        <v>8.6951436153373404E-2</v>
      </c>
      <c r="S66" s="24">
        <f t="shared" si="56"/>
        <v>0.28445322472899126</v>
      </c>
      <c r="U66" s="18">
        <f t="shared" si="28"/>
        <v>0.52</v>
      </c>
      <c r="V66" s="22">
        <f t="shared" si="29"/>
        <v>1.999999999999999E-2</v>
      </c>
      <c r="W66" s="24">
        <f>C66/(SQRT('Isocratic retention'!$B$8/16))</f>
        <v>9.05679021150314E-3</v>
      </c>
      <c r="X66" s="24">
        <f>D66/(SQRT('Isocratic retention'!$B$8/16))</f>
        <v>8.9683580992849805E-3</v>
      </c>
      <c r="Y66" s="24">
        <f>E66/(SQRT('Isocratic retention'!$B$8/16))</f>
        <v>8.9789335121436015E-3</v>
      </c>
      <c r="Z66" s="24">
        <f>F66/(SQRT('Isocratic retention'!$B$8/16))</f>
        <v>9.1860452000693416E-3</v>
      </c>
      <c r="AA66" s="24">
        <f>G66/(SQRT('Isocratic retention'!$B$8/16))</f>
        <v>9.2036071778846731E-3</v>
      </c>
      <c r="AB66" s="24">
        <f>H66/(SQRT('Isocratic retention'!$B$8/16))</f>
        <v>9.7244449692379231E-3</v>
      </c>
      <c r="AC66" s="24">
        <f>I66/(SQRT('Isocratic retention'!$B$8/16))</f>
        <v>1.1491400888746596E-2</v>
      </c>
      <c r="AE66" s="18">
        <f t="shared" si="30"/>
        <v>0.52</v>
      </c>
      <c r="AF66" s="22">
        <f t="shared" si="31"/>
        <v>1.999999999999999E-2</v>
      </c>
      <c r="AG66" s="22">
        <f t="shared" si="32"/>
        <v>-0.23909085140553221</v>
      </c>
      <c r="AH66" s="22">
        <f t="shared" si="33"/>
        <v>2.8716414843003024E-2</v>
      </c>
      <c r="AI66" s="22">
        <f t="shared" si="34"/>
        <v>0.55565025993155148</v>
      </c>
      <c r="AJ66" s="22">
        <f t="shared" si="35"/>
        <v>4.6540571440964844E-2</v>
      </c>
      <c r="AK66" s="22">
        <f t="shared" si="36"/>
        <v>1.3409987461642634</v>
      </c>
      <c r="AL66" s="22">
        <f t="shared" si="37"/>
        <v>4.0587955057451444</v>
      </c>
      <c r="AM66" s="17"/>
      <c r="AN66" s="7">
        <v>1.5</v>
      </c>
    </row>
    <row r="67" spans="1:40">
      <c r="A67" s="8">
        <v>0.53</v>
      </c>
      <c r="B67" s="22">
        <f t="shared" si="14"/>
        <v>1.7499999999999988E-2</v>
      </c>
      <c r="C67" s="24">
        <f t="shared" si="38"/>
        <v>0.22037659983995445</v>
      </c>
      <c r="D67" s="24">
        <f t="shared" si="38"/>
        <v>0.2184388470627614</v>
      </c>
      <c r="E67" s="24">
        <f t="shared" si="38"/>
        <v>0.21864275920594081</v>
      </c>
      <c r="F67" s="24">
        <f t="shared" si="60"/>
        <v>0.22293207350210922</v>
      </c>
      <c r="G67" s="24">
        <f t="shared" si="58"/>
        <v>0.22322601199564093</v>
      </c>
      <c r="H67" s="24">
        <f t="shared" si="58"/>
        <v>0.23394695521257258</v>
      </c>
      <c r="I67" s="24">
        <f t="shared" si="58"/>
        <v>0.26955793802977324</v>
      </c>
      <c r="K67" s="19">
        <f t="shared" si="16"/>
        <v>0.53</v>
      </c>
      <c r="L67" s="22">
        <f t="shared" si="17"/>
        <v>1.7499999999999988E-2</v>
      </c>
      <c r="M67" s="24">
        <f t="shared" si="39"/>
        <v>1.0901834128231511E-2</v>
      </c>
      <c r="N67" s="24">
        <f t="shared" si="45"/>
        <v>2.0130599209238959E-3</v>
      </c>
      <c r="O67" s="24">
        <f t="shared" si="45"/>
        <v>2.9484367244991031E-3</v>
      </c>
      <c r="P67" s="24">
        <f t="shared" si="55"/>
        <v>2.2624190376647767E-2</v>
      </c>
      <c r="Q67" s="24">
        <f t="shared" si="56"/>
        <v>2.3972532090096015E-2</v>
      </c>
      <c r="R67" s="24">
        <f t="shared" si="56"/>
        <v>7.3151170699874132E-2</v>
      </c>
      <c r="S67" s="24">
        <f t="shared" si="56"/>
        <v>0.23650430288886798</v>
      </c>
      <c r="U67" s="18">
        <f t="shared" si="28"/>
        <v>0.53</v>
      </c>
      <c r="V67" s="22">
        <f t="shared" si="29"/>
        <v>1.7499999999999988E-2</v>
      </c>
      <c r="W67" s="24">
        <f>C67/(SQRT('Isocratic retention'!$B$8/16))</f>
        <v>9.0440648296770364E-3</v>
      </c>
      <c r="X67" s="24">
        <f>D67/(SQRT('Isocratic retention'!$B$8/16))</f>
        <v>8.9645411336333174E-3</v>
      </c>
      <c r="Y67" s="24">
        <f>E67/(SQRT('Isocratic retention'!$B$8/16))</f>
        <v>8.972909511418492E-3</v>
      </c>
      <c r="Z67" s="24">
        <f>F67/(SQRT('Isocratic retention'!$B$8/16))</f>
        <v>9.1489392559448192E-3</v>
      </c>
      <c r="AA67" s="24">
        <f>G67/(SQRT('Isocratic retention'!$B$8/16))</f>
        <v>9.1610022371931416E-3</v>
      </c>
      <c r="AB67" s="24">
        <f>H67/(SQRT('Isocratic retention'!$B$8/16))</f>
        <v>9.6009804633733833E-3</v>
      </c>
      <c r="AC67" s="24">
        <f>I67/(SQRT('Isocratic retention'!$B$8/16))</f>
        <v>1.1062424362050353E-2</v>
      </c>
      <c r="AE67" s="18">
        <f t="shared" si="30"/>
        <v>0.53</v>
      </c>
      <c r="AF67" s="22">
        <f t="shared" si="31"/>
        <v>1.7499999999999988E-2</v>
      </c>
      <c r="AG67" s="22">
        <f t="shared" si="32"/>
        <v>-0.21520297363837129</v>
      </c>
      <c r="AH67" s="22">
        <f t="shared" si="33"/>
        <v>2.2735911274622975E-2</v>
      </c>
      <c r="AI67" s="22">
        <f t="shared" si="34"/>
        <v>0.47338594988092897</v>
      </c>
      <c r="AJ67" s="22">
        <f t="shared" si="35"/>
        <v>3.2106983372051603E-2</v>
      </c>
      <c r="AK67" s="22">
        <f t="shared" si="36"/>
        <v>1.1428369152699334</v>
      </c>
      <c r="AL67" s="22">
        <f t="shared" si="37"/>
        <v>3.4467681505601431</v>
      </c>
      <c r="AM67" s="17"/>
      <c r="AN67" s="7">
        <v>1.5</v>
      </c>
    </row>
    <row r="68" spans="1:40">
      <c r="A68" s="8">
        <v>0.54</v>
      </c>
      <c r="B68" s="22">
        <f t="shared" si="14"/>
        <v>1.4999999999999986E-2</v>
      </c>
      <c r="C68" s="24">
        <f t="shared" si="38"/>
        <v>0.22010230798591182</v>
      </c>
      <c r="D68" s="24">
        <f t="shared" si="38"/>
        <v>0.21836210384516883</v>
      </c>
      <c r="E68" s="24">
        <f t="shared" si="38"/>
        <v>0.21852326200733879</v>
      </c>
      <c r="F68" s="24">
        <f t="shared" si="60"/>
        <v>0.22216798761653933</v>
      </c>
      <c r="G68" s="24">
        <f t="shared" si="58"/>
        <v>0.22235991023420543</v>
      </c>
      <c r="H68" s="24">
        <f t="shared" si="58"/>
        <v>0.23141597671647987</v>
      </c>
      <c r="I68" s="24">
        <f t="shared" si="58"/>
        <v>0.26086706260312681</v>
      </c>
      <c r="K68" s="19">
        <f t="shared" si="16"/>
        <v>0.54</v>
      </c>
      <c r="L68" s="22">
        <f t="shared" si="17"/>
        <v>1.4999999999999986E-2</v>
      </c>
      <c r="M68" s="24">
        <f t="shared" si="39"/>
        <v>9.6436146142745132E-3</v>
      </c>
      <c r="N68" s="24">
        <f t="shared" si="45"/>
        <v>1.6610268127010635E-3</v>
      </c>
      <c r="O68" s="24">
        <f t="shared" si="45"/>
        <v>2.4002844373339199E-3</v>
      </c>
      <c r="P68" s="24">
        <f t="shared" si="55"/>
        <v>1.9119209250180486E-2</v>
      </c>
      <c r="Q68" s="24">
        <f t="shared" si="56"/>
        <v>1.9999588230300076E-2</v>
      </c>
      <c r="R68" s="24">
        <f t="shared" si="56"/>
        <v>6.1541177598531532E-2</v>
      </c>
      <c r="S68" s="24">
        <f t="shared" si="56"/>
        <v>0.19663790184920557</v>
      </c>
      <c r="U68" s="18">
        <f t="shared" si="28"/>
        <v>0.54</v>
      </c>
      <c r="V68" s="22">
        <f t="shared" si="29"/>
        <v>1.4999999999999986E-2</v>
      </c>
      <c r="W68" s="24">
        <f>C68/(SQRT('Isocratic retention'!$B$8/16))</f>
        <v>9.0328081295009948E-3</v>
      </c>
      <c r="X68" s="24">
        <f>D68/(SQRT('Isocratic retention'!$B$8/16))</f>
        <v>8.961391658436544E-3</v>
      </c>
      <c r="Y68" s="24">
        <f>E68/(SQRT('Isocratic retention'!$B$8/16))</f>
        <v>8.968005449862473E-3</v>
      </c>
      <c r="Z68" s="24">
        <f>F68/(SQRT('Isocratic retention'!$B$8/16))</f>
        <v>9.1175818328356768E-3</v>
      </c>
      <c r="AA68" s="24">
        <f>G68/(SQRT('Isocratic retention'!$B$8/16))</f>
        <v>9.1254581708757141E-3</v>
      </c>
      <c r="AB68" s="24">
        <f>H68/(SQRT('Isocratic retention'!$B$8/16))</f>
        <v>9.4971112975100157E-3</v>
      </c>
      <c r="AC68" s="24">
        <f>I68/(SQRT('Isocratic retention'!$B$8/16))</f>
        <v>1.070575836011403E-2</v>
      </c>
      <c r="AE68" s="18">
        <f t="shared" si="30"/>
        <v>0.54</v>
      </c>
      <c r="AF68" s="22">
        <f t="shared" si="31"/>
        <v>1.4999999999999986E-2</v>
      </c>
      <c r="AG68" s="22">
        <f t="shared" si="32"/>
        <v>-0.19341834160467047</v>
      </c>
      <c r="AH68" s="22">
        <f t="shared" si="33"/>
        <v>1.7976975042330999E-2</v>
      </c>
      <c r="AI68" s="22">
        <f t="shared" si="34"/>
        <v>0.40305305569892336</v>
      </c>
      <c r="AJ68" s="22">
        <f t="shared" si="35"/>
        <v>2.1040639896316726E-2</v>
      </c>
      <c r="AK68" s="22">
        <f t="shared" si="36"/>
        <v>0.97259043631420594</v>
      </c>
      <c r="AL68" s="22">
        <f t="shared" si="37"/>
        <v>2.9155349102133967</v>
      </c>
      <c r="AM68" s="17"/>
      <c r="AN68" s="7">
        <v>1.5</v>
      </c>
    </row>
    <row r="69" spans="1:40">
      <c r="A69" s="8">
        <v>0.55000000000000004</v>
      </c>
      <c r="B69" s="22">
        <f t="shared" si="14"/>
        <v>1.2499999999999983E-2</v>
      </c>
      <c r="C69" s="24">
        <f t="shared" si="38"/>
        <v>0.21985967313189475</v>
      </c>
      <c r="D69" s="24">
        <f t="shared" si="38"/>
        <v>0.21829878106933429</v>
      </c>
      <c r="E69" s="24">
        <f t="shared" si="38"/>
        <v>0.21842598087400933</v>
      </c>
      <c r="F69" s="24">
        <f t="shared" si="60"/>
        <v>0.2215222753197405</v>
      </c>
      <c r="G69" s="24">
        <f t="shared" si="58"/>
        <v>0.22163734665480761</v>
      </c>
      <c r="H69" s="24">
        <f t="shared" si="58"/>
        <v>0.22928669572704558</v>
      </c>
      <c r="I69" s="24">
        <f t="shared" si="58"/>
        <v>0.25364116654857766</v>
      </c>
      <c r="K69" s="19">
        <f t="shared" si="16"/>
        <v>0.55000000000000004</v>
      </c>
      <c r="L69" s="22">
        <f t="shared" si="17"/>
        <v>1.2499999999999983E-2</v>
      </c>
      <c r="M69" s="24">
        <f t="shared" si="39"/>
        <v>8.5306106967649453E-3</v>
      </c>
      <c r="N69" s="24">
        <f t="shared" si="45"/>
        <v>1.3705553639186299E-3</v>
      </c>
      <c r="O69" s="24">
        <f t="shared" si="45"/>
        <v>1.9540407064649401E-3</v>
      </c>
      <c r="P69" s="24">
        <f t="shared" si="55"/>
        <v>1.6157226237341685E-2</v>
      </c>
      <c r="Q69" s="24">
        <f t="shared" si="56"/>
        <v>1.668507639820014E-2</v>
      </c>
      <c r="R69" s="24">
        <f t="shared" si="56"/>
        <v>5.1773833610300822E-2</v>
      </c>
      <c r="S69" s="24">
        <f t="shared" si="56"/>
        <v>0.16349158967237459</v>
      </c>
      <c r="U69" s="18">
        <f t="shared" si="28"/>
        <v>0.55000000000000004</v>
      </c>
      <c r="V69" s="22">
        <f t="shared" si="29"/>
        <v>1.2499999999999983E-2</v>
      </c>
      <c r="W69" s="24">
        <f>C69/(SQRT('Isocratic retention'!$B$8/16))</f>
        <v>9.0228506051936806E-3</v>
      </c>
      <c r="X69" s="24">
        <f>D69/(SQRT('Isocratic retention'!$B$8/16))</f>
        <v>8.9587929465485359E-3</v>
      </c>
      <c r="Y69" s="24">
        <f>E69/(SQRT('Isocratic retention'!$B$8/16))</f>
        <v>8.964013116387979E-3</v>
      </c>
      <c r="Z69" s="24">
        <f>F69/(SQRT('Isocratic retention'!$B$8/16))</f>
        <v>9.0910823593080455E-3</v>
      </c>
      <c r="AA69" s="24">
        <f>G69/(SQRT('Isocratic retention'!$B$8/16))</f>
        <v>9.0958047872570225E-3</v>
      </c>
      <c r="AB69" s="24">
        <f>H69/(SQRT('Isocratic retention'!$B$8/16))</f>
        <v>9.4097274494833738E-3</v>
      </c>
      <c r="AC69" s="24">
        <f>I69/(SQRT('Isocratic retention'!$B$8/16))</f>
        <v>1.0409213843058632E-2</v>
      </c>
      <c r="AE69" s="18">
        <f t="shared" si="30"/>
        <v>0.55000000000000004</v>
      </c>
      <c r="AF69" s="22">
        <f t="shared" si="31"/>
        <v>1.2499999999999983E-2</v>
      </c>
      <c r="AG69" s="22">
        <f t="shared" si="32"/>
        <v>-0.17360949882795695</v>
      </c>
      <c r="AH69" s="22">
        <f t="shared" si="33"/>
        <v>1.4194184128130057E-2</v>
      </c>
      <c r="AI69" s="22">
        <f t="shared" si="34"/>
        <v>0.34298289365449192</v>
      </c>
      <c r="AJ69" s="22">
        <f t="shared" si="35"/>
        <v>1.2654318921073932E-2</v>
      </c>
      <c r="AK69" s="22">
        <f t="shared" si="36"/>
        <v>0.8267094374136561</v>
      </c>
      <c r="AL69" s="22">
        <f t="shared" si="37"/>
        <v>2.4576964492746973</v>
      </c>
      <c r="AM69" s="17"/>
      <c r="AN69" s="7">
        <v>1.5</v>
      </c>
    </row>
    <row r="70" spans="1:40">
      <c r="A70" s="8">
        <v>0.56000000000000005</v>
      </c>
      <c r="B70" s="22">
        <f t="shared" si="14"/>
        <v>9.9999999999999811E-3</v>
      </c>
      <c r="C70" s="24">
        <f t="shared" si="38"/>
        <v>0.21964504163075388</v>
      </c>
      <c r="D70" s="24">
        <f t="shared" si="38"/>
        <v>0.21824653184047493</v>
      </c>
      <c r="E70" s="24">
        <f t="shared" si="38"/>
        <v>0.2183467855538464</v>
      </c>
      <c r="F70" s="24">
        <f t="shared" si="60"/>
        <v>0.22097659795792629</v>
      </c>
      <c r="G70" s="24">
        <f t="shared" si="58"/>
        <v>0.22103453281754351</v>
      </c>
      <c r="H70" s="24">
        <f t="shared" si="58"/>
        <v>0.2274953578950705</v>
      </c>
      <c r="I70" s="24">
        <f t="shared" si="58"/>
        <v>0.24763330528858754</v>
      </c>
      <c r="K70" s="19">
        <f t="shared" si="16"/>
        <v>0.56000000000000005</v>
      </c>
      <c r="L70" s="22">
        <f t="shared" si="17"/>
        <v>9.9999999999999811E-3</v>
      </c>
      <c r="M70" s="24">
        <f t="shared" si="39"/>
        <v>7.546062526393808E-3</v>
      </c>
      <c r="N70" s="24">
        <f t="shared" si="45"/>
        <v>1.1308800021786187E-3</v>
      </c>
      <c r="O70" s="24">
        <f t="shared" si="45"/>
        <v>1.5907594213138778E-3</v>
      </c>
      <c r="P70" s="24">
        <f t="shared" si="55"/>
        <v>1.3654119073056258E-2</v>
      </c>
      <c r="Q70" s="24">
        <f t="shared" si="56"/>
        <v>1.3919875309832741E-2</v>
      </c>
      <c r="R70" s="24">
        <f t="shared" si="56"/>
        <v>4.3556687592066531E-2</v>
      </c>
      <c r="S70" s="24">
        <f t="shared" si="56"/>
        <v>0.13593259306691538</v>
      </c>
      <c r="U70" s="18">
        <f t="shared" si="28"/>
        <v>0.56000000000000005</v>
      </c>
      <c r="V70" s="22">
        <f t="shared" si="29"/>
        <v>9.9999999999999811E-3</v>
      </c>
      <c r="W70" s="24">
        <f>C70/(SQRT('Isocratic retention'!$B$8/16))</f>
        <v>9.0140423142398372E-3</v>
      </c>
      <c r="X70" s="24">
        <f>D70/(SQRT('Isocratic retention'!$B$8/16))</f>
        <v>8.9566486834396237E-3</v>
      </c>
      <c r="Y70" s="24">
        <f>E70/(SQRT('Isocratic retention'!$B$8/16))</f>
        <v>8.9607630090250343E-3</v>
      </c>
      <c r="Z70" s="24">
        <f>F70/(SQRT('Isocratic retention'!$B$8/16))</f>
        <v>9.0686882328902731E-3</v>
      </c>
      <c r="AA70" s="24">
        <f>G70/(SQRT('Isocratic retention'!$B$8/16))</f>
        <v>9.0710658293622071E-3</v>
      </c>
      <c r="AB70" s="24">
        <f>H70/(SQRT('Isocratic retention'!$B$8/16))</f>
        <v>9.3362124960082709E-3</v>
      </c>
      <c r="AC70" s="24">
        <f>I70/(SQRT('Isocratic retention'!$B$8/16))</f>
        <v>1.0162656419255397E-2</v>
      </c>
      <c r="AE70" s="18">
        <f t="shared" si="30"/>
        <v>0.56000000000000005</v>
      </c>
      <c r="AF70" s="22">
        <f t="shared" si="31"/>
        <v>9.9999999999999811E-3</v>
      </c>
      <c r="AG70" s="22">
        <f t="shared" si="32"/>
        <v>-0.15564340741928442</v>
      </c>
      <c r="AH70" s="22">
        <f t="shared" si="33"/>
        <v>1.1190646851479144E-2</v>
      </c>
      <c r="AI70" s="22">
        <f t="shared" si="34"/>
        <v>0.29172406511919097</v>
      </c>
      <c r="AJ70" s="22">
        <f t="shared" si="35"/>
        <v>6.3876124690993999E-3</v>
      </c>
      <c r="AK70" s="22">
        <f t="shared" si="36"/>
        <v>0.70198591701871849</v>
      </c>
      <c r="AL70" s="22">
        <f t="shared" si="37"/>
        <v>2.0655503127930777</v>
      </c>
      <c r="AM70" s="17"/>
      <c r="AN70" s="7">
        <v>1.5</v>
      </c>
    </row>
    <row r="71" spans="1:40">
      <c r="A71" s="8">
        <v>0.56999999999999995</v>
      </c>
      <c r="B71" s="22">
        <f t="shared" si="14"/>
        <v>7.5000000000000067E-3</v>
      </c>
      <c r="C71" s="24">
        <f t="shared" si="38"/>
        <v>0.21945518151577317</v>
      </c>
      <c r="D71" s="24">
        <f t="shared" si="38"/>
        <v>0.21820341967616416</v>
      </c>
      <c r="E71" s="24">
        <f t="shared" si="38"/>
        <v>0.21828231366170192</v>
      </c>
      <c r="F71" s="24">
        <f t="shared" si="60"/>
        <v>0.22051545793523705</v>
      </c>
      <c r="G71" s="24">
        <f t="shared" si="58"/>
        <v>0.22053162271695431</v>
      </c>
      <c r="H71" s="24">
        <f t="shared" si="58"/>
        <v>0.22598832747297587</v>
      </c>
      <c r="I71" s="24">
        <f t="shared" si="58"/>
        <v>0.24263816051390372</v>
      </c>
      <c r="K71" s="19">
        <f t="shared" si="16"/>
        <v>0.56999999999999995</v>
      </c>
      <c r="L71" s="22">
        <f t="shared" si="17"/>
        <v>7.5000000000000067E-3</v>
      </c>
      <c r="M71" s="24">
        <f t="shared" si="39"/>
        <v>6.6751445677669316E-3</v>
      </c>
      <c r="N71" s="24">
        <f t="shared" si="45"/>
        <v>9.3311778056960474E-4</v>
      </c>
      <c r="O71" s="24">
        <f t="shared" si="45"/>
        <v>1.2950167967978633E-3</v>
      </c>
      <c r="P71" s="24">
        <f t="shared" si="55"/>
        <v>1.1538797868059848E-2</v>
      </c>
      <c r="Q71" s="24">
        <f t="shared" si="56"/>
        <v>1.1612948242909663E-2</v>
      </c>
      <c r="R71" s="24">
        <f t="shared" si="56"/>
        <v>3.6643704004476529E-2</v>
      </c>
      <c r="S71" s="24">
        <f t="shared" si="56"/>
        <v>0.11301908492616389</v>
      </c>
      <c r="U71" s="18">
        <f t="shared" si="28"/>
        <v>0.56999999999999995</v>
      </c>
      <c r="V71" s="22">
        <f t="shared" si="29"/>
        <v>7.5000000000000067E-3</v>
      </c>
      <c r="W71" s="24">
        <f>C71/(SQRT('Isocratic retention'!$B$8/16))</f>
        <v>9.0062506195240522E-3</v>
      </c>
      <c r="X71" s="24">
        <f>D71/(SQRT('Isocratic retention'!$B$8/16))</f>
        <v>8.9548793975478477E-3</v>
      </c>
      <c r="Y71" s="24">
        <f>E71/(SQRT('Isocratic retention'!$B$8/16))</f>
        <v>8.9581171383987055E-3</v>
      </c>
      <c r="Z71" s="24">
        <f>F71/(SQRT('Isocratic retention'!$B$8/16))</f>
        <v>9.0497634456679042E-3</v>
      </c>
      <c r="AA71" s="24">
        <f>G71/(SQRT('Isocratic retention'!$B$8/16))</f>
        <v>9.050426834312229E-3</v>
      </c>
      <c r="AB71" s="24">
        <f>H71/(SQRT('Isocratic retention'!$B$8/16))</f>
        <v>9.2743652724481575E-3</v>
      </c>
      <c r="AC71" s="24">
        <f>I71/(SQRT('Isocratic retention'!$B$8/16))</f>
        <v>9.9576600030811206E-3</v>
      </c>
      <c r="AE71" s="18">
        <f t="shared" si="30"/>
        <v>0.56999999999999995</v>
      </c>
      <c r="AF71" s="22">
        <f t="shared" si="31"/>
        <v>7.5000000000000067E-3</v>
      </c>
      <c r="AG71" s="22">
        <f t="shared" si="32"/>
        <v>-0.13938564426839764</v>
      </c>
      <c r="AH71" s="22">
        <f t="shared" si="33"/>
        <v>8.8085748667946339E-3</v>
      </c>
      <c r="AI71" s="22">
        <f t="shared" si="34"/>
        <v>0.24801855644367382</v>
      </c>
      <c r="AJ71" s="22">
        <f t="shared" si="35"/>
        <v>1.7861449484471584E-3</v>
      </c>
      <c r="AK71" s="22">
        <f t="shared" si="36"/>
        <v>0.59555434236096672</v>
      </c>
      <c r="AL71" s="22">
        <f t="shared" si="37"/>
        <v>1.7314695464874414</v>
      </c>
      <c r="AM71" s="17"/>
      <c r="AN71" s="7">
        <v>1.5</v>
      </c>
    </row>
    <row r="72" spans="1:40">
      <c r="A72" s="8">
        <v>0.57999999999999996</v>
      </c>
      <c r="B72" s="22">
        <f t="shared" si="14"/>
        <v>5.0000000000000044E-3</v>
      </c>
      <c r="C72" s="24">
        <f t="shared" si="38"/>
        <v>0.21928723383302925</v>
      </c>
      <c r="D72" s="24">
        <f t="shared" si="38"/>
        <v>0.21816784673562256</v>
      </c>
      <c r="E72" s="24">
        <f t="shared" si="38"/>
        <v>0.21822982792304796</v>
      </c>
      <c r="F72" s="24">
        <f t="shared" si="60"/>
        <v>0.22012575857182784</v>
      </c>
      <c r="G72" s="24">
        <f t="shared" si="58"/>
        <v>0.2201120594062935</v>
      </c>
      <c r="H72" s="24">
        <f t="shared" si="58"/>
        <v>0.2247204813679145</v>
      </c>
      <c r="I72" s="24">
        <f t="shared" si="58"/>
        <v>0.23848502344227759</v>
      </c>
      <c r="K72" s="19">
        <f t="shared" si="16"/>
        <v>0.57999999999999996</v>
      </c>
      <c r="L72" s="22">
        <f t="shared" si="17"/>
        <v>5.0000000000000044E-3</v>
      </c>
      <c r="M72" s="24">
        <f t="shared" si="39"/>
        <v>5.9047423533451588E-3</v>
      </c>
      <c r="N72" s="24">
        <f t="shared" si="45"/>
        <v>7.6993915423187193E-4</v>
      </c>
      <c r="O72" s="24">
        <f t="shared" si="45"/>
        <v>1.0542565277428537E-3</v>
      </c>
      <c r="P72" s="24">
        <f t="shared" si="55"/>
        <v>9.7511861093020503E-3</v>
      </c>
      <c r="Q72" s="24">
        <f t="shared" si="56"/>
        <v>9.6883459004287933E-3</v>
      </c>
      <c r="R72" s="24">
        <f t="shared" si="56"/>
        <v>3.0827896183094092E-2</v>
      </c>
      <c r="S72" s="24">
        <f t="shared" si="56"/>
        <v>9.3967997441640208E-2</v>
      </c>
      <c r="U72" s="18">
        <f t="shared" si="28"/>
        <v>0.57999999999999996</v>
      </c>
      <c r="V72" s="22">
        <f t="shared" si="29"/>
        <v>5.0000000000000044E-3</v>
      </c>
      <c r="W72" s="24">
        <f>C72/(SQRT('Isocratic retention'!$B$8/16))</f>
        <v>8.9993581920529281E-3</v>
      </c>
      <c r="X72" s="24">
        <f>D72/(SQRT('Isocratic retention'!$B$8/16))</f>
        <v>8.9534195148712192E-3</v>
      </c>
      <c r="Y72" s="24">
        <f>E72/(SQRT('Isocratic retention'!$B$8/16))</f>
        <v>8.9559631691326202E-3</v>
      </c>
      <c r="Z72" s="24">
        <f>F72/(SQRT('Isocratic retention'!$B$8/16))</f>
        <v>9.0337705212407363E-3</v>
      </c>
      <c r="AA72" s="24">
        <f>G72/(SQRT('Isocratic retention'!$B$8/16))</f>
        <v>9.0332083193495408E-3</v>
      </c>
      <c r="AB72" s="24">
        <f>H72/(SQRT('Isocratic retention'!$B$8/16))</f>
        <v>9.2223339661454198E-3</v>
      </c>
      <c r="AC72" s="24">
        <f>I72/(SQRT('Isocratic retention'!$B$8/16))</f>
        <v>9.7872188539318925E-3</v>
      </c>
      <c r="AE72" s="18">
        <f t="shared" si="30"/>
        <v>0.57999999999999996</v>
      </c>
      <c r="AF72" s="22">
        <f t="shared" si="31"/>
        <v>5.0000000000000044E-3</v>
      </c>
      <c r="AG72" s="22">
        <f t="shared" si="32"/>
        <v>-0.12470349888808133</v>
      </c>
      <c r="AH72" s="22">
        <f t="shared" si="33"/>
        <v>6.9216442039353064E-3</v>
      </c>
      <c r="AI72" s="22">
        <f t="shared" si="34"/>
        <v>0.21077917899300855</v>
      </c>
      <c r="AJ72" s="22">
        <f t="shared" si="35"/>
        <v>-1.5164865864086623E-3</v>
      </c>
      <c r="AK72" s="22">
        <f t="shared" si="36"/>
        <v>0.50487921854643047</v>
      </c>
      <c r="AL72" s="22">
        <f t="shared" si="37"/>
        <v>1.4481710542738702</v>
      </c>
      <c r="AM72" s="17"/>
      <c r="AN72" s="7">
        <v>1.5</v>
      </c>
    </row>
    <row r="73" spans="1:40">
      <c r="A73" s="8">
        <v>0.59</v>
      </c>
      <c r="B73" s="22">
        <f t="shared" si="14"/>
        <v>2.5000000000000022E-3</v>
      </c>
      <c r="C73" s="24">
        <f t="shared" si="38"/>
        <v>0.21913866959065564</v>
      </c>
      <c r="D73" s="24">
        <f t="shared" si="38"/>
        <v>0.21813849459988527</v>
      </c>
      <c r="E73" s="24">
        <f t="shared" si="38"/>
        <v>0.21818709995787697</v>
      </c>
      <c r="F73" s="24">
        <f t="shared" si="60"/>
        <v>0.21979643214954961</v>
      </c>
      <c r="G73" s="24">
        <f t="shared" si="58"/>
        <v>0.21976202990510343</v>
      </c>
      <c r="H73" s="24">
        <f t="shared" si="58"/>
        <v>0.22365385807846216</v>
      </c>
      <c r="I73" s="24">
        <f t="shared" si="58"/>
        <v>0.23503196085575681</v>
      </c>
      <c r="K73" s="19">
        <f t="shared" si="16"/>
        <v>0.59</v>
      </c>
      <c r="L73" s="22">
        <f t="shared" si="17"/>
        <v>2.5000000000000022E-3</v>
      </c>
      <c r="M73" s="24">
        <f t="shared" si="39"/>
        <v>5.2232550030076701E-3</v>
      </c>
      <c r="N73" s="24">
        <f t="shared" si="45"/>
        <v>6.3529632974887852E-4</v>
      </c>
      <c r="O73" s="24">
        <f t="shared" si="45"/>
        <v>8.5825668750912792E-4</v>
      </c>
      <c r="P73" s="24">
        <f t="shared" si="55"/>
        <v>8.2405144474753615E-3</v>
      </c>
      <c r="Q73" s="24">
        <f t="shared" si="56"/>
        <v>8.0827059867131165E-3</v>
      </c>
      <c r="R73" s="24">
        <f t="shared" si="56"/>
        <v>2.5935128800285194E-2</v>
      </c>
      <c r="S73" s="24">
        <f t="shared" si="56"/>
        <v>7.812826080622387E-2</v>
      </c>
      <c r="U73" s="18">
        <f t="shared" si="28"/>
        <v>0.59</v>
      </c>
      <c r="V73" s="22">
        <f t="shared" si="29"/>
        <v>2.5000000000000022E-3</v>
      </c>
      <c r="W73" s="24">
        <f>C73/(SQRT('Isocratic retention'!$B$8/16))</f>
        <v>8.9932612441901583E-3</v>
      </c>
      <c r="X73" s="24">
        <f>D73/(SQRT('Isocratic retention'!$B$8/16))</f>
        <v>8.9522149286370631E-3</v>
      </c>
      <c r="Y73" s="24">
        <f>E73/(SQRT('Isocratic retention'!$B$8/16))</f>
        <v>8.9542096504408551E-3</v>
      </c>
      <c r="Z73" s="24">
        <f>F73/(SQRT('Isocratic retention'!$B$8/16))</f>
        <v>9.0202552500396518E-3</v>
      </c>
      <c r="AA73" s="24">
        <f>G73/(SQRT('Isocratic retention'!$B$8/16))</f>
        <v>9.0188434117170549E-3</v>
      </c>
      <c r="AB73" s="24">
        <f>H73/(SQRT('Isocratic retention'!$B$8/16))</f>
        <v>9.1785606699531005E-3</v>
      </c>
      <c r="AC73" s="24">
        <f>I73/(SQRT('Isocratic retention'!$B$8/16))</f>
        <v>9.6455081554452718E-3</v>
      </c>
      <c r="AE73" s="18">
        <f t="shared" si="30"/>
        <v>0.59</v>
      </c>
      <c r="AF73" s="22">
        <f t="shared" si="31"/>
        <v>2.5000000000000022E-3</v>
      </c>
      <c r="AG73" s="22">
        <f t="shared" si="32"/>
        <v>-0.11146820303211853</v>
      </c>
      <c r="AH73" s="22">
        <f t="shared" si="33"/>
        <v>5.4288177717499277E-3</v>
      </c>
      <c r="AI73" s="22">
        <f t="shared" si="34"/>
        <v>0.1790687178264338</v>
      </c>
      <c r="AJ73" s="22">
        <f t="shared" si="35"/>
        <v>-3.8141866277507513E-3</v>
      </c>
      <c r="AK73" s="22">
        <f t="shared" si="36"/>
        <v>0.42773443463607896</v>
      </c>
      <c r="AL73" s="22">
        <f t="shared" si="37"/>
        <v>1.20888877774849</v>
      </c>
      <c r="AM73" s="17"/>
      <c r="AN73" s="7">
        <v>1.5</v>
      </c>
    </row>
    <row r="74" spans="1:40">
      <c r="A74" s="8">
        <v>0.6</v>
      </c>
      <c r="B74" s="22">
        <f t="shared" si="14"/>
        <v>0</v>
      </c>
      <c r="C74" s="24">
        <f t="shared" si="38"/>
        <v>0.21900725167674684</v>
      </c>
      <c r="D74" s="24">
        <f t="shared" si="38"/>
        <v>0.21811427540801576</v>
      </c>
      <c r="E74" s="24">
        <f t="shared" si="38"/>
        <v>0.21815231567066926</v>
      </c>
      <c r="F74" s="24">
        <f t="shared" si="60"/>
        <v>0.21951812558147685</v>
      </c>
      <c r="G74" s="24">
        <f t="shared" si="58"/>
        <v>0.21947001044441622</v>
      </c>
      <c r="H74" s="24">
        <f t="shared" si="58"/>
        <v>0.22275652106172145</v>
      </c>
      <c r="I74" s="24">
        <f t="shared" si="58"/>
        <v>0.23216096454121407</v>
      </c>
      <c r="K74" s="19">
        <f t="shared" si="16"/>
        <v>0.6</v>
      </c>
      <c r="L74" s="22">
        <f t="shared" si="17"/>
        <v>0</v>
      </c>
      <c r="M74" s="24">
        <f t="shared" si="39"/>
        <v>4.6204205355359221E-3</v>
      </c>
      <c r="N74" s="24">
        <f t="shared" si="45"/>
        <v>5.2419911933826587E-4</v>
      </c>
      <c r="O74" s="24">
        <f t="shared" si="45"/>
        <v>6.9869573701497546E-4</v>
      </c>
      <c r="P74" s="24">
        <f t="shared" si="55"/>
        <v>6.9638788141139045E-3</v>
      </c>
      <c r="Q74" s="24">
        <f t="shared" si="56"/>
        <v>6.7431671762211483E-3</v>
      </c>
      <c r="R74" s="24">
        <f t="shared" si="56"/>
        <v>2.1818903952850702E-2</v>
      </c>
      <c r="S74" s="24">
        <f t="shared" si="56"/>
        <v>6.4958552941349071E-2</v>
      </c>
      <c r="U74" s="18">
        <f t="shared" si="28"/>
        <v>0.6</v>
      </c>
      <c r="V74" s="22">
        <f t="shared" si="29"/>
        <v>0</v>
      </c>
      <c r="W74" s="24">
        <f>C74/(SQRT('Isocratic retention'!$B$8/16))</f>
        <v>8.9878679668002927E-3</v>
      </c>
      <c r="X74" s="24">
        <f>D74/(SQRT('Isocratic retention'!$B$8/16))</f>
        <v>8.9512209939745374E-3</v>
      </c>
      <c r="Y74" s="24">
        <f>E74/(SQRT('Isocratic retention'!$B$8/16))</f>
        <v>8.9527821334141437E-3</v>
      </c>
      <c r="Z74" s="24">
        <f>F74/(SQRT('Isocratic retention'!$B$8/16))</f>
        <v>9.0088337894762213E-3</v>
      </c>
      <c r="AA74" s="24">
        <f>G74/(SQRT('Isocratic retention'!$B$8/16))</f>
        <v>9.0068591859149474E-3</v>
      </c>
      <c r="AB74" s="24">
        <f>H74/(SQRT('Isocratic retention'!$B$8/16))</f>
        <v>9.1417347358050752E-3</v>
      </c>
      <c r="AC74" s="24">
        <f>I74/(SQRT('Isocratic retention'!$B$8/16))</f>
        <v>9.5276849527397879E-3</v>
      </c>
      <c r="AE74" s="18">
        <f t="shared" si="30"/>
        <v>0.6</v>
      </c>
      <c r="AF74" s="22">
        <f t="shared" si="31"/>
        <v>0</v>
      </c>
      <c r="AG74" s="22">
        <f t="shared" si="32"/>
        <v>-9.9556479226302147E-2</v>
      </c>
      <c r="AH74" s="22">
        <f t="shared" si="33"/>
        <v>4.2493583566579124E-3</v>
      </c>
      <c r="AI74" s="22">
        <f t="shared" si="34"/>
        <v>0.15208096160958406</v>
      </c>
      <c r="AJ74" s="22">
        <f t="shared" si="35"/>
        <v>-5.3414694762340528E-3</v>
      </c>
      <c r="AK74" s="22">
        <f t="shared" si="36"/>
        <v>0.36217798816601099</v>
      </c>
      <c r="AL74" s="22">
        <f t="shared" si="37"/>
        <v>1.0074703591631164</v>
      </c>
      <c r="AM74" s="17"/>
      <c r="AN74" s="7">
        <v>1.5</v>
      </c>
    </row>
    <row r="75" spans="1:40">
      <c r="A75" s="8">
        <v>0.61</v>
      </c>
      <c r="B75" s="22">
        <f t="shared" si="14"/>
        <v>-2.5000000000000022E-3</v>
      </c>
      <c r="C75" s="24">
        <f t="shared" si="38"/>
        <v>0.21889100117245172</v>
      </c>
      <c r="D75" s="24">
        <f t="shared" si="38"/>
        <v>0.21809429153835588</v>
      </c>
      <c r="E75" s="24">
        <f t="shared" si="38"/>
        <v>0.21812399822958101</v>
      </c>
      <c r="F75" s="24">
        <f t="shared" si="60"/>
        <v>0.21928293477808899</v>
      </c>
      <c r="G75" s="24">
        <f t="shared" si="58"/>
        <v>0.21922638707801378</v>
      </c>
      <c r="H75" s="24">
        <f t="shared" si="58"/>
        <v>0.22200160249808631</v>
      </c>
      <c r="I75" s="24">
        <f t="shared" si="58"/>
        <v>0.22977391836652461</v>
      </c>
      <c r="K75" s="19">
        <f t="shared" si="16"/>
        <v>0.61</v>
      </c>
      <c r="L75" s="22">
        <f t="shared" si="17"/>
        <v>-2.5000000000000022E-3</v>
      </c>
      <c r="M75" s="24">
        <f t="shared" si="39"/>
        <v>4.0871613415215651E-3</v>
      </c>
      <c r="N75" s="24">
        <f t="shared" si="45"/>
        <v>4.3252999245821291E-4</v>
      </c>
      <c r="O75" s="24">
        <f t="shared" si="45"/>
        <v>5.6879921826150288E-4</v>
      </c>
      <c r="P75" s="24">
        <f t="shared" si="55"/>
        <v>5.8850219178393538E-3</v>
      </c>
      <c r="Q75" s="24">
        <f t="shared" si="56"/>
        <v>5.625628798228372E-3</v>
      </c>
      <c r="R75" s="24">
        <f t="shared" si="56"/>
        <v>1.8355974761863902E-2</v>
      </c>
      <c r="S75" s="24">
        <f t="shared" si="56"/>
        <v>5.4008799846443079E-2</v>
      </c>
      <c r="U75" s="18">
        <f t="shared" si="28"/>
        <v>0.61</v>
      </c>
      <c r="V75" s="22">
        <f t="shared" si="29"/>
        <v>-2.5000000000000022E-3</v>
      </c>
      <c r="W75" s="24">
        <f>C75/(SQRT('Isocratic retention'!$B$8/16))</f>
        <v>8.9830971467672622E-3</v>
      </c>
      <c r="X75" s="24">
        <f>D75/(SQRT('Isocratic retention'!$B$8/16))</f>
        <v>8.950400873268061E-3</v>
      </c>
      <c r="Y75" s="24">
        <f>E75/(SQRT('Isocratic retention'!$B$8/16))</f>
        <v>8.9516200101524227E-3</v>
      </c>
      <c r="Z75" s="24">
        <f>F75/(SQRT('Isocratic retention'!$B$8/16))</f>
        <v>8.9991817625608029E-3</v>
      </c>
      <c r="AA75" s="24">
        <f>G75/(SQRT('Isocratic retention'!$B$8/16))</f>
        <v>8.9968610939153079E-3</v>
      </c>
      <c r="AB75" s="24">
        <f>H75/(SQRT('Isocratic retention'!$B$8/16))</f>
        <v>9.110753531650001E-3</v>
      </c>
      <c r="AC75" s="24">
        <f>I75/(SQRT('Isocratic retention'!$B$8/16))</f>
        <v>9.4297226447134248E-3</v>
      </c>
      <c r="AE75" s="18">
        <f t="shared" si="30"/>
        <v>0.61</v>
      </c>
      <c r="AF75" s="22">
        <f t="shared" si="31"/>
        <v>-2.5000000000000022E-3</v>
      </c>
      <c r="AG75" s="22">
        <f t="shared" si="32"/>
        <v>-8.8851559601562741E-2</v>
      </c>
      <c r="AH75" s="22">
        <f t="shared" si="33"/>
        <v>3.3188086885358593E-3</v>
      </c>
      <c r="AI75" s="22">
        <f t="shared" si="34"/>
        <v>0.12912365287991451</v>
      </c>
      <c r="AJ75" s="22">
        <f t="shared" si="35"/>
        <v>-6.2844593698953913E-3</v>
      </c>
      <c r="AK75" s="22">
        <f t="shared" si="36"/>
        <v>0.30652468339527511</v>
      </c>
      <c r="AL75" s="22">
        <f t="shared" si="37"/>
        <v>0.83841599261047428</v>
      </c>
      <c r="AM75" s="17"/>
      <c r="AN75" s="7">
        <v>1.5</v>
      </c>
    </row>
    <row r="76" spans="1:40">
      <c r="A76" s="8">
        <v>0.62</v>
      </c>
      <c r="B76" s="22">
        <f t="shared" si="14"/>
        <v>-5.0000000000000044E-3</v>
      </c>
      <c r="C76" s="24">
        <f t="shared" si="38"/>
        <v>0.21878816755299366</v>
      </c>
      <c r="D76" s="24">
        <f t="shared" si="38"/>
        <v>0.21807780234050267</v>
      </c>
      <c r="E76" s="24">
        <f t="shared" si="38"/>
        <v>0.21810094536479185</v>
      </c>
      <c r="F76" s="24">
        <f t="shared" si="60"/>
        <v>0.21908418016593137</v>
      </c>
      <c r="G76" s="24">
        <f t="shared" si="58"/>
        <v>0.21902313916940669</v>
      </c>
      <c r="H76" s="24">
        <f t="shared" si="58"/>
        <v>0.2213664988223337</v>
      </c>
      <c r="I76" s="24">
        <f t="shared" si="58"/>
        <v>0.22778924516745525</v>
      </c>
      <c r="K76" s="19">
        <f t="shared" si="16"/>
        <v>0.62</v>
      </c>
      <c r="L76" s="22">
        <f t="shared" si="17"/>
        <v>-5.0000000000000044E-3</v>
      </c>
      <c r="M76" s="24">
        <f t="shared" si="39"/>
        <v>3.6154474907965821E-3</v>
      </c>
      <c r="N76" s="24">
        <f t="shared" si="45"/>
        <v>3.5689147019565668E-4</v>
      </c>
      <c r="O76" s="24">
        <f t="shared" si="45"/>
        <v>4.6305213207270958E-4</v>
      </c>
      <c r="P76" s="24">
        <f t="shared" si="55"/>
        <v>4.9733035134466898E-3</v>
      </c>
      <c r="Q76" s="24">
        <f t="shared" si="56"/>
        <v>4.6932989422326273E-3</v>
      </c>
      <c r="R76" s="24">
        <f t="shared" si="56"/>
        <v>1.5442655148319757E-2</v>
      </c>
      <c r="S76" s="24">
        <f t="shared" si="56"/>
        <v>4.490479434612496E-2</v>
      </c>
      <c r="U76" s="18">
        <f t="shared" si="28"/>
        <v>0.62</v>
      </c>
      <c r="V76" s="22">
        <f t="shared" si="29"/>
        <v>-5.0000000000000044E-3</v>
      </c>
      <c r="W76" s="24">
        <f>C76/(SQRT('Isocratic retention'!$B$8/16))</f>
        <v>8.9788769440700411E-3</v>
      </c>
      <c r="X76" s="24">
        <f>D76/(SQRT('Isocratic retention'!$B$8/16))</f>
        <v>8.9497241708664348E-3</v>
      </c>
      <c r="Y76" s="24">
        <f>E76/(SQRT('Isocratic retention'!$B$8/16))</f>
        <v>8.9506739405433352E-3</v>
      </c>
      <c r="Z76" s="24">
        <f>F76/(SQRT('Isocratic retention'!$B$8/16))</f>
        <v>8.9910250453827702E-3</v>
      </c>
      <c r="AA76" s="24">
        <f>G76/(SQRT('Isocratic retention'!$B$8/16))</f>
        <v>8.9885199757418089E-3</v>
      </c>
      <c r="AB76" s="24">
        <f>H76/(SQRT('Isocratic retention'!$B$8/16))</f>
        <v>9.0846894267439249E-3</v>
      </c>
      <c r="AC76" s="24">
        <f>I76/(SQRT('Isocratic retention'!$B$8/16))</f>
        <v>9.3482733751850747E-3</v>
      </c>
      <c r="AE76" s="18">
        <f t="shared" si="30"/>
        <v>0.62</v>
      </c>
      <c r="AF76" s="22">
        <f t="shared" si="31"/>
        <v>-5.0000000000000044E-3</v>
      </c>
      <c r="AG76" s="22">
        <f t="shared" si="32"/>
        <v>-7.9243796873719949E-2</v>
      </c>
      <c r="AH76" s="22">
        <f t="shared" si="33"/>
        <v>2.5857552603183263E-3</v>
      </c>
      <c r="AI76" s="22">
        <f t="shared" si="34"/>
        <v>0.10960331035659311</v>
      </c>
      <c r="AJ76" s="22">
        <f t="shared" si="35"/>
        <v>-6.790049075542464E-3</v>
      </c>
      <c r="AK76" s="22">
        <f t="shared" si="36"/>
        <v>0.25931859701738519</v>
      </c>
      <c r="AL76" s="22">
        <f t="shared" si="37"/>
        <v>0.69687617928132661</v>
      </c>
      <c r="AM76" s="17"/>
      <c r="AN76" s="7">
        <v>1.5</v>
      </c>
    </row>
    <row r="77" spans="1:40">
      <c r="A77" s="8">
        <v>0.63</v>
      </c>
      <c r="B77" s="22">
        <f t="shared" si="14"/>
        <v>-7.5000000000000067E-3</v>
      </c>
      <c r="C77" s="24">
        <f t="shared" si="38"/>
        <v>0.21869720232789666</v>
      </c>
      <c r="D77" s="24">
        <f t="shared" si="38"/>
        <v>0.21806419668501795</v>
      </c>
      <c r="E77" s="24">
        <f t="shared" si="38"/>
        <v>0.21808217832389534</v>
      </c>
      <c r="F77" s="24">
        <f t="shared" si="60"/>
        <v>0.21891621698333713</v>
      </c>
      <c r="G77" s="24">
        <f t="shared" si="58"/>
        <v>0.21885357533420005</v>
      </c>
      <c r="H77" s="24">
        <f t="shared" si="58"/>
        <v>0.22083219393385381</v>
      </c>
      <c r="I77" s="24">
        <f t="shared" si="58"/>
        <v>0.22613911885282015</v>
      </c>
      <c r="K77" s="19">
        <f t="shared" si="16"/>
        <v>0.63</v>
      </c>
      <c r="L77" s="22">
        <f t="shared" si="17"/>
        <v>-7.5000000000000067E-3</v>
      </c>
      <c r="M77" s="24">
        <f t="shared" si="39"/>
        <v>3.1981758160398617E-3</v>
      </c>
      <c r="N77" s="24">
        <f t="shared" si="45"/>
        <v>2.9448020650434472E-4</v>
      </c>
      <c r="O77" s="24">
        <f t="shared" si="45"/>
        <v>3.7696478851084519E-4</v>
      </c>
      <c r="P77" s="24">
        <f t="shared" si="55"/>
        <v>4.2028301987942253E-3</v>
      </c>
      <c r="Q77" s="24">
        <f t="shared" si="56"/>
        <v>3.9154831844039574E-3</v>
      </c>
      <c r="R77" s="24">
        <f t="shared" si="56"/>
        <v>1.2991715292907262E-2</v>
      </c>
      <c r="S77" s="24">
        <f t="shared" si="56"/>
        <v>3.7335407581743821E-2</v>
      </c>
      <c r="U77" s="18">
        <f t="shared" si="28"/>
        <v>0.63</v>
      </c>
      <c r="V77" s="22">
        <f t="shared" si="29"/>
        <v>-7.5000000000000067E-3</v>
      </c>
      <c r="W77" s="24">
        <f>C77/(SQRT('Isocratic retention'!$B$8/16))</f>
        <v>8.9751438100003581E-3</v>
      </c>
      <c r="X77" s="24">
        <f>D77/(SQRT('Isocratic retention'!$B$8/16))</f>
        <v>8.9491658065467047E-3</v>
      </c>
      <c r="Y77" s="24">
        <f>E77/(SQRT('Isocratic retention'!$B$8/16))</f>
        <v>8.9499037574356337E-3</v>
      </c>
      <c r="Z77" s="24">
        <f>F77/(SQRT('Isocratic retention'!$B$8/16))</f>
        <v>8.9841319818112098E-3</v>
      </c>
      <c r="AA77" s="24">
        <f>G77/(SQRT('Isocratic retention'!$B$8/16))</f>
        <v>8.9815612227730681E-3</v>
      </c>
      <c r="AB77" s="24">
        <f>H77/(SQRT('Isocratic retention'!$B$8/16))</f>
        <v>9.0627620167841802E-3</v>
      </c>
      <c r="AC77" s="24">
        <f>I77/(SQRT('Isocratic retention'!$B$8/16))</f>
        <v>9.280553620104208E-3</v>
      </c>
      <c r="AE77" s="18">
        <f t="shared" si="30"/>
        <v>0.63</v>
      </c>
      <c r="AF77" s="22">
        <f t="shared" si="31"/>
        <v>-7.5000000000000067E-3</v>
      </c>
      <c r="AG77" s="22">
        <f t="shared" si="32"/>
        <v>-7.0630965032465964E-2</v>
      </c>
      <c r="AH77" s="22">
        <f t="shared" si="33"/>
        <v>2.009226101180085E-3</v>
      </c>
      <c r="AI77" s="22">
        <f t="shared" si="34"/>
        <v>9.3011820826985184E-2</v>
      </c>
      <c r="AJ77" s="22">
        <f t="shared" si="35"/>
        <v>-6.9734742126282574E-3</v>
      </c>
      <c r="AK77" s="22">
        <f t="shared" si="36"/>
        <v>0.21930649028899879</v>
      </c>
      <c r="AL77" s="22">
        <f t="shared" si="37"/>
        <v>0.57862221029377237</v>
      </c>
      <c r="AM77" s="17"/>
      <c r="AN77" s="7">
        <v>1.5</v>
      </c>
    </row>
    <row r="78" spans="1:40">
      <c r="A78" s="8">
        <v>0.64</v>
      </c>
      <c r="B78" s="22">
        <f t="shared" ref="B78:B114" si="61">($E$6-A78)/$B$8</f>
        <v>-1.0000000000000009E-2</v>
      </c>
      <c r="C78" s="24">
        <f t="shared" si="38"/>
        <v>0.21861673572348705</v>
      </c>
      <c r="D78" s="24">
        <f t="shared" si="38"/>
        <v>0.21805297031349785</v>
      </c>
      <c r="E78" s="24">
        <f t="shared" si="38"/>
        <v>0.21806690031713863</v>
      </c>
      <c r="F78" s="24">
        <f t="shared" si="60"/>
        <v>0.21877427496548441</v>
      </c>
      <c r="G78" s="24">
        <f t="shared" si="58"/>
        <v>0.21871211314446815</v>
      </c>
      <c r="H78" s="24">
        <f t="shared" si="58"/>
        <v>0.22038268982176493</v>
      </c>
      <c r="I78" s="24">
        <f t="shared" si="58"/>
        <v>0.22476714645175783</v>
      </c>
      <c r="K78" s="19">
        <f t="shared" ref="K78:K114" si="62">A78</f>
        <v>0.64</v>
      </c>
      <c r="L78" s="22">
        <f t="shared" ref="L78:L114" si="63">B78</f>
        <v>-1.0000000000000009E-2</v>
      </c>
      <c r="M78" s="24">
        <f t="shared" si="39"/>
        <v>2.8290629517754825E-3</v>
      </c>
      <c r="N78" s="24">
        <f t="shared" si="45"/>
        <v>2.4298308943976769E-4</v>
      </c>
      <c r="O78" s="24">
        <f t="shared" si="45"/>
        <v>3.0688218870939839E-4</v>
      </c>
      <c r="P78" s="24">
        <f t="shared" si="55"/>
        <v>3.5517200251579013E-3</v>
      </c>
      <c r="Q78" s="24">
        <f t="shared" si="56"/>
        <v>3.2665740571933663E-3</v>
      </c>
      <c r="R78" s="24">
        <f t="shared" si="56"/>
        <v>1.0929769824609777E-2</v>
      </c>
      <c r="S78" s="24">
        <f t="shared" si="56"/>
        <v>3.1041956200724113E-2</v>
      </c>
      <c r="U78" s="18">
        <f t="shared" si="28"/>
        <v>0.64</v>
      </c>
      <c r="V78" s="22">
        <f t="shared" si="29"/>
        <v>-1.0000000000000009E-2</v>
      </c>
      <c r="W78" s="24">
        <f>C78/(SQRT('Isocratic retention'!$B$8/16))</f>
        <v>8.9718415302327548E-3</v>
      </c>
      <c r="X78" s="24">
        <f>D78/(SQRT('Isocratic retention'!$B$8/16))</f>
        <v>8.9487050859806214E-3</v>
      </c>
      <c r="Y78" s="24">
        <f>E78/(SQRT('Isocratic retention'!$B$8/16))</f>
        <v>8.9492767612678187E-3</v>
      </c>
      <c r="Z78" s="24">
        <f>F78/(SQRT('Isocratic retention'!$B$8/16))</f>
        <v>8.9783068043084828E-3</v>
      </c>
      <c r="AA78" s="24">
        <f>G78/(SQRT('Isocratic retention'!$B$8/16))</f>
        <v>8.9757557370009275E-3</v>
      </c>
      <c r="AB78" s="24">
        <f>H78/(SQRT('Isocratic retention'!$B$8/16))</f>
        <v>9.0443147572571211E-3</v>
      </c>
      <c r="AC78" s="24">
        <f>I78/(SQRT('Isocratic retention'!$B$8/16))</f>
        <v>9.2242490607782786E-3</v>
      </c>
      <c r="AE78" s="18">
        <f t="shared" si="30"/>
        <v>0.64</v>
      </c>
      <c r="AF78" s="22">
        <f t="shared" si="31"/>
        <v>-1.0000000000000009E-2</v>
      </c>
      <c r="AG78" s="22">
        <f t="shared" si="32"/>
        <v>-6.2918327444224709E-2</v>
      </c>
      <c r="AH78" s="22">
        <f t="shared" si="33"/>
        <v>1.5566004882186196E-3</v>
      </c>
      <c r="AI78" s="22">
        <f t="shared" si="34"/>
        <v>7.8914667529877691E-2</v>
      </c>
      <c r="AJ78" s="22">
        <f t="shared" si="35"/>
        <v>-6.9245409915706432E-3</v>
      </c>
      <c r="AK78" s="22">
        <f t="shared" si="36"/>
        <v>0.18541289034680491</v>
      </c>
      <c r="AL78" s="22">
        <f t="shared" si="37"/>
        <v>0.48000014381693246</v>
      </c>
      <c r="AM78" s="17"/>
      <c r="AN78" s="7">
        <v>1.5</v>
      </c>
    </row>
    <row r="79" spans="1:40">
      <c r="A79" s="8">
        <v>0.65</v>
      </c>
      <c r="B79" s="22">
        <f t="shared" si="61"/>
        <v>-1.2500000000000011E-2</v>
      </c>
      <c r="C79" s="24">
        <f t="shared" si="38"/>
        <v>0.21854555605655046</v>
      </c>
      <c r="D79" s="24">
        <f t="shared" si="38"/>
        <v>0.21804370714954019</v>
      </c>
      <c r="E79" s="24">
        <f t="shared" si="38"/>
        <v>0.21805446268822606</v>
      </c>
      <c r="F79" s="24">
        <f t="shared" si="60"/>
        <v>0.21865432286573899</v>
      </c>
      <c r="G79" s="24">
        <f t="shared" si="58"/>
        <v>0.21859409534250374</v>
      </c>
      <c r="H79" s="24">
        <f t="shared" si="58"/>
        <v>0.2200045275568461</v>
      </c>
      <c r="I79" s="24">
        <f t="shared" si="58"/>
        <v>0.22362644088723088</v>
      </c>
      <c r="K79" s="19">
        <f t="shared" si="62"/>
        <v>0.65</v>
      </c>
      <c r="L79" s="22">
        <f t="shared" si="63"/>
        <v>-1.2500000000000011E-2</v>
      </c>
      <c r="M79" s="24">
        <f t="shared" si="39"/>
        <v>2.5025507181212583E-3</v>
      </c>
      <c r="N79" s="24">
        <f t="shared" si="45"/>
        <v>2.0049151165215301E-4</v>
      </c>
      <c r="O79" s="24">
        <f t="shared" si="45"/>
        <v>2.4982884507357959E-4</v>
      </c>
      <c r="P79" s="24">
        <f t="shared" si="55"/>
        <v>3.0014810355000112E-3</v>
      </c>
      <c r="Q79" s="24">
        <f t="shared" si="56"/>
        <v>2.7252079931363799E-3</v>
      </c>
      <c r="R79" s="24">
        <f t="shared" si="56"/>
        <v>9.1950805359911746E-3</v>
      </c>
      <c r="S79" s="24">
        <f t="shared" si="56"/>
        <v>2.5809361868031528E-2</v>
      </c>
      <c r="U79" s="18">
        <f t="shared" ref="U79:U114" si="64">K79</f>
        <v>0.65</v>
      </c>
      <c r="V79" s="22">
        <f t="shared" ref="V79:V114" si="65">L79</f>
        <v>-1.2500000000000011E-2</v>
      </c>
      <c r="W79" s="24">
        <f>C79/(SQRT('Isocratic retention'!$B$8/16))</f>
        <v>8.968920378337332E-3</v>
      </c>
      <c r="X79" s="24">
        <f>D79/(SQRT('Isocratic retention'!$B$8/16))</f>
        <v>8.9483249337529262E-3</v>
      </c>
      <c r="Y79" s="24">
        <f>E79/(SQRT('Isocratic retention'!$B$8/16))</f>
        <v>8.948766331747196E-3</v>
      </c>
      <c r="Z79" s="24">
        <f>F79/(SQRT('Isocratic retention'!$B$8/16))</f>
        <v>8.9733840740034449E-3</v>
      </c>
      <c r="AA79" s="24">
        <f>G79/(SQRT('Isocratic retention'!$B$8/16))</f>
        <v>8.9709123886018809E-3</v>
      </c>
      <c r="AB79" s="24">
        <f>H79/(SQRT('Isocratic retention'!$B$8/16))</f>
        <v>9.028795305361834E-3</v>
      </c>
      <c r="AC79" s="24">
        <f>I79/(SQRT('Isocratic retention'!$B$8/16))</f>
        <v>9.1774354921659706E-3</v>
      </c>
      <c r="AE79" s="18">
        <f t="shared" ref="AE79:AE114" si="66">U79</f>
        <v>0.65</v>
      </c>
      <c r="AF79" s="22">
        <f t="shared" ref="AF79:AF114" si="67">V79</f>
        <v>-1.2500000000000011E-2</v>
      </c>
      <c r="AG79" s="22">
        <f t="shared" ref="AG79:AG113" si="68">(2*(D79-C79))/(W79+X79)</f>
        <v>-5.6018533906172771E-2</v>
      </c>
      <c r="AH79" s="22">
        <f t="shared" ref="AH79:AH113" si="69">(2*(E79-D79))/(X79+Y79)</f>
        <v>1.2019314788440634E-3</v>
      </c>
      <c r="AI79" s="22">
        <f t="shared" ref="AI79:AI113" si="70">(2*(F79-E79))/(Y79+Z79)</f>
        <v>6.6940647626799618E-2</v>
      </c>
      <c r="AJ79" s="22">
        <f t="shared" ref="AJ79:AJ113" si="71">(2*(G79-F79))/(Z79+AA79)</f>
        <v>-6.7127204859512551E-3</v>
      </c>
      <c r="AK79" s="22">
        <f t="shared" ref="AK79:AK113" si="72">(2*(H79-G79))/(AA79+AB79)</f>
        <v>0.15671723544881358</v>
      </c>
      <c r="AL79" s="22">
        <f t="shared" ref="AL79:AL113" si="73">(2*(I79-H79))/(AB79+AC79)</f>
        <v>0.39787624035575703</v>
      </c>
      <c r="AM79" s="17"/>
      <c r="AN79" s="7">
        <v>1.5</v>
      </c>
    </row>
    <row r="80" spans="1:40">
      <c r="A80" s="8">
        <v>0.66</v>
      </c>
      <c r="B80" s="22">
        <f t="shared" si="61"/>
        <v>-1.5000000000000013E-2</v>
      </c>
      <c r="C80" s="24">
        <f t="shared" si="38"/>
        <v>0.21848259148854884</v>
      </c>
      <c r="D80" s="24">
        <f t="shared" si="38"/>
        <v>0.21803606387794935</v>
      </c>
      <c r="E80" s="24">
        <f t="shared" si="38"/>
        <v>0.21804433737440526</v>
      </c>
      <c r="F80" s="24">
        <f t="shared" si="60"/>
        <v>0.21855295396559932</v>
      </c>
      <c r="G80" s="24">
        <f t="shared" si="58"/>
        <v>0.21849563651327941</v>
      </c>
      <c r="H80" s="24">
        <f t="shared" si="58"/>
        <v>0.21968638430795787</v>
      </c>
      <c r="I80" s="24">
        <f t="shared" si="58"/>
        <v>0.22267801861289407</v>
      </c>
      <c r="K80" s="19">
        <f t="shared" si="62"/>
        <v>0.66</v>
      </c>
      <c r="L80" s="22">
        <f t="shared" si="63"/>
        <v>-1.5000000000000013E-2</v>
      </c>
      <c r="M80" s="24">
        <f t="shared" si="39"/>
        <v>2.213722424535942E-3</v>
      </c>
      <c r="N80" s="24">
        <f t="shared" si="45"/>
        <v>1.6543063279524889E-4</v>
      </c>
      <c r="O80" s="24">
        <f t="shared" si="45"/>
        <v>2.0338245140027333E-4</v>
      </c>
      <c r="P80" s="24">
        <f t="shared" si="55"/>
        <v>2.5364860807309043E-3</v>
      </c>
      <c r="Q80" s="24">
        <f t="shared" si="56"/>
        <v>2.2735619875201758E-3</v>
      </c>
      <c r="R80" s="24">
        <f t="shared" si="56"/>
        <v>7.7357078346691121E-3</v>
      </c>
      <c r="S80" s="24">
        <f t="shared" si="56"/>
        <v>2.1458800976578304E-2</v>
      </c>
      <c r="U80" s="18">
        <f t="shared" si="64"/>
        <v>0.66</v>
      </c>
      <c r="V80" s="22">
        <f t="shared" si="65"/>
        <v>-1.5000000000000013E-2</v>
      </c>
      <c r="W80" s="24">
        <f>C80/(SQRT('Isocratic retention'!$B$8/16))</f>
        <v>8.9663363669886097E-3</v>
      </c>
      <c r="X80" s="24">
        <f>D80/(SQRT('Isocratic retention'!$B$8/16))</f>
        <v>8.9480112605052741E-3</v>
      </c>
      <c r="Y80" s="24">
        <f>E80/(SQRT('Isocratic retention'!$B$8/16))</f>
        <v>8.9483507976356666E-3</v>
      </c>
      <c r="Z80" s="24">
        <f>F80/(SQRT('Isocratic retention'!$B$8/16))</f>
        <v>8.969223982118725E-3</v>
      </c>
      <c r="AA80" s="24">
        <f>G80/(SQRT('Isocratic retention'!$B$8/16))</f>
        <v>8.9668717235076491E-3</v>
      </c>
      <c r="AB80" s="24">
        <f>H80/(SQRT('Isocratic retention'!$B$8/16))</f>
        <v>9.0157389819129786E-3</v>
      </c>
      <c r="AC80" s="24">
        <f>I80/(SQRT('Isocratic retention'!$B$8/16))</f>
        <v>9.1385130632817731E-3</v>
      </c>
      <c r="AE80" s="18">
        <f t="shared" si="66"/>
        <v>0.66</v>
      </c>
      <c r="AF80" s="22">
        <f t="shared" si="67"/>
        <v>-1.5000000000000013E-2</v>
      </c>
      <c r="AG80" s="22">
        <f t="shared" si="68"/>
        <v>-4.9851395081134356E-2</v>
      </c>
      <c r="AH80" s="22">
        <f t="shared" si="69"/>
        <v>9.246009249286155E-4</v>
      </c>
      <c r="AI80" s="22">
        <f t="shared" si="70"/>
        <v>5.6772927971117687E-2</v>
      </c>
      <c r="AJ80" s="22">
        <f t="shared" si="71"/>
        <v>-6.3912964404984757E-3</v>
      </c>
      <c r="AK80" s="22">
        <f t="shared" si="72"/>
        <v>0.13243325056461555</v>
      </c>
      <c r="AL80" s="22">
        <f t="shared" si="73"/>
        <v>0.32957946132824167</v>
      </c>
      <c r="AM80" s="17"/>
      <c r="AN80" s="7">
        <v>1.5</v>
      </c>
    </row>
    <row r="81" spans="1:40">
      <c r="A81" s="8">
        <v>0.67</v>
      </c>
      <c r="B81" s="22">
        <f t="shared" si="61"/>
        <v>-1.7500000000000016E-2</v>
      </c>
      <c r="C81" s="24">
        <f t="shared" si="38"/>
        <v>0.21842689388564832</v>
      </c>
      <c r="D81" s="24">
        <f t="shared" si="38"/>
        <v>0.21802975722064766</v>
      </c>
      <c r="E81" s="24">
        <f t="shared" si="38"/>
        <v>0.21803609448657757</v>
      </c>
      <c r="F81" s="24">
        <f t="shared" si="60"/>
        <v>0.21846728932165119</v>
      </c>
      <c r="G81" s="24">
        <f t="shared" si="58"/>
        <v>0.21841349516772929</v>
      </c>
      <c r="H81" s="24">
        <f t="shared" si="58"/>
        <v>0.21941873431692857</v>
      </c>
      <c r="I81" s="24">
        <f t="shared" si="58"/>
        <v>0.2218894673526649</v>
      </c>
      <c r="K81" s="19">
        <f t="shared" si="62"/>
        <v>0.67</v>
      </c>
      <c r="L81" s="22">
        <f t="shared" si="63"/>
        <v>-1.7500000000000016E-2</v>
      </c>
      <c r="M81" s="24">
        <f t="shared" si="39"/>
        <v>1.958228833249101E-3</v>
      </c>
      <c r="N81" s="24">
        <f t="shared" si="45"/>
        <v>1.3650101214518248E-4</v>
      </c>
      <c r="O81" s="24">
        <f t="shared" si="45"/>
        <v>1.6557103934656476E-4</v>
      </c>
      <c r="P81" s="24">
        <f t="shared" si="55"/>
        <v>2.1435289983998932E-3</v>
      </c>
      <c r="Q81" s="24">
        <f t="shared" si="56"/>
        <v>1.8967668244462017E-3</v>
      </c>
      <c r="R81" s="24">
        <f t="shared" si="56"/>
        <v>6.5079555822411799E-3</v>
      </c>
      <c r="S81" s="24">
        <f t="shared" si="56"/>
        <v>1.7841593360848122E-2</v>
      </c>
      <c r="U81" s="18">
        <f t="shared" si="64"/>
        <v>0.67</v>
      </c>
      <c r="V81" s="22">
        <f t="shared" si="65"/>
        <v>-1.7500000000000016E-2</v>
      </c>
      <c r="W81" s="24">
        <f>C81/(SQRT('Isocratic retention'!$B$8/16))</f>
        <v>8.9640505855950511E-3</v>
      </c>
      <c r="X81" s="24">
        <f>D81/(SQRT('Isocratic retention'!$B$8/16))</f>
        <v>8.9477524407506528E-3</v>
      </c>
      <c r="Y81" s="24">
        <f>E81/(SQRT('Isocratic retention'!$B$8/16))</f>
        <v>8.9480125166568718E-3</v>
      </c>
      <c r="Z81" s="24">
        <f>F81/(SQRT('Isocratic retention'!$B$8/16))</f>
        <v>8.965708379309531E-3</v>
      </c>
      <c r="AA81" s="24">
        <f>G81/(SQRT('Isocratic retention'!$B$8/16))</f>
        <v>8.9635007138138267E-3</v>
      </c>
      <c r="AB81" s="24">
        <f>H81/(SQRT('Isocratic retention'!$B$8/16))</f>
        <v>9.004754858043704E-3</v>
      </c>
      <c r="AC81" s="24">
        <f>I81/(SQRT('Isocratic retention'!$B$8/16))</f>
        <v>9.1061516023815889E-3</v>
      </c>
      <c r="AE81" s="18">
        <f t="shared" si="66"/>
        <v>0.67</v>
      </c>
      <c r="AF81" s="22">
        <f t="shared" si="67"/>
        <v>-1.7500000000000016E-2</v>
      </c>
      <c r="AG81" s="22">
        <f t="shared" si="68"/>
        <v>-4.4343572159265786E-2</v>
      </c>
      <c r="AH81" s="22">
        <f t="shared" si="69"/>
        <v>7.0824197177321211E-4</v>
      </c>
      <c r="AI81" s="22">
        <f t="shared" si="70"/>
        <v>4.8141292094230237E-2</v>
      </c>
      <c r="AJ81" s="22">
        <f t="shared" si="71"/>
        <v>-6.000728045782157E-3</v>
      </c>
      <c r="AK81" s="22">
        <f t="shared" si="72"/>
        <v>0.11189056669181859</v>
      </c>
      <c r="AL81" s="22">
        <f t="shared" si="73"/>
        <v>0.27284476800045426</v>
      </c>
      <c r="AM81" s="17"/>
      <c r="AN81" s="7">
        <v>1.5</v>
      </c>
    </row>
    <row r="82" spans="1:40">
      <c r="A82" s="8">
        <v>0.68</v>
      </c>
      <c r="B82" s="22">
        <f t="shared" si="61"/>
        <v>-2.0000000000000018E-2</v>
      </c>
      <c r="C82" s="24">
        <f t="shared" si="38"/>
        <v>0.21837762454151835</v>
      </c>
      <c r="D82" s="24">
        <f t="shared" si="38"/>
        <v>0.21802455343770619</v>
      </c>
      <c r="E82" s="24">
        <f t="shared" si="38"/>
        <v>0.21802938405755351</v>
      </c>
      <c r="F82" s="24">
        <f t="shared" si="60"/>
        <v>0.21839489600168172</v>
      </c>
      <c r="G82" s="24">
        <f t="shared" si="58"/>
        <v>0.2183449670255409</v>
      </c>
      <c r="H82" s="24">
        <f t="shared" si="58"/>
        <v>0.21919356368090748</v>
      </c>
      <c r="I82" s="24">
        <f t="shared" si="58"/>
        <v>0.2212338384130727</v>
      </c>
      <c r="K82" s="19">
        <f t="shared" si="62"/>
        <v>0.68</v>
      </c>
      <c r="L82" s="22">
        <f t="shared" si="63"/>
        <v>-2.0000000000000018E-2</v>
      </c>
      <c r="M82" s="24">
        <f t="shared" si="39"/>
        <v>1.7322226675153198E-3</v>
      </c>
      <c r="N82" s="24">
        <f t="shared" si="45"/>
        <v>1.126304481934757E-4</v>
      </c>
      <c r="O82" s="24">
        <f t="shared" si="45"/>
        <v>1.3478925483275447E-4</v>
      </c>
      <c r="P82" s="24">
        <f t="shared" si="55"/>
        <v>1.8114495489986132E-3</v>
      </c>
      <c r="Q82" s="24">
        <f t="shared" si="56"/>
        <v>1.5824175483527727E-3</v>
      </c>
      <c r="R82" s="24">
        <f t="shared" si="56"/>
        <v>5.4750627564563179E-3</v>
      </c>
      <c r="S82" s="24">
        <f t="shared" si="56"/>
        <v>1.4834121160884065E-2</v>
      </c>
      <c r="U82" s="18">
        <f t="shared" si="64"/>
        <v>0.68</v>
      </c>
      <c r="V82" s="22">
        <f t="shared" si="65"/>
        <v>-2.0000000000000018E-2</v>
      </c>
      <c r="W82" s="24">
        <f>C82/(SQRT('Isocratic retention'!$B$8/16))</f>
        <v>8.9620286143750998E-3</v>
      </c>
      <c r="X82" s="24">
        <f>D82/(SQRT('Isocratic retention'!$B$8/16))</f>
        <v>8.9475388820047762E-3</v>
      </c>
      <c r="Y82" s="24">
        <f>E82/(SQRT('Isocratic retention'!$B$8/16))</f>
        <v>8.9477371264603967E-3</v>
      </c>
      <c r="Z82" s="24">
        <f>F82/(SQRT('Isocratic retention'!$B$8/16))</f>
        <v>8.9627374201445599E-3</v>
      </c>
      <c r="AA82" s="24">
        <f>G82/(SQRT('Isocratic retention'!$B$8/16))</f>
        <v>8.9606883781980697E-3</v>
      </c>
      <c r="AB82" s="24">
        <f>H82/(SQRT('Isocratic retention'!$B$8/16))</f>
        <v>8.9955140501203901E-3</v>
      </c>
      <c r="AC82" s="24">
        <f>I82/(SQRT('Isocratic retention'!$B$8/16))</f>
        <v>9.0792451584207033E-3</v>
      </c>
      <c r="AE82" s="18">
        <f t="shared" si="66"/>
        <v>0.68</v>
      </c>
      <c r="AF82" s="22">
        <f t="shared" si="67"/>
        <v>-2.0000000000000018E-2</v>
      </c>
      <c r="AG82" s="22">
        <f t="shared" si="68"/>
        <v>-3.9428211081426863E-2</v>
      </c>
      <c r="AH82" s="22">
        <f t="shared" si="69"/>
        <v>5.3987654004760874E-4</v>
      </c>
      <c r="AI82" s="22">
        <f t="shared" si="70"/>
        <v>4.0815439387393578E-2</v>
      </c>
      <c r="AJ82" s="22">
        <f t="shared" si="71"/>
        <v>-5.5713652850258822E-3</v>
      </c>
      <c r="AK82" s="22">
        <f t="shared" si="72"/>
        <v>9.4518499527301417E-2</v>
      </c>
      <c r="AL82" s="22">
        <f t="shared" si="73"/>
        <v>0.22575954773451248</v>
      </c>
      <c r="AM82" s="17"/>
      <c r="AN82" s="7">
        <v>1.5</v>
      </c>
    </row>
    <row r="83" spans="1:40">
      <c r="A83" s="8">
        <v>0.69</v>
      </c>
      <c r="B83" s="22">
        <f t="shared" si="61"/>
        <v>-2.2499999999999992E-2</v>
      </c>
      <c r="C83" s="24">
        <f t="shared" si="38"/>
        <v>0.21833404154791392</v>
      </c>
      <c r="D83" s="24">
        <f t="shared" si="38"/>
        <v>0.2180202596643796</v>
      </c>
      <c r="E83" s="24">
        <f t="shared" si="38"/>
        <v>0.21802392118354297</v>
      </c>
      <c r="F83" s="24">
        <f t="shared" si="60"/>
        <v>0.21833371798780501</v>
      </c>
      <c r="G83" s="24">
        <f t="shared" si="58"/>
        <v>0.21828779598408382</v>
      </c>
      <c r="H83" s="24">
        <f t="shared" si="58"/>
        <v>0.21900413040227684</v>
      </c>
      <c r="I83" s="24">
        <f t="shared" si="58"/>
        <v>0.22068872571322642</v>
      </c>
      <c r="K83" s="19">
        <f t="shared" si="62"/>
        <v>0.69</v>
      </c>
      <c r="L83" s="22">
        <f t="shared" si="63"/>
        <v>-2.2499999999999992E-2</v>
      </c>
      <c r="M83" s="24">
        <f t="shared" si="39"/>
        <v>1.5323006785041046E-3</v>
      </c>
      <c r="N83" s="24">
        <f t="shared" si="45"/>
        <v>9.2934240273404432E-5</v>
      </c>
      <c r="O83" s="24">
        <f t="shared" si="45"/>
        <v>1.0973019973825638E-4</v>
      </c>
      <c r="P83" s="24">
        <f t="shared" si="55"/>
        <v>1.5308164578210757E-3</v>
      </c>
      <c r="Q83" s="24">
        <f t="shared" si="56"/>
        <v>1.3201650646045555E-3</v>
      </c>
      <c r="R83" s="24">
        <f t="shared" si="56"/>
        <v>4.6061027627376568E-3</v>
      </c>
      <c r="S83" s="24">
        <f t="shared" si="56"/>
        <v>1.2333604189111979E-2</v>
      </c>
      <c r="U83" s="18">
        <f t="shared" si="64"/>
        <v>0.69</v>
      </c>
      <c r="V83" s="22">
        <f t="shared" si="65"/>
        <v>-2.2499999999999992E-2</v>
      </c>
      <c r="W83" s="24">
        <f>C83/(SQRT('Isocratic retention'!$B$8/16))</f>
        <v>8.9602400060568108E-3</v>
      </c>
      <c r="X83" s="24">
        <f>D83/(SQRT('Isocratic retention'!$B$8/16))</f>
        <v>8.9473626692655028E-3</v>
      </c>
      <c r="Y83" s="24">
        <f>E83/(SQRT('Isocratic retention'!$B$8/16))</f>
        <v>8.9475129348413965E-3</v>
      </c>
      <c r="Z83" s="24">
        <f>F83/(SQRT('Isocratic retention'!$B$8/16))</f>
        <v>8.9602267274301178E-3</v>
      </c>
      <c r="AA83" s="24">
        <f>G83/(SQRT('Isocratic retention'!$B$8/16))</f>
        <v>8.9583421281620255E-3</v>
      </c>
      <c r="AB83" s="24">
        <f>H83/(SQRT('Isocratic retention'!$B$8/16))</f>
        <v>8.9877398723988075E-3</v>
      </c>
      <c r="AC83" s="24">
        <f>I83/(SQRT('Isocratic retention'!$B$8/16))</f>
        <v>9.0568742052411447E-3</v>
      </c>
      <c r="AE83" s="18">
        <f t="shared" si="66"/>
        <v>0.69</v>
      </c>
      <c r="AF83" s="22">
        <f t="shared" si="67"/>
        <v>-2.2499999999999992E-2</v>
      </c>
      <c r="AG83" s="22">
        <f t="shared" si="68"/>
        <v>-3.5044543842456741E-2</v>
      </c>
      <c r="AH83" s="22">
        <f t="shared" si="69"/>
        <v>4.0922543910020535E-4</v>
      </c>
      <c r="AI83" s="22">
        <f t="shared" si="70"/>
        <v>3.4599207951937654E-2</v>
      </c>
      <c r="AJ83" s="22">
        <f t="shared" si="71"/>
        <v>-5.1256329778661073E-3</v>
      </c>
      <c r="AK83" s="22">
        <f t="shared" si="72"/>
        <v>7.9831844986625475E-2</v>
      </c>
      <c r="AL83" s="22">
        <f t="shared" si="73"/>
        <v>0.18671447377054798</v>
      </c>
      <c r="AM83" s="17"/>
      <c r="AN83" s="7">
        <v>1.5</v>
      </c>
    </row>
    <row r="84" spans="1:40">
      <c r="A84" s="8">
        <v>0.7</v>
      </c>
      <c r="B84" s="22">
        <f t="shared" si="61"/>
        <v>-2.4999999999999994E-2</v>
      </c>
      <c r="C84" s="24">
        <f t="shared" si="38"/>
        <v>0.21829548862286352</v>
      </c>
      <c r="D84" s="24">
        <f t="shared" si="38"/>
        <v>0.21801671676307352</v>
      </c>
      <c r="E84" s="24">
        <f t="shared" si="38"/>
        <v>0.21801947392803231</v>
      </c>
      <c r="F84" s="24">
        <f t="shared" si="60"/>
        <v>0.21828201778420231</v>
      </c>
      <c r="G84" s="24">
        <f t="shared" si="58"/>
        <v>0.21824009984236867</v>
      </c>
      <c r="H84" s="24">
        <f t="shared" si="58"/>
        <v>0.21884476252160254</v>
      </c>
      <c r="I84" s="24">
        <f t="shared" si="58"/>
        <v>0.22023550005830247</v>
      </c>
      <c r="K84" s="19">
        <f t="shared" si="62"/>
        <v>0.7</v>
      </c>
      <c r="L84" s="22">
        <f t="shared" si="63"/>
        <v>-2.4999999999999994E-2</v>
      </c>
      <c r="M84" s="24">
        <f t="shared" si="39"/>
        <v>1.3554523984563721E-3</v>
      </c>
      <c r="N84" s="24">
        <f t="shared" si="45"/>
        <v>7.6682399419725913E-5</v>
      </c>
      <c r="O84" s="24">
        <f t="shared" si="45"/>
        <v>8.9329945102357403E-5</v>
      </c>
      <c r="P84" s="24">
        <f t="shared" si="55"/>
        <v>1.2936595605609422E-3</v>
      </c>
      <c r="Q84" s="24">
        <f t="shared" si="56"/>
        <v>1.1013754237094804E-3</v>
      </c>
      <c r="R84" s="24">
        <f t="shared" si="56"/>
        <v>3.8750574385436648E-3</v>
      </c>
      <c r="S84" s="24">
        <f t="shared" si="56"/>
        <v>1.0254587423405846E-2</v>
      </c>
      <c r="U84" s="18">
        <f t="shared" si="64"/>
        <v>0.7</v>
      </c>
      <c r="V84" s="22">
        <f t="shared" si="65"/>
        <v>-2.4999999999999994E-2</v>
      </c>
      <c r="W84" s="24">
        <f>C84/(SQRT('Isocratic retention'!$B$8/16))</f>
        <v>8.9586578273963598E-3</v>
      </c>
      <c r="X84" s="24">
        <f>D84/(SQRT('Isocratic retention'!$B$8/16))</f>
        <v>8.9472172716637578E-3</v>
      </c>
      <c r="Y84" s="24">
        <f>E84/(SQRT('Isocratic retention'!$B$8/16))</f>
        <v>8.9473304233261917E-3</v>
      </c>
      <c r="Z84" s="24">
        <f>F84/(SQRT('Isocratic retention'!$B$8/16))</f>
        <v>8.9581049958423267E-3</v>
      </c>
      <c r="AA84" s="24">
        <f>G84/(SQRT('Isocratic retention'!$B$8/16))</f>
        <v>8.9563847198069167E-3</v>
      </c>
      <c r="AB84" s="24">
        <f>H84/(SQRT('Isocratic retention'!$B$8/16))</f>
        <v>8.9811995525752256E-3</v>
      </c>
      <c r="AC84" s="24">
        <f>I84/(SQRT('Isocratic retention'!$B$8/16))</f>
        <v>9.0382742168186817E-3</v>
      </c>
      <c r="AE84" s="18">
        <f t="shared" si="66"/>
        <v>0.7</v>
      </c>
      <c r="AF84" s="22">
        <f t="shared" si="67"/>
        <v>-2.4999999999999994E-2</v>
      </c>
      <c r="AG84" s="22">
        <f t="shared" si="68"/>
        <v>-3.1137473957319518E-2</v>
      </c>
      <c r="AH84" s="22">
        <f t="shared" si="69"/>
        <v>3.0815698790315779E-4</v>
      </c>
      <c r="AI84" s="22">
        <f t="shared" si="70"/>
        <v>2.932560421166143E-2</v>
      </c>
      <c r="AJ84" s="22">
        <f t="shared" si="71"/>
        <v>-4.679780724875883E-3</v>
      </c>
      <c r="AK84" s="22">
        <f t="shared" si="72"/>
        <v>6.7418518575530467E-2</v>
      </c>
      <c r="AL84" s="22">
        <f t="shared" si="73"/>
        <v>0.1543593952296328</v>
      </c>
      <c r="AM84" s="17"/>
      <c r="AN84" s="7">
        <v>1.5</v>
      </c>
    </row>
    <row r="85" spans="1:40">
      <c r="A85" s="8">
        <v>0.71</v>
      </c>
      <c r="B85" s="22">
        <f t="shared" si="61"/>
        <v>-2.7499999999999997E-2</v>
      </c>
      <c r="C85" s="24">
        <f t="shared" ref="C85:I113" si="74">((10^(C$3-C$4*$A85))+1)*$B$6</f>
        <v>0.21826138522823593</v>
      </c>
      <c r="D85" s="24">
        <f t="shared" si="74"/>
        <v>0.21801379342532137</v>
      </c>
      <c r="E85" s="24">
        <f t="shared" si="74"/>
        <v>0.21801585347448749</v>
      </c>
      <c r="F85" s="24">
        <f t="shared" si="60"/>
        <v>0.21823832707109822</v>
      </c>
      <c r="G85" s="24">
        <f t="shared" si="58"/>
        <v>0.21820030833470097</v>
      </c>
      <c r="H85" s="24">
        <f t="shared" si="58"/>
        <v>0.2187106882893757</v>
      </c>
      <c r="I85" s="24">
        <f t="shared" si="58"/>
        <v>0.2198586724878952</v>
      </c>
      <c r="K85" s="19">
        <f t="shared" si="62"/>
        <v>0.71</v>
      </c>
      <c r="L85" s="22">
        <f t="shared" si="63"/>
        <v>-2.7499999999999997E-2</v>
      </c>
      <c r="M85" s="24">
        <f t="shared" ref="M85:M113" si="75">(10^(C$3-C$4*$A85))</f>
        <v>1.1990148084217599E-3</v>
      </c>
      <c r="N85" s="24">
        <f t="shared" si="45"/>
        <v>6.3272593217175523E-5</v>
      </c>
      <c r="O85" s="24">
        <f t="shared" si="45"/>
        <v>7.2722360034200125E-5</v>
      </c>
      <c r="P85" s="24">
        <f t="shared" si="55"/>
        <v>1.0932434454048279E-3</v>
      </c>
      <c r="Q85" s="24">
        <f t="shared" si="56"/>
        <v>9.1884557202291011E-4</v>
      </c>
      <c r="R85" s="24">
        <f t="shared" si="56"/>
        <v>3.2600380246592163E-3</v>
      </c>
      <c r="S85" s="24">
        <f t="shared" si="56"/>
        <v>8.5260205866752904E-3</v>
      </c>
      <c r="U85" s="18">
        <f t="shared" si="64"/>
        <v>0.71</v>
      </c>
      <c r="V85" s="22">
        <f t="shared" si="65"/>
        <v>-2.7499999999999997E-2</v>
      </c>
      <c r="W85" s="24">
        <f>C85/(SQRT('Isocratic retention'!$B$8/16))</f>
        <v>8.9572582536115389E-3</v>
      </c>
      <c r="X85" s="24">
        <f>D85/(SQRT('Isocratic retention'!$B$8/16))</f>
        <v>8.9470973004137765E-3</v>
      </c>
      <c r="Y85" s="24">
        <f>E85/(SQRT('Isocratic retention'!$B$8/16))</f>
        <v>8.9471818430477239E-3</v>
      </c>
      <c r="Z85" s="24">
        <f>F85/(SQRT('Isocratic retention'!$B$8/16))</f>
        <v>8.9563119668090493E-3</v>
      </c>
      <c r="AA85" s="24">
        <f>G85/(SQRT('Isocratic retention'!$B$8/16))</f>
        <v>8.9547517107883608E-3</v>
      </c>
      <c r="AB85" s="24">
        <f>H85/(SQRT('Isocratic retention'!$B$8/16))</f>
        <v>8.9756972621817394E-3</v>
      </c>
      <c r="AC85" s="24">
        <f>I85/(SQRT('Isocratic retention'!$B$8/16))</f>
        <v>9.022809539630413E-3</v>
      </c>
      <c r="AE85" s="18">
        <f t="shared" si="66"/>
        <v>0.71</v>
      </c>
      <c r="AF85" s="22">
        <f t="shared" si="67"/>
        <v>-2.7499999999999997E-2</v>
      </c>
      <c r="AG85" s="22">
        <f t="shared" si="68"/>
        <v>-2.7657158859191136E-2</v>
      </c>
      <c r="AH85" s="22">
        <f t="shared" si="69"/>
        <v>2.3024667823699752E-4</v>
      </c>
      <c r="AI85" s="22">
        <f t="shared" si="70"/>
        <v>2.4852534256553989E-2</v>
      </c>
      <c r="AJ85" s="22">
        <f t="shared" si="71"/>
        <v>-4.2452795748587659E-3</v>
      </c>
      <c r="AK85" s="22">
        <f t="shared" si="72"/>
        <v>5.6928853866863451E-2</v>
      </c>
      <c r="AL85" s="22">
        <f t="shared" si="73"/>
        <v>0.12756438199683479</v>
      </c>
      <c r="AM85" s="17"/>
      <c r="AN85" s="7">
        <v>1.5</v>
      </c>
    </row>
    <row r="86" spans="1:40">
      <c r="A86" s="8">
        <v>0.72</v>
      </c>
      <c r="B86" s="22">
        <f t="shared" si="61"/>
        <v>-0.03</v>
      </c>
      <c r="C86" s="24">
        <f t="shared" si="74"/>
        <v>0.21823121782787394</v>
      </c>
      <c r="D86" s="24">
        <f t="shared" si="74"/>
        <v>0.21801138130517606</v>
      </c>
      <c r="E86" s="24">
        <f t="shared" si="74"/>
        <v>0.21801290610979498</v>
      </c>
      <c r="F86" s="24">
        <f t="shared" si="60"/>
        <v>0.21820140500351398</v>
      </c>
      <c r="G86" s="24">
        <f t="shared" si="58"/>
        <v>0.21816711143395537</v>
      </c>
      <c r="H86" s="24">
        <f t="shared" si="58"/>
        <v>0.21859789329159349</v>
      </c>
      <c r="I86" s="24">
        <f t="shared" si="58"/>
        <v>0.21954536494169538</v>
      </c>
      <c r="K86" s="19">
        <f t="shared" si="62"/>
        <v>0.72</v>
      </c>
      <c r="L86" s="22">
        <f t="shared" si="63"/>
        <v>-0.03</v>
      </c>
      <c r="M86" s="24">
        <f t="shared" si="75"/>
        <v>1.06063223795383E-3</v>
      </c>
      <c r="N86" s="24">
        <f t="shared" si="45"/>
        <v>5.2207821908560759E-5</v>
      </c>
      <c r="O86" s="24">
        <f t="shared" si="45"/>
        <v>5.920233850904128E-5</v>
      </c>
      <c r="P86" s="24">
        <f t="shared" si="55"/>
        <v>9.2387616290825461E-4</v>
      </c>
      <c r="Q86" s="24">
        <f t="shared" si="56"/>
        <v>7.665662108044377E-4</v>
      </c>
      <c r="R86" s="24">
        <f t="shared" si="56"/>
        <v>2.7426297779519172E-3</v>
      </c>
      <c r="S86" s="24">
        <f t="shared" si="56"/>
        <v>7.088830007776885E-3</v>
      </c>
      <c r="U86" s="18">
        <f t="shared" si="64"/>
        <v>0.72</v>
      </c>
      <c r="V86" s="22">
        <f t="shared" si="65"/>
        <v>-0.03</v>
      </c>
      <c r="W86" s="24">
        <f>C86/(SQRT('Isocratic retention'!$B$8/16))</f>
        <v>8.9560202096231369E-3</v>
      </c>
      <c r="X86" s="24">
        <f>D86/(SQRT('Isocratic retention'!$B$8/16))</f>
        <v>8.9469983090917082E-3</v>
      </c>
      <c r="Y86" s="24">
        <f>E86/(SQRT('Isocratic retention'!$B$8/16))</f>
        <v>8.9470608857529152E-3</v>
      </c>
      <c r="Z86" s="24">
        <f>F86/(SQRT('Isocratic retention'!$B$8/16))</f>
        <v>8.9547967171268224E-3</v>
      </c>
      <c r="AA86" s="24">
        <f>G86/(SQRT('Isocratic retention'!$B$8/16))</f>
        <v>8.9533893387275087E-3</v>
      </c>
      <c r="AB86" s="24">
        <f>H86/(SQRT('Isocratic retention'!$B$8/16))</f>
        <v>8.9710682531438171E-3</v>
      </c>
      <c r="AC86" s="24">
        <f>I86/(SQRT('Isocratic retention'!$B$8/16))</f>
        <v>9.009951669232576E-3</v>
      </c>
      <c r="AE86" s="18">
        <f t="shared" si="66"/>
        <v>0.72</v>
      </c>
      <c r="AF86" s="22">
        <f t="shared" si="67"/>
        <v>-0.03</v>
      </c>
      <c r="AG86" s="22">
        <f t="shared" si="68"/>
        <v>-2.4558598592531289E-2</v>
      </c>
      <c r="AH86" s="22">
        <f t="shared" si="69"/>
        <v>1.7042579353588946E-4</v>
      </c>
      <c r="AI86" s="22">
        <f t="shared" si="70"/>
        <v>2.1059143458796638E-2</v>
      </c>
      <c r="AJ86" s="22">
        <f t="shared" si="71"/>
        <v>-3.8299322389944062E-3</v>
      </c>
      <c r="AK86" s="22">
        <f t="shared" si="72"/>
        <v>4.8066375836496866E-2</v>
      </c>
      <c r="AL86" s="22">
        <f t="shared" si="73"/>
        <v>0.10538575166393291</v>
      </c>
      <c r="AM86" s="17"/>
      <c r="AN86" s="7">
        <v>1.5</v>
      </c>
    </row>
    <row r="87" spans="1:40">
      <c r="A87" s="8">
        <v>0.73</v>
      </c>
      <c r="B87" s="22">
        <f t="shared" si="61"/>
        <v>-3.2500000000000001E-2</v>
      </c>
      <c r="C87" s="24">
        <f t="shared" si="74"/>
        <v>0.21820453215465749</v>
      </c>
      <c r="D87" s="24">
        <f t="shared" si="74"/>
        <v>0.21800939100364794</v>
      </c>
      <c r="E87" s="24">
        <f t="shared" si="74"/>
        <v>0.21801050669808514</v>
      </c>
      <c r="F87" s="24">
        <f t="shared" si="60"/>
        <v>0.21817020297045381</v>
      </c>
      <c r="G87" s="24">
        <f t="shared" si="58"/>
        <v>0.21813941622249672</v>
      </c>
      <c r="H87" s="24">
        <f t="shared" si="58"/>
        <v>0.2185030002512727</v>
      </c>
      <c r="I87" s="24">
        <f t="shared" si="58"/>
        <v>0.21928487015252779</v>
      </c>
      <c r="K87" s="19">
        <f t="shared" si="62"/>
        <v>0.73</v>
      </c>
      <c r="L87" s="22">
        <f t="shared" si="63"/>
        <v>-3.2500000000000001E-2</v>
      </c>
      <c r="M87" s="24">
        <f t="shared" si="75"/>
        <v>9.3822089292432392E-4</v>
      </c>
      <c r="N87" s="24">
        <f t="shared" si="45"/>
        <v>4.3077998385185601E-5</v>
      </c>
      <c r="O87" s="24">
        <f t="shared" si="45"/>
        <v>4.8195862775779024E-5</v>
      </c>
      <c r="P87" s="24">
        <f t="shared" si="55"/>
        <v>7.8074757088894239E-4</v>
      </c>
      <c r="Q87" s="24">
        <f t="shared" si="56"/>
        <v>6.3952395640692438E-4</v>
      </c>
      <c r="R87" s="24">
        <f t="shared" si="56"/>
        <v>2.3073406021682482E-3</v>
      </c>
      <c r="S87" s="24">
        <f t="shared" si="56"/>
        <v>5.8938997822375163E-3</v>
      </c>
      <c r="U87" s="18">
        <f t="shared" si="64"/>
        <v>0.73</v>
      </c>
      <c r="V87" s="22">
        <f t="shared" si="65"/>
        <v>-3.2500000000000001E-2</v>
      </c>
      <c r="W87" s="24">
        <f>C87/(SQRT('Isocratic retention'!$B$8/16))</f>
        <v>8.9549250527019009E-3</v>
      </c>
      <c r="X87" s="24">
        <f>D87/(SQRT('Isocratic retention'!$B$8/16))</f>
        <v>8.9469166288404286E-3</v>
      </c>
      <c r="Y87" s="24">
        <f>E87/(SQRT('Isocratic retention'!$B$8/16))</f>
        <v>8.946962415974034E-3</v>
      </c>
      <c r="Z87" s="24">
        <f>F87/(SQRT('Isocratic retention'!$B$8/16))</f>
        <v>8.9535162127083907E-3</v>
      </c>
      <c r="AA87" s="24">
        <f>G87/(SQRT('Isocratic retention'!$B$8/16))</f>
        <v>8.952252751230988E-3</v>
      </c>
      <c r="AB87" s="24">
        <f>H87/(SQRT('Isocratic retention'!$B$8/16))</f>
        <v>8.9671739249385114E-3</v>
      </c>
      <c r="AC87" s="24">
        <f>I87/(SQRT('Isocratic retention'!$B$8/16))</f>
        <v>8.9992611886518976E-3</v>
      </c>
      <c r="AE87" s="18">
        <f t="shared" si="66"/>
        <v>0.73</v>
      </c>
      <c r="AF87" s="22">
        <f t="shared" si="67"/>
        <v>-3.2500000000000001E-2</v>
      </c>
      <c r="AG87" s="22">
        <f t="shared" si="68"/>
        <v>-2.18012374906374E-2</v>
      </c>
      <c r="AH87" s="22">
        <f t="shared" si="69"/>
        <v>1.2470123827303822E-4</v>
      </c>
      <c r="AI87" s="22">
        <f t="shared" si="70"/>
        <v>1.7842681827823805E-2</v>
      </c>
      <c r="AJ87" s="22">
        <f t="shared" si="71"/>
        <v>-3.438751836806538E-3</v>
      </c>
      <c r="AK87" s="22">
        <f t="shared" si="72"/>
        <v>4.0579872933044346E-2</v>
      </c>
      <c r="AL87" s="22">
        <f t="shared" si="73"/>
        <v>8.7036732252316035E-2</v>
      </c>
      <c r="AM87" s="17"/>
      <c r="AN87" s="7">
        <v>1.5</v>
      </c>
    </row>
    <row r="88" spans="1:40">
      <c r="A88" s="8">
        <v>0.74</v>
      </c>
      <c r="B88" s="22">
        <f t="shared" si="61"/>
        <v>-3.5000000000000003E-2</v>
      </c>
      <c r="C88" s="24">
        <f t="shared" si="74"/>
        <v>0.21818092637005329</v>
      </c>
      <c r="D88" s="24">
        <f t="shared" si="74"/>
        <v>0.21800774875536258</v>
      </c>
      <c r="E88" s="24">
        <f t="shared" si="74"/>
        <v>0.21800855336785485</v>
      </c>
      <c r="F88" s="24">
        <f t="shared" si="60"/>
        <v>0.21814383481366328</v>
      </c>
      <c r="G88" s="24">
        <f t="shared" si="58"/>
        <v>0.21811631091084077</v>
      </c>
      <c r="H88" s="24">
        <f t="shared" si="58"/>
        <v>0.21842316790694546</v>
      </c>
      <c r="I88" s="24">
        <f t="shared" si="58"/>
        <v>0.21906828572611831</v>
      </c>
      <c r="K88" s="19">
        <f t="shared" si="62"/>
        <v>0.74</v>
      </c>
      <c r="L88" s="22">
        <f t="shared" si="63"/>
        <v>-3.5000000000000003E-2</v>
      </c>
      <c r="M88" s="24">
        <f t="shared" si="75"/>
        <v>8.2993747730873149E-4</v>
      </c>
      <c r="N88" s="24">
        <f t="shared" si="45"/>
        <v>3.5544749369629728E-5</v>
      </c>
      <c r="O88" s="24">
        <f t="shared" si="45"/>
        <v>3.9235632361836275E-5</v>
      </c>
      <c r="P88" s="24">
        <f t="shared" si="55"/>
        <v>6.5979272322617358E-4</v>
      </c>
      <c r="Q88" s="24">
        <f t="shared" si="56"/>
        <v>5.3353628826030347E-4</v>
      </c>
      <c r="R88" s="24">
        <f t="shared" si="56"/>
        <v>1.9411371878233425E-3</v>
      </c>
      <c r="S88" s="24">
        <f t="shared" si="56"/>
        <v>4.9003932390746631E-3</v>
      </c>
      <c r="U88" s="18">
        <f t="shared" si="64"/>
        <v>0.74</v>
      </c>
      <c r="V88" s="22">
        <f t="shared" si="65"/>
        <v>-3.5000000000000003E-2</v>
      </c>
      <c r="W88" s="24">
        <f>C88/(SQRT('Isocratic retention'!$B$8/16))</f>
        <v>8.9539562917423845E-3</v>
      </c>
      <c r="X88" s="24">
        <f>D88/(SQRT('Isocratic retention'!$B$8/16))</f>
        <v>8.9468492323928478E-3</v>
      </c>
      <c r="Y88" s="24">
        <f>E88/(SQRT('Isocratic retention'!$B$8/16))</f>
        <v>8.9468822529928035E-3</v>
      </c>
      <c r="Z88" s="24">
        <f>F88/(SQRT('Isocratic retention'!$B$8/16))</f>
        <v>8.9524340863863325E-3</v>
      </c>
      <c r="AA88" s="24">
        <f>G88/(SQRT('Isocratic retention'!$B$8/16))</f>
        <v>8.9513045292479009E-3</v>
      </c>
      <c r="AB88" s="24">
        <f>H88/(SQRT('Isocratic retention'!$B$8/16))</f>
        <v>8.9638976746554723E-3</v>
      </c>
      <c r="AC88" s="24">
        <f>I88/(SQRT('Isocratic retention'!$B$8/16))</f>
        <v>8.9903727513361009E-3</v>
      </c>
      <c r="AE88" s="18">
        <f t="shared" si="66"/>
        <v>0.74</v>
      </c>
      <c r="AF88" s="22">
        <f t="shared" si="67"/>
        <v>-3.5000000000000003E-2</v>
      </c>
      <c r="AG88" s="22">
        <f t="shared" si="68"/>
        <v>-1.934858344304342E-2</v>
      </c>
      <c r="AH88" s="22">
        <f t="shared" si="69"/>
        <v>8.9932331099235735E-5</v>
      </c>
      <c r="AI88" s="22">
        <f t="shared" si="70"/>
        <v>1.5115822665339325E-2</v>
      </c>
      <c r="AJ88" s="22">
        <f t="shared" si="71"/>
        <v>-3.0746542287517294E-3</v>
      </c>
      <c r="AK88" s="22">
        <f t="shared" si="72"/>
        <v>3.4256604264040605E-2</v>
      </c>
      <c r="AL88" s="22">
        <f t="shared" si="73"/>
        <v>7.1862326217269609E-2</v>
      </c>
      <c r="AM88" s="17"/>
      <c r="AN88" s="7">
        <v>1.5</v>
      </c>
    </row>
    <row r="89" spans="1:40">
      <c r="A89" s="8">
        <v>0.75</v>
      </c>
      <c r="B89" s="22">
        <f t="shared" si="61"/>
        <v>-3.7500000000000006E-2</v>
      </c>
      <c r="C89" s="24">
        <f t="shared" si="74"/>
        <v>0.21816004501314465</v>
      </c>
      <c r="D89" s="24">
        <f t="shared" si="74"/>
        <v>0.21800639369463798</v>
      </c>
      <c r="E89" s="24">
        <f t="shared" si="74"/>
        <v>0.21800696318682314</v>
      </c>
      <c r="F89" s="24">
        <f t="shared" si="60"/>
        <v>0.21812155166015254</v>
      </c>
      <c r="G89" s="24">
        <f t="shared" si="58"/>
        <v>0.21809703481946602</v>
      </c>
      <c r="H89" s="24">
        <f t="shared" si="58"/>
        <v>0.21835600594038579</v>
      </c>
      <c r="I89" s="24">
        <f t="shared" si="58"/>
        <v>0.21888820990228691</v>
      </c>
      <c r="K89" s="19">
        <f t="shared" si="62"/>
        <v>0.75</v>
      </c>
      <c r="L89" s="22">
        <f t="shared" si="63"/>
        <v>-3.7500000000000006E-2</v>
      </c>
      <c r="M89" s="24">
        <f t="shared" si="75"/>
        <v>7.3415143644337791E-4</v>
      </c>
      <c r="N89" s="24">
        <f t="shared" si="45"/>
        <v>2.9328874486059749E-5</v>
      </c>
      <c r="O89" s="24">
        <f t="shared" si="45"/>
        <v>3.1941223959306712E-5</v>
      </c>
      <c r="P89" s="24">
        <f t="shared" si="55"/>
        <v>5.5757642271823645E-4</v>
      </c>
      <c r="Q89" s="24">
        <f t="shared" si="56"/>
        <v>4.4511385076160338E-4</v>
      </c>
      <c r="R89" s="24">
        <f t="shared" si="56"/>
        <v>1.6330547724119453E-3</v>
      </c>
      <c r="S89" s="24">
        <f t="shared" si="56"/>
        <v>4.0743573499399197E-3</v>
      </c>
      <c r="U89" s="18">
        <f t="shared" si="64"/>
        <v>0.75</v>
      </c>
      <c r="V89" s="22">
        <f t="shared" si="65"/>
        <v>-3.7500000000000006E-2</v>
      </c>
      <c r="W89" s="24">
        <f>C89/(SQRT('Isocratic retention'!$B$8/16))</f>
        <v>8.9530993389363676E-3</v>
      </c>
      <c r="X89" s="24">
        <f>D89/(SQRT('Isocratic retention'!$B$8/16))</f>
        <v>8.9467936218740798E-3</v>
      </c>
      <c r="Y89" s="24">
        <f>E89/(SQRT('Isocratic retention'!$B$8/16))</f>
        <v>8.9468169933402258E-3</v>
      </c>
      <c r="Z89" s="24">
        <f>F89/(SQRT('Isocratic retention'!$B$8/16))</f>
        <v>8.9515196050616048E-3</v>
      </c>
      <c r="AA89" s="24">
        <f>G89/(SQRT('Isocratic retention'!$B$8/16))</f>
        <v>8.9505134551493681E-3</v>
      </c>
      <c r="AB89" s="24">
        <f>H89/(SQRT('Isocratic retention'!$B$8/16))</f>
        <v>8.9611414057045244E-3</v>
      </c>
      <c r="AC89" s="24">
        <f>I89/(SQRT('Isocratic retention'!$B$8/16))</f>
        <v>8.9829825954567052E-3</v>
      </c>
      <c r="AE89" s="18">
        <f t="shared" si="66"/>
        <v>0.75</v>
      </c>
      <c r="AF89" s="22">
        <f t="shared" si="67"/>
        <v>-3.7500000000000006E-2</v>
      </c>
      <c r="AG89" s="22">
        <f t="shared" si="68"/>
        <v>-1.7167847745578176E-2</v>
      </c>
      <c r="AH89" s="22">
        <f t="shared" si="69"/>
        <v>6.3653132663492735E-5</v>
      </c>
      <c r="AI89" s="22">
        <f t="shared" si="70"/>
        <v>1.2804371255330403E-2</v>
      </c>
      <c r="AJ89" s="22">
        <f t="shared" si="71"/>
        <v>-2.7390007161827543E-3</v>
      </c>
      <c r="AK89" s="22">
        <f t="shared" si="72"/>
        <v>2.8916492968581588E-2</v>
      </c>
      <c r="AL89" s="22">
        <f t="shared" si="73"/>
        <v>5.931790951363046E-2</v>
      </c>
      <c r="AM89" s="17"/>
      <c r="AN89" s="7">
        <v>1.5</v>
      </c>
    </row>
    <row r="90" spans="1:40">
      <c r="A90" s="8">
        <v>0.76</v>
      </c>
      <c r="B90" s="22">
        <f t="shared" si="61"/>
        <v>-4.0000000000000008E-2</v>
      </c>
      <c r="C90" s="24">
        <f t="shared" si="74"/>
        <v>0.21814157364802556</v>
      </c>
      <c r="D90" s="24">
        <f t="shared" si="74"/>
        <v>0.21800527559965577</v>
      </c>
      <c r="E90" s="24">
        <f t="shared" si="74"/>
        <v>0.21800566864088586</v>
      </c>
      <c r="F90" s="24">
        <f t="shared" si="74"/>
        <v>0.21810272065371064</v>
      </c>
      <c r="G90" s="24">
        <f t="shared" si="58"/>
        <v>0.21808095333551034</v>
      </c>
      <c r="H90" s="24">
        <f t="shared" si="58"/>
        <v>0.21829950340635426</v>
      </c>
      <c r="I90" s="24">
        <f t="shared" si="58"/>
        <v>0.21873848860022416</v>
      </c>
      <c r="K90" s="19">
        <f t="shared" si="62"/>
        <v>0.76</v>
      </c>
      <c r="L90" s="22">
        <f t="shared" si="63"/>
        <v>-4.0000000000000008E-2</v>
      </c>
      <c r="M90" s="24">
        <f t="shared" si="75"/>
        <v>6.4942040378708986E-4</v>
      </c>
      <c r="N90" s="24">
        <f t="shared" si="45"/>
        <v>2.4199998420976462E-5</v>
      </c>
      <c r="O90" s="24">
        <f t="shared" si="45"/>
        <v>2.6002939843298109E-5</v>
      </c>
      <c r="P90" s="24">
        <f t="shared" si="55"/>
        <v>4.7119565922325817E-4</v>
      </c>
      <c r="Q90" s="24">
        <f t="shared" si="56"/>
        <v>3.7134557573553496E-4</v>
      </c>
      <c r="R90" s="24">
        <f t="shared" si="56"/>
        <v>1.3738688364874799E-3</v>
      </c>
      <c r="S90" s="24">
        <f t="shared" si="56"/>
        <v>3.3875623863492328E-3</v>
      </c>
      <c r="U90" s="18">
        <f t="shared" si="64"/>
        <v>0.76</v>
      </c>
      <c r="V90" s="22">
        <f t="shared" si="65"/>
        <v>-4.0000000000000008E-2</v>
      </c>
      <c r="W90" s="24">
        <f>C90/(SQRT('Isocratic retention'!$B$8/16))</f>
        <v>8.952341290106542E-3</v>
      </c>
      <c r="X90" s="24">
        <f>D90/(SQRT('Isocratic retention'!$B$8/16))</f>
        <v>8.9467477362241872E-3</v>
      </c>
      <c r="Y90" s="24">
        <f>E90/(SQRT('Isocratic retention'!$B$8/16))</f>
        <v>8.946763866295929E-3</v>
      </c>
      <c r="Z90" s="24">
        <f>F90/(SQRT('Isocratic retention'!$B$8/16))</f>
        <v>8.9507467968633105E-3</v>
      </c>
      <c r="AA90" s="24">
        <f>G90/(SQRT('Isocratic retention'!$B$8/16))</f>
        <v>8.9498534849730502E-3</v>
      </c>
      <c r="AB90" s="24">
        <f>H90/(SQRT('Isocratic retention'!$B$8/16))</f>
        <v>8.9588225906343522E-3</v>
      </c>
      <c r="AC90" s="24">
        <f>I90/(SQRT('Isocratic retention'!$B$8/16))</f>
        <v>8.9768381628662092E-3</v>
      </c>
      <c r="AE90" s="18">
        <f t="shared" si="66"/>
        <v>0.76</v>
      </c>
      <c r="AF90" s="22">
        <f t="shared" si="67"/>
        <v>-4.0000000000000008E-2</v>
      </c>
      <c r="AG90" s="22">
        <f t="shared" si="68"/>
        <v>-1.5229607291106713E-2</v>
      </c>
      <c r="AH90" s="22">
        <f t="shared" si="69"/>
        <v>4.3931145414155675E-5</v>
      </c>
      <c r="AI90" s="22">
        <f t="shared" si="70"/>
        <v>1.0845308562889459E-2</v>
      </c>
      <c r="AJ90" s="22">
        <f t="shared" si="71"/>
        <v>-2.4320210336624837E-3</v>
      </c>
      <c r="AK90" s="22">
        <f t="shared" si="72"/>
        <v>2.4407172246708179E-2</v>
      </c>
      <c r="AL90" s="22">
        <f t="shared" si="73"/>
        <v>4.8951103603386018E-2</v>
      </c>
      <c r="AM90" s="17"/>
      <c r="AN90" s="7">
        <v>1.5</v>
      </c>
    </row>
    <row r="91" spans="1:40">
      <c r="A91" s="8">
        <v>0.77</v>
      </c>
      <c r="B91" s="22">
        <f t="shared" si="61"/>
        <v>-4.250000000000001E-2</v>
      </c>
      <c r="C91" s="24">
        <f t="shared" si="74"/>
        <v>0.21812523412895818</v>
      </c>
      <c r="D91" s="24">
        <f t="shared" si="74"/>
        <v>0.21800435303111954</v>
      </c>
      <c r="E91" s="24">
        <f t="shared" si="74"/>
        <v>0.21800461476767877</v>
      </c>
      <c r="F91" s="24">
        <f t="shared" si="74"/>
        <v>0.2180868069813732</v>
      </c>
      <c r="G91" s="24">
        <f t="shared" si="58"/>
        <v>0.21806753701986886</v>
      </c>
      <c r="H91" s="24">
        <f t="shared" si="58"/>
        <v>0.21825196852142578</v>
      </c>
      <c r="I91" s="24">
        <f t="shared" si="58"/>
        <v>0.218614005103137</v>
      </c>
      <c r="K91" s="19">
        <f t="shared" si="62"/>
        <v>0.77</v>
      </c>
      <c r="L91" s="22">
        <f t="shared" si="63"/>
        <v>-4.250000000000001E-2</v>
      </c>
      <c r="M91" s="24">
        <f t="shared" si="75"/>
        <v>5.7446848145956565E-4</v>
      </c>
      <c r="N91" s="24">
        <f t="shared" si="45"/>
        <v>1.9968032658519663E-5</v>
      </c>
      <c r="O91" s="24">
        <f t="shared" si="45"/>
        <v>2.1168659076922193E-5</v>
      </c>
      <c r="P91" s="24">
        <f t="shared" si="55"/>
        <v>3.9819716226243454E-4</v>
      </c>
      <c r="Q91" s="24">
        <f t="shared" si="56"/>
        <v>3.0980284343524485E-4</v>
      </c>
      <c r="R91" s="24">
        <f t="shared" si="56"/>
        <v>1.1558189056229183E-3</v>
      </c>
      <c r="S91" s="24">
        <f t="shared" si="56"/>
        <v>2.8165371703533387E-3</v>
      </c>
      <c r="U91" s="18">
        <f t="shared" si="64"/>
        <v>0.77</v>
      </c>
      <c r="V91" s="22">
        <f t="shared" si="65"/>
        <v>-4.250000000000001E-2</v>
      </c>
      <c r="W91" s="24">
        <f>C91/(SQRT('Isocratic retention'!$B$8/16))</f>
        <v>8.951670730392677E-3</v>
      </c>
      <c r="X91" s="24">
        <f>D91/(SQRT('Isocratic retention'!$B$8/16))</f>
        <v>8.9467098748103272E-3</v>
      </c>
      <c r="Y91" s="24">
        <f>E91/(SQRT('Isocratic retention'!$B$8/16))</f>
        <v>8.9467206162520754E-3</v>
      </c>
      <c r="Z91" s="24">
        <f>F91/(SQRT('Isocratic retention'!$B$8/16))</f>
        <v>8.9500937135304943E-3</v>
      </c>
      <c r="AA91" s="24">
        <f>G91/(SQRT('Isocratic retention'!$B$8/16))</f>
        <v>8.9493028909965362E-3</v>
      </c>
      <c r="AB91" s="24">
        <f>H91/(SQRT('Isocratic retention'!$B$8/16))</f>
        <v>8.9568718001181331E-3</v>
      </c>
      <c r="AC91" s="24">
        <f>I91/(SQRT('Isocratic retention'!$B$8/16))</f>
        <v>8.9717294679380784E-3</v>
      </c>
      <c r="AE91" s="18">
        <f t="shared" si="66"/>
        <v>0.77</v>
      </c>
      <c r="AF91" s="22">
        <f t="shared" si="67"/>
        <v>-4.250000000000001E-2</v>
      </c>
      <c r="AG91" s="22">
        <f t="shared" si="68"/>
        <v>-1.3507489923809469E-2</v>
      </c>
      <c r="AH91" s="22">
        <f t="shared" si="69"/>
        <v>2.9255045237123011E-5</v>
      </c>
      <c r="AI91" s="22">
        <f t="shared" si="70"/>
        <v>9.1851222435328835E-3</v>
      </c>
      <c r="AJ91" s="22">
        <f t="shared" si="71"/>
        <v>-2.1531409052596923E-3</v>
      </c>
      <c r="AK91" s="22">
        <f t="shared" si="72"/>
        <v>2.0599765694058334E-2</v>
      </c>
      <c r="AL91" s="22">
        <f t="shared" si="73"/>
        <v>4.0386483730469887E-2</v>
      </c>
      <c r="AM91" s="17"/>
      <c r="AN91" s="7">
        <v>1.5</v>
      </c>
    </row>
    <row r="92" spans="1:40">
      <c r="A92" s="8">
        <v>0.78</v>
      </c>
      <c r="B92" s="22">
        <f t="shared" si="61"/>
        <v>-4.5000000000000012E-2</v>
      </c>
      <c r="C92" s="24">
        <f t="shared" si="74"/>
        <v>0.21811078041199505</v>
      </c>
      <c r="D92" s="24">
        <f t="shared" si="74"/>
        <v>0.21800359179641446</v>
      </c>
      <c r="E92" s="24">
        <f t="shared" si="74"/>
        <v>0.21800375682304768</v>
      </c>
      <c r="F92" s="24">
        <f t="shared" si="74"/>
        <v>0.21807335868438255</v>
      </c>
      <c r="G92" s="24">
        <f t="shared" si="58"/>
        <v>0.21805634417685218</v>
      </c>
      <c r="H92" s="24">
        <f t="shared" si="58"/>
        <v>0.2182119780090728</v>
      </c>
      <c r="I92" s="24">
        <f t="shared" si="58"/>
        <v>0.21851050519475035</v>
      </c>
      <c r="K92" s="19">
        <f t="shared" si="62"/>
        <v>0.78</v>
      </c>
      <c r="L92" s="22">
        <f t="shared" si="63"/>
        <v>-4.5000000000000012E-2</v>
      </c>
      <c r="M92" s="24">
        <f t="shared" si="75"/>
        <v>5.0816702750019203E-4</v>
      </c>
      <c r="N92" s="24">
        <f t="shared" si="45"/>
        <v>1.6476130341648962E-5</v>
      </c>
      <c r="O92" s="24">
        <f t="shared" si="45"/>
        <v>1.7233133246295354E-5</v>
      </c>
      <c r="P92" s="24">
        <f t="shared" si="55"/>
        <v>3.3650772652539892E-4</v>
      </c>
      <c r="Q92" s="24">
        <f t="shared" si="56"/>
        <v>2.5845952684492598E-4</v>
      </c>
      <c r="R92" s="24">
        <f t="shared" si="56"/>
        <v>9.7237618840736756E-4</v>
      </c>
      <c r="S92" s="24">
        <f t="shared" si="56"/>
        <v>2.3417669483959615E-3</v>
      </c>
      <c r="U92" s="18">
        <f t="shared" si="64"/>
        <v>0.78</v>
      </c>
      <c r="V92" s="22">
        <f t="shared" si="65"/>
        <v>-4.5000000000000012E-2</v>
      </c>
      <c r="W92" s="24">
        <f>C92/(SQRT('Isocratic retention'!$B$8/16))</f>
        <v>8.9510775623642229E-3</v>
      </c>
      <c r="X92" s="24">
        <f>D92/(SQRT('Isocratic retention'!$B$8/16))</f>
        <v>8.9466786343971975E-3</v>
      </c>
      <c r="Y92" s="24">
        <f>E92/(SQRT('Isocratic retention'!$B$8/16))</f>
        <v>8.9466854069473242E-3</v>
      </c>
      <c r="Z92" s="24">
        <f>F92/(SQRT('Isocratic retention'!$B$8/16))</f>
        <v>8.9495418070671007E-3</v>
      </c>
      <c r="AA92" s="24">
        <f>G92/(SQRT('Isocratic retention'!$B$8/16))</f>
        <v>8.948843546411199E-3</v>
      </c>
      <c r="AB92" s="24">
        <f>H92/(SQRT('Isocratic retention'!$B$8/16))</f>
        <v>8.9552306241196152E-3</v>
      </c>
      <c r="AC92" s="24">
        <f>I92/(SQRT('Isocratic retention'!$B$8/16))</f>
        <v>8.9674819213201792E-3</v>
      </c>
      <c r="AE92" s="18">
        <f t="shared" si="66"/>
        <v>0.78</v>
      </c>
      <c r="AF92" s="22">
        <f t="shared" si="67"/>
        <v>-4.5000000000000012E-2</v>
      </c>
      <c r="AG92" s="22">
        <f t="shared" si="68"/>
        <v>-1.1977883082348638E-2</v>
      </c>
      <c r="AH92" s="22">
        <f t="shared" si="69"/>
        <v>1.8445568182540846E-5</v>
      </c>
      <c r="AI92" s="22">
        <f t="shared" si="70"/>
        <v>7.7783837344624481E-3</v>
      </c>
      <c r="AJ92" s="22">
        <f t="shared" si="71"/>
        <v>-1.9012337922486603E-3</v>
      </c>
      <c r="AK92" s="22">
        <f t="shared" si="72"/>
        <v>1.7385297976119804E-2</v>
      </c>
      <c r="AL92" s="22">
        <f t="shared" si="73"/>
        <v>3.3312723720886318E-2</v>
      </c>
      <c r="AM92" s="17"/>
      <c r="AN92" s="7">
        <v>1.5</v>
      </c>
    </row>
    <row r="93" spans="1:40">
      <c r="A93" s="8">
        <v>0.79</v>
      </c>
      <c r="B93" s="22">
        <f t="shared" si="61"/>
        <v>-4.7500000000000014E-2</v>
      </c>
      <c r="C93" s="24">
        <f t="shared" si="74"/>
        <v>0.21809799484999723</v>
      </c>
      <c r="D93" s="24">
        <f t="shared" si="74"/>
        <v>0.21800296368234659</v>
      </c>
      <c r="E93" s="24">
        <f t="shared" si="74"/>
        <v>0.21800305838135178</v>
      </c>
      <c r="F93" s="24">
        <f t="shared" si="74"/>
        <v>0.21806199382226182</v>
      </c>
      <c r="G93" s="24">
        <f t="shared" si="58"/>
        <v>0.21804700631255738</v>
      </c>
      <c r="H93" s="24">
        <f t="shared" si="58"/>
        <v>0.21817833448430862</v>
      </c>
      <c r="I93" s="24">
        <f t="shared" si="58"/>
        <v>0.21842445177171257</v>
      </c>
      <c r="K93" s="19">
        <f t="shared" si="62"/>
        <v>0.79</v>
      </c>
      <c r="L93" s="22">
        <f t="shared" si="63"/>
        <v>-4.7500000000000014E-2</v>
      </c>
      <c r="M93" s="24">
        <f t="shared" si="75"/>
        <v>4.4951766053775549E-4</v>
      </c>
      <c r="N93" s="24">
        <f t="shared" ref="N93:O113" si="76">(10^(D$3-D$4*$A93))</f>
        <v>1.3594873149367684E-5</v>
      </c>
      <c r="O93" s="24">
        <f t="shared" si="76"/>
        <v>1.402927225599923E-5</v>
      </c>
      <c r="P93" s="24">
        <f t="shared" si="55"/>
        <v>2.8437533147627743E-4</v>
      </c>
      <c r="Q93" s="24">
        <f t="shared" si="56"/>
        <v>2.1562528696049757E-4</v>
      </c>
      <c r="R93" s="24">
        <f t="shared" si="56"/>
        <v>8.1804809315873305E-4</v>
      </c>
      <c r="S93" s="24">
        <f t="shared" si="56"/>
        <v>1.9470264757456689E-3</v>
      </c>
      <c r="U93" s="18">
        <f t="shared" si="64"/>
        <v>0.79</v>
      </c>
      <c r="V93" s="22">
        <f t="shared" si="65"/>
        <v>-4.7500000000000014E-2</v>
      </c>
      <c r="W93" s="24">
        <f>C93/(SQRT('Isocratic retention'!$B$8/16))</f>
        <v>8.9505528539710628E-3</v>
      </c>
      <c r="X93" s="24">
        <f>D93/(SQRT('Isocratic retention'!$B$8/16))</f>
        <v>8.9466528571397457E-3</v>
      </c>
      <c r="Y93" s="24">
        <f>E93/(SQRT('Isocratic retention'!$B$8/16))</f>
        <v>8.9466567435049181E-3</v>
      </c>
      <c r="Z93" s="24">
        <f>F93/(SQRT('Isocratic retention'!$B$8/16))</f>
        <v>8.9490754029666886E-3</v>
      </c>
      <c r="AA93" s="24">
        <f>G93/(SQRT('Isocratic retention'!$B$8/16))</f>
        <v>8.9484603285463517E-3</v>
      </c>
      <c r="AB93" s="24">
        <f>H93/(SQRT('Isocratic retention'!$B$8/16))</f>
        <v>8.9538499229957803E-3</v>
      </c>
      <c r="AC93" s="24">
        <f>I93/(SQRT('Isocratic retention'!$B$8/16))</f>
        <v>8.963950363353795E-3</v>
      </c>
      <c r="AE93" s="18">
        <f t="shared" si="66"/>
        <v>0.79</v>
      </c>
      <c r="AF93" s="22">
        <f t="shared" si="67"/>
        <v>-4.7500000000000014E-2</v>
      </c>
      <c r="AG93" s="22">
        <f t="shared" si="68"/>
        <v>-1.0619665347160004E-2</v>
      </c>
      <c r="AH93" s="22">
        <f t="shared" si="69"/>
        <v>1.0584850685161986E-5</v>
      </c>
      <c r="AI93" s="22">
        <f t="shared" si="70"/>
        <v>6.5865358765621225E-3</v>
      </c>
      <c r="AJ93" s="22">
        <f t="shared" si="71"/>
        <v>-1.6748126590467073E-3</v>
      </c>
      <c r="AK93" s="22">
        <f t="shared" si="72"/>
        <v>1.4671645157074118E-2</v>
      </c>
      <c r="AL93" s="22">
        <f t="shared" si="73"/>
        <v>2.7471819472332539E-2</v>
      </c>
      <c r="AM93" s="17"/>
      <c r="AN93" s="7">
        <v>1.5</v>
      </c>
    </row>
    <row r="94" spans="1:40">
      <c r="A94" s="8">
        <v>0.8</v>
      </c>
      <c r="B94" s="22">
        <f t="shared" si="61"/>
        <v>-5.0000000000000017E-2</v>
      </c>
      <c r="C94" s="24">
        <f t="shared" si="74"/>
        <v>0.21808668491525748</v>
      </c>
      <c r="D94" s="24">
        <f t="shared" si="74"/>
        <v>0.21800244540949365</v>
      </c>
      <c r="E94" s="24">
        <f t="shared" si="74"/>
        <v>0.21800248978894515</v>
      </c>
      <c r="F94" s="24">
        <f t="shared" si="74"/>
        <v>0.21805238962545442</v>
      </c>
      <c r="G94" s="24">
        <f t="shared" si="58"/>
        <v>0.218039216003209</v>
      </c>
      <c r="H94" s="24">
        <f t="shared" si="58"/>
        <v>0.21815003060191349</v>
      </c>
      <c r="I94" s="24">
        <f t="shared" si="58"/>
        <v>0.21835290396329471</v>
      </c>
      <c r="K94" s="19">
        <f t="shared" si="62"/>
        <v>0.8</v>
      </c>
      <c r="L94" s="22">
        <f t="shared" si="63"/>
        <v>-5.0000000000000017E-2</v>
      </c>
      <c r="M94" s="24">
        <f t="shared" si="75"/>
        <v>3.9763722595177747E-4</v>
      </c>
      <c r="N94" s="24">
        <f t="shared" si="76"/>
        <v>1.1217474741638933E-5</v>
      </c>
      <c r="O94" s="24">
        <f t="shared" si="76"/>
        <v>1.1421050207179261E-5</v>
      </c>
      <c r="P94" s="24">
        <f t="shared" si="55"/>
        <v>2.4031938281850618E-4</v>
      </c>
      <c r="Q94" s="24">
        <f t="shared" si="56"/>
        <v>1.7988992297696677E-4</v>
      </c>
      <c r="R94" s="24">
        <f t="shared" si="56"/>
        <v>6.8821377024535092E-4</v>
      </c>
      <c r="S94" s="24">
        <f t="shared" si="56"/>
        <v>1.6188255197005228E-3</v>
      </c>
      <c r="U94" s="18">
        <f t="shared" si="64"/>
        <v>0.8</v>
      </c>
      <c r="V94" s="22">
        <f t="shared" si="65"/>
        <v>-5.0000000000000017E-2</v>
      </c>
      <c r="W94" s="24">
        <f>C94/(SQRT('Isocratic retention'!$B$8/16))</f>
        <v>8.9500887040428034E-3</v>
      </c>
      <c r="X94" s="24">
        <f>D94/(SQRT('Isocratic retention'!$B$8/16))</f>
        <v>8.9466315876706413E-3</v>
      </c>
      <c r="Y94" s="24">
        <f>E94/(SQRT('Isocratic retention'!$B$8/16))</f>
        <v>8.9466334089649026E-3</v>
      </c>
      <c r="Z94" s="24">
        <f>F94/(SQRT('Isocratic retention'!$B$8/16))</f>
        <v>8.9486812550461474E-3</v>
      </c>
      <c r="AA94" s="24">
        <f>G94/(SQRT('Isocratic retention'!$B$8/16))</f>
        <v>8.9481406209964524E-3</v>
      </c>
      <c r="AB94" s="24">
        <f>H94/(SQRT('Isocratic retention'!$B$8/16))</f>
        <v>8.952688356171086E-3</v>
      </c>
      <c r="AC94" s="24">
        <f>I94/(SQRT('Isocratic retention'!$B$8/16))</f>
        <v>8.9610141032507602E-3</v>
      </c>
      <c r="AE94" s="18">
        <f t="shared" si="66"/>
        <v>0.8</v>
      </c>
      <c r="AF94" s="22">
        <f t="shared" si="67"/>
        <v>-5.0000000000000017E-2</v>
      </c>
      <c r="AG94" s="22">
        <f t="shared" si="68"/>
        <v>-9.4139601436178336E-3</v>
      </c>
      <c r="AH94" s="22">
        <f t="shared" si="69"/>
        <v>4.9604643435327203E-6</v>
      </c>
      <c r="AI94" s="22">
        <f t="shared" si="70"/>
        <v>5.5768604739455446E-3</v>
      </c>
      <c r="AJ94" s="22">
        <f t="shared" si="71"/>
        <v>-1.4721744828965191E-3</v>
      </c>
      <c r="AK94" s="22">
        <f t="shared" si="72"/>
        <v>1.2380946027229604E-2</v>
      </c>
      <c r="AL94" s="22">
        <f t="shared" si="73"/>
        <v>2.2650076034339852E-2</v>
      </c>
      <c r="AM94" s="17"/>
      <c r="AN94" s="7">
        <v>1.5</v>
      </c>
    </row>
    <row r="95" spans="1:40">
      <c r="A95" s="8">
        <v>0.81</v>
      </c>
      <c r="B95" s="22">
        <f t="shared" si="61"/>
        <v>-5.2500000000000019E-2</v>
      </c>
      <c r="C95" s="24">
        <f t="shared" si="74"/>
        <v>0.21807668030037713</v>
      </c>
      <c r="D95" s="24">
        <f t="shared" si="74"/>
        <v>0.218002017769414</v>
      </c>
      <c r="E95" s="24">
        <f t="shared" si="74"/>
        <v>0.21800202690517576</v>
      </c>
      <c r="F95" s="24">
        <f t="shared" si="74"/>
        <v>0.21804427332845627</v>
      </c>
      <c r="G95" s="24">
        <f t="shared" si="58"/>
        <v>0.21803271677406752</v>
      </c>
      <c r="H95" s="24">
        <f t="shared" si="58"/>
        <v>0.21812621889477962</v>
      </c>
      <c r="I95" s="24">
        <f t="shared" si="58"/>
        <v>0.218293416627304</v>
      </c>
      <c r="K95" s="19">
        <f t="shared" si="62"/>
        <v>0.81</v>
      </c>
      <c r="L95" s="22">
        <f t="shared" si="63"/>
        <v>-5.2500000000000019E-2</v>
      </c>
      <c r="M95" s="24">
        <f t="shared" si="75"/>
        <v>3.5174449714272014E-4</v>
      </c>
      <c r="N95" s="24">
        <f t="shared" si="76"/>
        <v>9.2558230000962009E-6</v>
      </c>
      <c r="O95" s="24">
        <f t="shared" si="76"/>
        <v>9.2977301640953214E-6</v>
      </c>
      <c r="P95" s="24">
        <f t="shared" si="55"/>
        <v>2.0308866264331934E-4</v>
      </c>
      <c r="Q95" s="24">
        <f t="shared" si="56"/>
        <v>1.5007694526378764E-4</v>
      </c>
      <c r="R95" s="24">
        <f t="shared" si="56"/>
        <v>5.7898575586975574E-4</v>
      </c>
      <c r="S95" s="24">
        <f t="shared" si="56"/>
        <v>1.3459478316698473E-3</v>
      </c>
      <c r="U95" s="18">
        <f t="shared" si="64"/>
        <v>0.81</v>
      </c>
      <c r="V95" s="22">
        <f t="shared" si="65"/>
        <v>-5.2500000000000019E-2</v>
      </c>
      <c r="W95" s="24">
        <f>C95/(SQRT('Isocratic retention'!$B$8/16))</f>
        <v>8.949678123311277E-3</v>
      </c>
      <c r="X95" s="24">
        <f>D95/(SQRT('Isocratic retention'!$B$8/16))</f>
        <v>8.9466140376920737E-3</v>
      </c>
      <c r="Y95" s="24">
        <f>E95/(SQRT('Isocratic retention'!$B$8/16))</f>
        <v>8.9466144126158255E-3</v>
      </c>
      <c r="Z95" s="24">
        <f>F95/(SQRT('Isocratic retention'!$B$8/16))</f>
        <v>8.9483481692453799E-3</v>
      </c>
      <c r="AA95" s="24">
        <f>G95/(SQRT('Isocratic retention'!$B$8/16))</f>
        <v>8.9478738982602772E-3</v>
      </c>
      <c r="AB95" s="24">
        <f>H95/(SQRT('Isocratic retention'!$B$8/16))</f>
        <v>8.9517111443292632E-3</v>
      </c>
      <c r="AC95" s="24">
        <f>I95/(SQRT('Isocratic retention'!$B$8/16))</f>
        <v>8.9585727944927734E-3</v>
      </c>
      <c r="AE95" s="18">
        <f t="shared" si="66"/>
        <v>0.81</v>
      </c>
      <c r="AF95" s="22">
        <f t="shared" si="67"/>
        <v>-5.2500000000000019E-2</v>
      </c>
      <c r="AG95" s="22">
        <f t="shared" si="68"/>
        <v>-8.3439106035416606E-3</v>
      </c>
      <c r="AH95" s="22">
        <f t="shared" si="69"/>
        <v>1.0211418004947357E-6</v>
      </c>
      <c r="AI95" s="22">
        <f t="shared" si="70"/>
        <v>4.7215995101704874E-3</v>
      </c>
      <c r="AJ95" s="22">
        <f t="shared" si="71"/>
        <v>-1.2915077098575318E-3</v>
      </c>
      <c r="AK95" s="22">
        <f t="shared" si="72"/>
        <v>1.0447406516925077E-2</v>
      </c>
      <c r="AL95" s="22">
        <f t="shared" si="73"/>
        <v>1.8670584240372344E-2</v>
      </c>
      <c r="AM95" s="17"/>
      <c r="AN95" s="7">
        <v>1.5</v>
      </c>
    </row>
    <row r="96" spans="1:40">
      <c r="A96" s="8">
        <v>0.82</v>
      </c>
      <c r="B96" s="22">
        <f t="shared" si="61"/>
        <v>-5.4999999999999993E-2</v>
      </c>
      <c r="C96" s="24">
        <f t="shared" si="74"/>
        <v>0.21806783035374103</v>
      </c>
      <c r="D96" s="24">
        <f t="shared" si="74"/>
        <v>0.21800166491273493</v>
      </c>
      <c r="E96" s="24">
        <f t="shared" si="74"/>
        <v>0.21800165007744918</v>
      </c>
      <c r="F96" s="24">
        <f t="shared" si="74"/>
        <v>0.21803741442309604</v>
      </c>
      <c r="G96" s="24">
        <f t="shared" si="58"/>
        <v>0.21802729465569656</v>
      </c>
      <c r="H96" s="24">
        <f t="shared" si="58"/>
        <v>0.21810618639928253</v>
      </c>
      <c r="I96" s="24">
        <f t="shared" si="58"/>
        <v>0.2182439567874917</v>
      </c>
      <c r="K96" s="19">
        <f t="shared" si="62"/>
        <v>0.82</v>
      </c>
      <c r="L96" s="22">
        <f t="shared" si="63"/>
        <v>-5.4999999999999993E-2</v>
      </c>
      <c r="M96" s="24">
        <f t="shared" si="75"/>
        <v>3.1114841165597864E-4</v>
      </c>
      <c r="N96" s="24">
        <f t="shared" si="76"/>
        <v>7.6372143804438016E-6</v>
      </c>
      <c r="O96" s="24">
        <f t="shared" si="76"/>
        <v>7.5691626108067574E-6</v>
      </c>
      <c r="P96" s="24">
        <f t="shared" si="55"/>
        <v>1.7162579401845866E-4</v>
      </c>
      <c r="Q96" s="24">
        <f t="shared" si="56"/>
        <v>1.2520484264476437E-4</v>
      </c>
      <c r="R96" s="24">
        <f t="shared" si="56"/>
        <v>4.8709357469055553E-4</v>
      </c>
      <c r="S96" s="24">
        <f t="shared" si="56"/>
        <v>1.1190678325307733E-3</v>
      </c>
      <c r="U96" s="18">
        <f t="shared" si="64"/>
        <v>0.82</v>
      </c>
      <c r="V96" s="22">
        <f t="shared" si="65"/>
        <v>-5.4999999999999993E-2</v>
      </c>
      <c r="W96" s="24">
        <f>C96/(SQRT('Isocratic retention'!$B$8/16))</f>
        <v>8.9493149291646461E-3</v>
      </c>
      <c r="X96" s="24">
        <f>D96/(SQRT('Isocratic retention'!$B$8/16))</f>
        <v>8.9465995567595095E-3</v>
      </c>
      <c r="Y96" s="24">
        <f>E96/(SQRT('Isocratic retention'!$B$8/16))</f>
        <v>8.9465989479322276E-3</v>
      </c>
      <c r="Z96" s="24">
        <f>F96/(SQRT('Isocratic retention'!$B$8/16))</f>
        <v>8.948066685708635E-3</v>
      </c>
      <c r="AA96" s="24">
        <f>G96/(SQRT('Isocratic retention'!$B$8/16))</f>
        <v>8.9476513792174344E-3</v>
      </c>
      <c r="AB96" s="24">
        <f>H96/(SQRT('Isocratic retention'!$B$8/16))</f>
        <v>8.9508890280605331E-3</v>
      </c>
      <c r="AC96" s="24">
        <f>I96/(SQRT('Isocratic retention'!$B$8/16))</f>
        <v>8.9565430054949716E-3</v>
      </c>
      <c r="AE96" s="18">
        <f t="shared" si="66"/>
        <v>0.82</v>
      </c>
      <c r="AF96" s="22">
        <f t="shared" si="67"/>
        <v>-5.4999999999999993E-2</v>
      </c>
      <c r="AG96" s="22">
        <f t="shared" si="68"/>
        <v>-7.3944744269024542E-3</v>
      </c>
      <c r="AH96" s="22">
        <f t="shared" si="69"/>
        <v>-1.6582038975277796E-6</v>
      </c>
      <c r="AI96" s="22">
        <f t="shared" si="70"/>
        <v>3.9972074783706686E-3</v>
      </c>
      <c r="AJ96" s="22">
        <f t="shared" si="71"/>
        <v>-1.1309708124329439E-3</v>
      </c>
      <c r="AK96" s="22">
        <f t="shared" si="72"/>
        <v>8.8154387777775386E-3</v>
      </c>
      <c r="AL96" s="22">
        <f t="shared" si="73"/>
        <v>1.5386950842645675E-2</v>
      </c>
      <c r="AM96" s="17"/>
      <c r="AN96" s="7">
        <v>1.5</v>
      </c>
    </row>
    <row r="97" spans="1:40">
      <c r="A97" s="8">
        <v>0.83</v>
      </c>
      <c r="B97" s="22">
        <f t="shared" si="61"/>
        <v>-5.7499999999999996E-2</v>
      </c>
      <c r="C97" s="24">
        <f t="shared" si="74"/>
        <v>0.21806000181097365</v>
      </c>
      <c r="D97" s="24">
        <f t="shared" si="74"/>
        <v>0.21800137376173692</v>
      </c>
      <c r="E97" s="24">
        <f t="shared" si="74"/>
        <v>0.21800134330684076</v>
      </c>
      <c r="F97" s="24">
        <f t="shared" si="74"/>
        <v>0.21803161811195179</v>
      </c>
      <c r="G97" s="24">
        <f t="shared" si="58"/>
        <v>0.21802277113960128</v>
      </c>
      <c r="H97" s="24">
        <f t="shared" si="58"/>
        <v>0.21808933330791941</v>
      </c>
      <c r="I97" s="24">
        <f t="shared" si="58"/>
        <v>0.21820283415670788</v>
      </c>
      <c r="K97" s="19">
        <f t="shared" si="62"/>
        <v>0.83</v>
      </c>
      <c r="L97" s="22">
        <f t="shared" si="63"/>
        <v>-5.7499999999999996E-2</v>
      </c>
      <c r="M97" s="24">
        <f t="shared" si="75"/>
        <v>2.7523766501670783E-4</v>
      </c>
      <c r="N97" s="24">
        <f t="shared" si="76"/>
        <v>6.3016593437721397E-6</v>
      </c>
      <c r="O97" s="24">
        <f t="shared" si="76"/>
        <v>6.1619579851949328E-6</v>
      </c>
      <c r="P97" s="24">
        <f t="shared" si="55"/>
        <v>1.4503721078806998E-4</v>
      </c>
      <c r="Q97" s="24">
        <f t="shared" si="56"/>
        <v>1.0445476881306674E-4</v>
      </c>
      <c r="R97" s="24">
        <f t="shared" si="56"/>
        <v>4.0978581614397344E-4</v>
      </c>
      <c r="S97" s="24">
        <f t="shared" si="56"/>
        <v>9.3043191150391142E-4</v>
      </c>
      <c r="U97" s="18">
        <f t="shared" si="64"/>
        <v>0.83</v>
      </c>
      <c r="V97" s="22">
        <f t="shared" si="65"/>
        <v>-5.7499999999999996E-2</v>
      </c>
      <c r="W97" s="24">
        <f>C97/(SQRT('Isocratic retention'!$B$8/16))</f>
        <v>8.9489936525483389E-3</v>
      </c>
      <c r="X97" s="24">
        <f>D97/(SQRT('Isocratic retention'!$B$8/16))</f>
        <v>8.946587608174664E-3</v>
      </c>
      <c r="Y97" s="24">
        <f>E97/(SQRT('Isocratic retention'!$B$8/16))</f>
        <v>8.9465863583320961E-3</v>
      </c>
      <c r="Z97" s="24">
        <f>F97/(SQRT('Isocratic retention'!$B$8/16))</f>
        <v>8.9478288101183974E-3</v>
      </c>
      <c r="AA97" s="24">
        <f>G97/(SQRT('Isocratic retention'!$B$8/16))</f>
        <v>8.9474657380338718E-3</v>
      </c>
      <c r="AB97" s="24">
        <f>H97/(SQRT('Isocratic retention'!$B$8/16))</f>
        <v>8.9501973917843619E-3</v>
      </c>
      <c r="AC97" s="24">
        <f>I97/(SQRT('Isocratic retention'!$B$8/16))</f>
        <v>8.954855368336373E-3</v>
      </c>
      <c r="AE97" s="18">
        <f t="shared" si="66"/>
        <v>0.83</v>
      </c>
      <c r="AF97" s="22">
        <f t="shared" si="67"/>
        <v>-5.7499999999999996E-2</v>
      </c>
      <c r="AG97" s="22">
        <f t="shared" si="68"/>
        <v>-6.5522374917664087E-3</v>
      </c>
      <c r="AH97" s="22">
        <f t="shared" si="69"/>
        <v>-3.4040798147381867E-6</v>
      </c>
      <c r="AI97" s="22">
        <f t="shared" si="70"/>
        <v>3.383715514146277E-3</v>
      </c>
      <c r="AJ97" s="22">
        <f t="shared" si="71"/>
        <v>-9.8874844744323374E-4</v>
      </c>
      <c r="AK97" s="22">
        <f t="shared" si="72"/>
        <v>7.4380848310005533E-3</v>
      </c>
      <c r="AL97" s="22">
        <f t="shared" si="73"/>
        <v>1.2678080350734158E-2</v>
      </c>
      <c r="AM97" s="17"/>
      <c r="AN97" s="7">
        <v>1.5</v>
      </c>
    </row>
    <row r="98" spans="1:40">
      <c r="A98" s="8">
        <v>0.84</v>
      </c>
      <c r="B98" s="22">
        <f t="shared" si="61"/>
        <v>-0.06</v>
      </c>
      <c r="C98" s="24">
        <f t="shared" si="74"/>
        <v>0.21805307678821584</v>
      </c>
      <c r="D98" s="24">
        <f t="shared" si="74"/>
        <v>0.21800113352566192</v>
      </c>
      <c r="E98" s="24">
        <f t="shared" si="74"/>
        <v>0.21800109356883179</v>
      </c>
      <c r="F98" s="24">
        <f t="shared" si="74"/>
        <v>0.21802671977597599</v>
      </c>
      <c r="G98" s="24">
        <f t="shared" si="58"/>
        <v>0.21801899730132168</v>
      </c>
      <c r="H98" s="24">
        <f t="shared" si="58"/>
        <v>0.21807515501003649</v>
      </c>
      <c r="I98" s="24">
        <f t="shared" si="58"/>
        <v>0.21816864337143635</v>
      </c>
      <c r="K98" s="19">
        <f t="shared" si="62"/>
        <v>0.84</v>
      </c>
      <c r="L98" s="22">
        <f t="shared" si="63"/>
        <v>-0.06</v>
      </c>
      <c r="M98" s="24">
        <f t="shared" si="75"/>
        <v>2.4347150557724488E-4</v>
      </c>
      <c r="N98" s="24">
        <f t="shared" si="76"/>
        <v>5.1996589995740355E-6</v>
      </c>
      <c r="O98" s="24">
        <f t="shared" si="76"/>
        <v>5.0163707881102763E-6</v>
      </c>
      <c r="P98" s="24">
        <f t="shared" si="55"/>
        <v>1.2256777970635679E-4</v>
      </c>
      <c r="Q98" s="24">
        <f t="shared" si="56"/>
        <v>8.714358404449025E-5</v>
      </c>
      <c r="R98" s="24">
        <f t="shared" si="56"/>
        <v>3.4474775246103994E-4</v>
      </c>
      <c r="S98" s="24">
        <f t="shared" si="56"/>
        <v>7.7359344695578634E-4</v>
      </c>
      <c r="U98" s="18">
        <f t="shared" si="64"/>
        <v>0.84</v>
      </c>
      <c r="V98" s="22">
        <f t="shared" si="65"/>
        <v>-0.06</v>
      </c>
      <c r="W98" s="24">
        <f>C98/(SQRT('Isocratic retention'!$B$8/16))</f>
        <v>8.9487094556108503E-3</v>
      </c>
      <c r="X98" s="24">
        <f>D98/(SQRT('Isocratic retention'!$B$8/16))</f>
        <v>8.9465777490941693E-3</v>
      </c>
      <c r="Y98" s="24">
        <f>E98/(SQRT('Isocratic retention'!$B$8/16))</f>
        <v>8.9465761093004605E-3</v>
      </c>
      <c r="Z98" s="24">
        <f>F98/(SQRT('Isocratic retention'!$B$8/16))</f>
        <v>8.9476277866515005E-3</v>
      </c>
      <c r="AA98" s="24">
        <f>G98/(SQRT('Isocratic retention'!$B$8/16))</f>
        <v>8.9473108629787076E-3</v>
      </c>
      <c r="AB98" s="24">
        <f>H98/(SQRT('Isocratic retention'!$B$8/16))</f>
        <v>8.9496155267164701E-3</v>
      </c>
      <c r="AC98" s="24">
        <f>I98/(SQRT('Isocratic retention'!$B$8/16))</f>
        <v>8.9534522081151976E-3</v>
      </c>
      <c r="AE98" s="18">
        <f t="shared" si="66"/>
        <v>0.84</v>
      </c>
      <c r="AF98" s="22">
        <f t="shared" si="67"/>
        <v>-0.06</v>
      </c>
      <c r="AG98" s="22">
        <f t="shared" si="68"/>
        <v>-5.8052449183676573E-3</v>
      </c>
      <c r="AH98" s="22">
        <f t="shared" si="69"/>
        <v>-4.4661584468097025E-6</v>
      </c>
      <c r="AI98" s="22">
        <f t="shared" si="70"/>
        <v>2.8641908064978155E-3</v>
      </c>
      <c r="AJ98" s="22">
        <f t="shared" si="71"/>
        <v>-8.6309037493830442E-4</v>
      </c>
      <c r="AK98" s="22">
        <f t="shared" si="72"/>
        <v>6.2756819234776615E-3</v>
      </c>
      <c r="AL98" s="22">
        <f t="shared" si="73"/>
        <v>1.0443837088095135E-2</v>
      </c>
      <c r="AM98" s="17"/>
      <c r="AN98" s="7">
        <v>1.5</v>
      </c>
    </row>
    <row r="99" spans="1:40">
      <c r="A99" s="8">
        <v>0.85</v>
      </c>
      <c r="B99" s="22">
        <f t="shared" si="61"/>
        <v>-6.25E-2</v>
      </c>
      <c r="C99" s="24">
        <f t="shared" si="74"/>
        <v>0.21804695100700452</v>
      </c>
      <c r="D99" s="24">
        <f t="shared" si="74"/>
        <v>0.21800093530078155</v>
      </c>
      <c r="E99" s="24">
        <f t="shared" si="74"/>
        <v>0.2180008902603289</v>
      </c>
      <c r="F99" s="24">
        <f t="shared" si="74"/>
        <v>0.21802258029920618</v>
      </c>
      <c r="G99" s="24">
        <f t="shared" si="58"/>
        <v>0.21801584889750036</v>
      </c>
      <c r="H99" s="24">
        <f t="shared" si="58"/>
        <v>0.2180632269829153</v>
      </c>
      <c r="I99" s="24">
        <f t="shared" si="58"/>
        <v>0.21814021596357849</v>
      </c>
      <c r="K99" s="19">
        <f t="shared" si="62"/>
        <v>0.85</v>
      </c>
      <c r="L99" s="22">
        <f t="shared" si="63"/>
        <v>-6.25E-2</v>
      </c>
      <c r="M99" s="24">
        <f t="shared" si="75"/>
        <v>2.1537159176398326E-4</v>
      </c>
      <c r="N99" s="24">
        <f t="shared" si="76"/>
        <v>4.2903705574899148E-6</v>
      </c>
      <c r="O99" s="24">
        <f t="shared" si="76"/>
        <v>4.0837629766815339E-6</v>
      </c>
      <c r="P99" s="24">
        <f t="shared" si="55"/>
        <v>1.0357935415689709E-4</v>
      </c>
      <c r="Q99" s="24">
        <f t="shared" si="56"/>
        <v>7.2701364680720566E-5</v>
      </c>
      <c r="R99" s="24">
        <f t="shared" si="56"/>
        <v>2.9003203172161851E-4</v>
      </c>
      <c r="S99" s="24">
        <f t="shared" si="56"/>
        <v>6.4319249347932512E-4</v>
      </c>
      <c r="U99" s="18">
        <f t="shared" si="64"/>
        <v>0.85</v>
      </c>
      <c r="V99" s="22">
        <f t="shared" si="65"/>
        <v>-6.25E-2</v>
      </c>
      <c r="W99" s="24">
        <f>C99/(SQRT('Isocratic retention'!$B$8/16))</f>
        <v>8.9484580588543531E-3</v>
      </c>
      <c r="X99" s="24">
        <f>D99/(SQRT('Isocratic retention'!$B$8/16))</f>
        <v>8.9465696141167259E-3</v>
      </c>
      <c r="Y99" s="24">
        <f>E99/(SQRT('Isocratic retention'!$B$8/16))</f>
        <v>8.9465677656955511E-3</v>
      </c>
      <c r="Z99" s="24">
        <f>F99/(SQRT('Isocratic retention'!$B$8/16))</f>
        <v>8.9474579061093098E-3</v>
      </c>
      <c r="AA99" s="24">
        <f>G99/(SQRT('Isocratic retention'!$B$8/16))</f>
        <v>8.9471816552121348E-3</v>
      </c>
      <c r="AB99" s="24">
        <f>H99/(SQRT('Isocratic retention'!$B$8/16))</f>
        <v>8.9491260108120942E-3</v>
      </c>
      <c r="AC99" s="24">
        <f>I99/(SQRT('Isocratic retention'!$B$8/16))</f>
        <v>8.9522855719124748E-3</v>
      </c>
      <c r="AE99" s="18">
        <f t="shared" si="66"/>
        <v>0.85</v>
      </c>
      <c r="AF99" s="22">
        <f t="shared" si="67"/>
        <v>-6.25E-2</v>
      </c>
      <c r="AG99" s="22">
        <f t="shared" si="68"/>
        <v>-5.1428482887994819E-3</v>
      </c>
      <c r="AH99" s="22">
        <f t="shared" si="69"/>
        <v>-5.034382924497376E-6</v>
      </c>
      <c r="AI99" s="22">
        <f t="shared" si="70"/>
        <v>2.4242771610032475E-3</v>
      </c>
      <c r="AJ99" s="22">
        <f t="shared" si="71"/>
        <v>-7.5233722174175306E-4</v>
      </c>
      <c r="AK99" s="22">
        <f t="shared" si="72"/>
        <v>5.2947330029295405E-3</v>
      </c>
      <c r="AL99" s="22">
        <f t="shared" si="73"/>
        <v>8.6014424401577826E-3</v>
      </c>
      <c r="AM99" s="17"/>
      <c r="AN99" s="7">
        <v>1.5</v>
      </c>
    </row>
    <row r="100" spans="1:40">
      <c r="A100" s="8">
        <v>0.86</v>
      </c>
      <c r="B100" s="22">
        <f t="shared" si="61"/>
        <v>-6.5000000000000002E-2</v>
      </c>
      <c r="C100" s="24">
        <f t="shared" si="74"/>
        <v>0.21804153222402561</v>
      </c>
      <c r="D100" s="24">
        <f t="shared" si="74"/>
        <v>0.21800077174040369</v>
      </c>
      <c r="E100" s="24">
        <f t="shared" si="74"/>
        <v>0.21800072474949012</v>
      </c>
      <c r="F100" s="24">
        <f t="shared" si="74"/>
        <v>0.21801908211778045</v>
      </c>
      <c r="G100" s="24">
        <f t="shared" si="58"/>
        <v>0.21801322227550771</v>
      </c>
      <c r="H100" s="24">
        <f t="shared" si="58"/>
        <v>0.21805319208082913</v>
      </c>
      <c r="I100" s="24">
        <f t="shared" si="58"/>
        <v>0.21811658042812351</v>
      </c>
      <c r="K100" s="19">
        <f t="shared" si="62"/>
        <v>0.86</v>
      </c>
      <c r="L100" s="22">
        <f t="shared" si="63"/>
        <v>-6.5000000000000002E-2</v>
      </c>
      <c r="M100" s="24">
        <f t="shared" si="75"/>
        <v>1.9051478910839346E-4</v>
      </c>
      <c r="N100" s="24">
        <f t="shared" si="76"/>
        <v>3.5400935950000393E-6</v>
      </c>
      <c r="O100" s="24">
        <f t="shared" si="76"/>
        <v>3.3245389454150019E-6</v>
      </c>
      <c r="P100" s="24">
        <f t="shared" si="55"/>
        <v>8.7532650369152984E-5</v>
      </c>
      <c r="Q100" s="24">
        <f t="shared" si="56"/>
        <v>6.0652639943529186E-5</v>
      </c>
      <c r="R100" s="24">
        <f t="shared" si="56"/>
        <v>2.4400037077566258E-4</v>
      </c>
      <c r="S100" s="24">
        <f t="shared" si="56"/>
        <v>5.3477260607120416E-4</v>
      </c>
      <c r="U100" s="18">
        <f t="shared" si="64"/>
        <v>0.86</v>
      </c>
      <c r="V100" s="22">
        <f t="shared" si="65"/>
        <v>-6.5000000000000002E-2</v>
      </c>
      <c r="W100" s="24">
        <f>C100/(SQRT('Isocratic retention'!$B$8/16))</f>
        <v>8.9482356766931118E-3</v>
      </c>
      <c r="X100" s="24">
        <f>D100/(SQRT('Isocratic retention'!$B$8/16))</f>
        <v>8.9465629017404479E-3</v>
      </c>
      <c r="Y100" s="24">
        <f>E100/(SQRT('Isocratic retention'!$B$8/16))</f>
        <v>8.9465609732740457E-3</v>
      </c>
      <c r="Z100" s="24">
        <f>F100/(SQRT('Isocratic retention'!$B$8/16))</f>
        <v>8.9473143437727304E-3</v>
      </c>
      <c r="AA100" s="24">
        <f>G100/(SQRT('Isocratic retention'!$B$8/16))</f>
        <v>8.9470738609199914E-3</v>
      </c>
      <c r="AB100" s="24">
        <f>H100/(SQRT('Isocratic retention'!$B$8/16))</f>
        <v>8.9487141871198647E-3</v>
      </c>
      <c r="AC100" s="24">
        <f>I100/(SQRT('Isocratic retention'!$B$8/16))</f>
        <v>8.9513155900038058E-3</v>
      </c>
      <c r="AE100" s="18">
        <f t="shared" si="66"/>
        <v>0.86</v>
      </c>
      <c r="AF100" s="22">
        <f t="shared" si="67"/>
        <v>-6.5000000000000002E-2</v>
      </c>
      <c r="AG100" s="22">
        <f t="shared" si="68"/>
        <v>-4.5555677470485497E-3</v>
      </c>
      <c r="AH100" s="22">
        <f t="shared" si="69"/>
        <v>-5.2523990673956889E-6</v>
      </c>
      <c r="AI100" s="22">
        <f t="shared" si="70"/>
        <v>2.0518046499240963E-3</v>
      </c>
      <c r="AJ100" s="22">
        <f t="shared" si="71"/>
        <v>-6.5493630804452734E-4</v>
      </c>
      <c r="AK100" s="22">
        <f t="shared" si="72"/>
        <v>4.4669511299670764E-3</v>
      </c>
      <c r="AL100" s="22">
        <f t="shared" si="73"/>
        <v>7.0824851224991691E-3</v>
      </c>
      <c r="AM100" s="17"/>
      <c r="AN100" s="7">
        <v>1.5</v>
      </c>
    </row>
    <row r="101" spans="1:40">
      <c r="A101" s="8">
        <v>0.87</v>
      </c>
      <c r="B101" s="22">
        <f t="shared" si="61"/>
        <v>-6.7500000000000004E-2</v>
      </c>
      <c r="C101" s="24">
        <f t="shared" si="74"/>
        <v>0.21803673884209443</v>
      </c>
      <c r="D101" s="24">
        <f t="shared" si="74"/>
        <v>0.21800063678258635</v>
      </c>
      <c r="E101" s="24">
        <f t="shared" si="74"/>
        <v>0.21800059000924374</v>
      </c>
      <c r="F101" s="24">
        <f t="shared" si="74"/>
        <v>0.21801612588104627</v>
      </c>
      <c r="G101" s="24">
        <f t="shared" si="58"/>
        <v>0.218011030960961</v>
      </c>
      <c r="H101" s="24">
        <f t="shared" si="58"/>
        <v>0.21804474984148331</v>
      </c>
      <c r="I101" s="24">
        <f t="shared" si="58"/>
        <v>0.21809692902202152</v>
      </c>
      <c r="K101" s="19">
        <f t="shared" si="62"/>
        <v>0.87</v>
      </c>
      <c r="L101" s="22">
        <f t="shared" si="63"/>
        <v>-6.7500000000000004E-2</v>
      </c>
      <c r="M101" s="24">
        <f t="shared" si="75"/>
        <v>1.6852679859835333E-4</v>
      </c>
      <c r="N101" s="24">
        <f t="shared" si="76"/>
        <v>2.9210210384933035E-6</v>
      </c>
      <c r="O101" s="24">
        <f t="shared" si="76"/>
        <v>2.7064644208519724E-6</v>
      </c>
      <c r="P101" s="24">
        <f t="shared" si="55"/>
        <v>7.3971931404808843E-5</v>
      </c>
      <c r="Q101" s="24">
        <f t="shared" si="56"/>
        <v>5.0600738353057897E-5</v>
      </c>
      <c r="R101" s="24">
        <f t="shared" si="56"/>
        <v>2.0527450221707007E-4</v>
      </c>
      <c r="S101" s="24">
        <f t="shared" si="56"/>
        <v>4.446285413829693E-4</v>
      </c>
      <c r="U101" s="18">
        <f t="shared" si="64"/>
        <v>0.87</v>
      </c>
      <c r="V101" s="22">
        <f t="shared" si="65"/>
        <v>-6.7500000000000004E-2</v>
      </c>
      <c r="W101" s="24">
        <f>C101/(SQRT('Isocratic retention'!$B$8/16))</f>
        <v>8.9480389604493261E-3</v>
      </c>
      <c r="X101" s="24">
        <f>D101/(SQRT('Isocratic retention'!$B$8/16))</f>
        <v>8.946557363188487E-3</v>
      </c>
      <c r="Y101" s="24">
        <f>E101/(SQRT('Isocratic retention'!$B$8/16))</f>
        <v>8.9465554436510084E-3</v>
      </c>
      <c r="Z101" s="24">
        <f>F101/(SQRT('Isocratic retention'!$B$8/16))</f>
        <v>8.9471930223770143E-3</v>
      </c>
      <c r="AA101" s="24">
        <f>G101/(SQRT('Isocratic retention'!$B$8/16))</f>
        <v>8.9469839312684915E-3</v>
      </c>
      <c r="AB101" s="24">
        <f>H101/(SQRT('Isocratic retention'!$B$8/16))</f>
        <v>8.9483677249273877E-3</v>
      </c>
      <c r="AC101" s="24">
        <f>I101/(SQRT('Isocratic retention'!$B$8/16))</f>
        <v>8.9505091133138572E-3</v>
      </c>
      <c r="AE101" s="18">
        <f t="shared" si="66"/>
        <v>0.87</v>
      </c>
      <c r="AF101" s="22">
        <f t="shared" si="67"/>
        <v>-6.7500000000000004E-2</v>
      </c>
      <c r="AG101" s="22">
        <f t="shared" si="68"/>
        <v>-4.0349677472619272E-3</v>
      </c>
      <c r="AH101" s="22">
        <f t="shared" si="69"/>
        <v>-5.2280833548240762E-6</v>
      </c>
      <c r="AI101" s="22">
        <f t="shared" si="70"/>
        <v>1.7364580520426425E-3</v>
      </c>
      <c r="AJ101" s="22">
        <f t="shared" si="71"/>
        <v>-5.694500617119526E-4</v>
      </c>
      <c r="AK101" s="22">
        <f t="shared" si="72"/>
        <v>3.7684512906048912E-3</v>
      </c>
      <c r="AL101" s="22">
        <f t="shared" si="73"/>
        <v>5.8304418774173727E-3</v>
      </c>
      <c r="AM101" s="17"/>
      <c r="AN101" s="7">
        <v>1.5</v>
      </c>
    </row>
    <row r="102" spans="1:40">
      <c r="A102" s="8">
        <v>0.88</v>
      </c>
      <c r="B102" s="22">
        <f t="shared" si="61"/>
        <v>-7.0000000000000007E-2</v>
      </c>
      <c r="C102" s="24">
        <f t="shared" si="74"/>
        <v>0.21803249868144811</v>
      </c>
      <c r="D102" s="24">
        <f t="shared" si="74"/>
        <v>0.21800052542546741</v>
      </c>
      <c r="E102" s="24">
        <f t="shared" si="74"/>
        <v>0.21800048031894118</v>
      </c>
      <c r="F102" s="24">
        <f t="shared" si="74"/>
        <v>0.21801362762993653</v>
      </c>
      <c r="G102" s="24">
        <f t="shared" si="58"/>
        <v>0.21800920281079092</v>
      </c>
      <c r="H102" s="24">
        <f t="shared" si="58"/>
        <v>0.21803764748965576</v>
      </c>
      <c r="I102" s="24">
        <f t="shared" si="58"/>
        <v>0.21808059015961143</v>
      </c>
      <c r="K102" s="19">
        <f t="shared" si="62"/>
        <v>0.88</v>
      </c>
      <c r="L102" s="22">
        <f t="shared" si="63"/>
        <v>-7.0000000000000007E-2</v>
      </c>
      <c r="M102" s="24">
        <f t="shared" si="75"/>
        <v>1.490765204041513E-4</v>
      </c>
      <c r="N102" s="24">
        <f t="shared" si="76"/>
        <v>2.4102085660592302E-6</v>
      </c>
      <c r="O102" s="24">
        <f t="shared" si="76"/>
        <v>2.2032978953185994E-6</v>
      </c>
      <c r="P102" s="24">
        <f t="shared" si="55"/>
        <v>6.2512063929073543E-5</v>
      </c>
      <c r="Q102" s="24">
        <f t="shared" si="56"/>
        <v>4.2214728398607611E-5</v>
      </c>
      <c r="R102" s="24">
        <f t="shared" si="56"/>
        <v>1.726949066778584E-4</v>
      </c>
      <c r="S102" s="24">
        <f t="shared" si="56"/>
        <v>3.6967963124503078E-4</v>
      </c>
      <c r="U102" s="18">
        <f t="shared" si="64"/>
        <v>0.88</v>
      </c>
      <c r="V102" s="22">
        <f t="shared" si="65"/>
        <v>-7.0000000000000007E-2</v>
      </c>
      <c r="W102" s="24">
        <f>C102/(SQRT('Isocratic retention'!$B$8/16))</f>
        <v>8.9478649479280258E-3</v>
      </c>
      <c r="X102" s="24">
        <f>D102/(SQRT('Isocratic retention'!$B$8/16))</f>
        <v>8.9465527931887508E-3</v>
      </c>
      <c r="Y102" s="24">
        <f>E102/(SQRT('Isocratic retention'!$B$8/16))</f>
        <v>8.9465509420559725E-3</v>
      </c>
      <c r="Z102" s="24">
        <f>F102/(SQRT('Isocratic retention'!$B$8/16))</f>
        <v>8.9470904963147475E-3</v>
      </c>
      <c r="AA102" s="24">
        <f>G102/(SQRT('Isocratic retention'!$B$8/16))</f>
        <v>8.9469089055685368E-3</v>
      </c>
      <c r="AB102" s="24">
        <f>H102/(SQRT('Isocratic retention'!$B$8/16))</f>
        <v>8.9480762505584292E-3</v>
      </c>
      <c r="AC102" s="24">
        <f>I102/(SQRT('Isocratic retention'!$B$8/16))</f>
        <v>8.9498385805486403E-3</v>
      </c>
      <c r="AE102" s="18">
        <f t="shared" si="66"/>
        <v>0.88</v>
      </c>
      <c r="AF102" s="22">
        <f t="shared" si="67"/>
        <v>-7.0000000000000007E-2</v>
      </c>
      <c r="AG102" s="22">
        <f t="shared" si="68"/>
        <v>-3.5735452746510133E-3</v>
      </c>
      <c r="AH102" s="22">
        <f t="shared" si="69"/>
        <v>-5.0417777601659147E-6</v>
      </c>
      <c r="AI102" s="22">
        <f t="shared" si="70"/>
        <v>1.4694952998406115E-3</v>
      </c>
      <c r="AJ102" s="22">
        <f t="shared" si="71"/>
        <v>-4.9455899111627605E-4</v>
      </c>
      <c r="AK102" s="22">
        <f t="shared" si="72"/>
        <v>3.1790670533306132E-3</v>
      </c>
      <c r="AL102" s="22">
        <f t="shared" si="73"/>
        <v>4.7986226731874925E-3</v>
      </c>
      <c r="AM102" s="17"/>
      <c r="AN102" s="7">
        <v>1.5</v>
      </c>
    </row>
    <row r="103" spans="1:40">
      <c r="A103" s="8">
        <v>0.89</v>
      </c>
      <c r="B103" s="22">
        <f t="shared" si="61"/>
        <v>-7.2500000000000009E-2</v>
      </c>
      <c r="C103" s="24">
        <f t="shared" si="74"/>
        <v>0.21802874789284729</v>
      </c>
      <c r="D103" s="24">
        <f t="shared" si="74"/>
        <v>0.21800043354188334</v>
      </c>
      <c r="E103" s="24">
        <f t="shared" si="74"/>
        <v>0.21800039102147584</v>
      </c>
      <c r="F103" s="24">
        <f t="shared" si="74"/>
        <v>0.21801151641247724</v>
      </c>
      <c r="G103" s="24">
        <f t="shared" si="58"/>
        <v>0.21800767763812715</v>
      </c>
      <c r="H103" s="24">
        <f t="shared" si="58"/>
        <v>0.21803167236866997</v>
      </c>
      <c r="I103" s="24">
        <f t="shared" si="58"/>
        <v>0.2180670054612204</v>
      </c>
      <c r="K103" s="19">
        <f t="shared" si="62"/>
        <v>0.89</v>
      </c>
      <c r="L103" s="22">
        <f t="shared" si="63"/>
        <v>-7.2500000000000009E-2</v>
      </c>
      <c r="M103" s="24">
        <f t="shared" si="75"/>
        <v>1.3187106810694783E-4</v>
      </c>
      <c r="N103" s="24">
        <f t="shared" si="76"/>
        <v>1.9887242355849974E-6</v>
      </c>
      <c r="O103" s="24">
        <f t="shared" si="76"/>
        <v>1.7936764947337509E-6</v>
      </c>
      <c r="P103" s="24">
        <f t="shared" si="55"/>
        <v>5.2827580170747647E-5</v>
      </c>
      <c r="Q103" s="24">
        <f t="shared" si="56"/>
        <v>3.521852351904499E-5</v>
      </c>
      <c r="R103" s="24">
        <f t="shared" si="56"/>
        <v>1.4528609481628173E-4</v>
      </c>
      <c r="S103" s="24">
        <f t="shared" si="56"/>
        <v>3.0736450101108247E-4</v>
      </c>
      <c r="U103" s="18">
        <f t="shared" si="64"/>
        <v>0.89</v>
      </c>
      <c r="V103" s="22">
        <f t="shared" si="65"/>
        <v>-7.2500000000000009E-2</v>
      </c>
      <c r="W103" s="24">
        <f>C103/(SQRT('Isocratic retention'!$B$8/16))</f>
        <v>8.9477110188117184E-3</v>
      </c>
      <c r="X103" s="24">
        <f>D103/(SQRT('Isocratic retention'!$B$8/16))</f>
        <v>8.9465490223660238E-3</v>
      </c>
      <c r="Y103" s="24">
        <f>E103/(SQRT('Isocratic retention'!$B$8/16))</f>
        <v>8.9465472773653191E-3</v>
      </c>
      <c r="Z103" s="24">
        <f>F103/(SQRT('Isocratic retention'!$B$8/16))</f>
        <v>8.9470038537783573E-3</v>
      </c>
      <c r="AA103" s="24">
        <f>G103/(SQRT('Isocratic retention'!$B$8/16))</f>
        <v>8.9468463138030873E-3</v>
      </c>
      <c r="AB103" s="24">
        <f>H103/(SQRT('Isocratic retention'!$B$8/16))</f>
        <v>8.9478310367671291E-3</v>
      </c>
      <c r="AC103" s="24">
        <f>I103/(SQRT('Isocratic retention'!$B$8/16))</f>
        <v>8.9492810762898875E-3</v>
      </c>
      <c r="AE103" s="18">
        <f t="shared" si="66"/>
        <v>0.89</v>
      </c>
      <c r="AF103" s="22">
        <f t="shared" si="67"/>
        <v>-7.2500000000000009E-2</v>
      </c>
      <c r="AG103" s="22">
        <f t="shared" si="68"/>
        <v>-3.1646294285203971E-3</v>
      </c>
      <c r="AH103" s="22">
        <f t="shared" si="69"/>
        <v>-4.7527165548382017E-6</v>
      </c>
      <c r="AI103" s="22">
        <f t="shared" si="70"/>
        <v>1.2435084483632688E-3</v>
      </c>
      <c r="AJ103" s="22">
        <f t="shared" si="71"/>
        <v>-4.290607459142384E-4</v>
      </c>
      <c r="AK103" s="22">
        <f t="shared" si="72"/>
        <v>2.6817729174709584E-3</v>
      </c>
      <c r="AL103" s="22">
        <f t="shared" si="73"/>
        <v>3.9484685939538177E-3</v>
      </c>
      <c r="AM103" s="17"/>
      <c r="AN103" s="7">
        <v>1.5</v>
      </c>
    </row>
    <row r="104" spans="1:40">
      <c r="A104" s="8">
        <v>0.9</v>
      </c>
      <c r="B104" s="22">
        <f t="shared" si="61"/>
        <v>-7.5000000000000011E-2</v>
      </c>
      <c r="C104" s="24">
        <f t="shared" si="74"/>
        <v>0.2180254299961209</v>
      </c>
      <c r="D104" s="24">
        <f t="shared" si="74"/>
        <v>0.21800035772640705</v>
      </c>
      <c r="E104" s="24">
        <f t="shared" si="74"/>
        <v>0.21800031832555719</v>
      </c>
      <c r="F104" s="24">
        <f t="shared" si="74"/>
        <v>0.21800973226870432</v>
      </c>
      <c r="G104" s="24">
        <f t="shared" si="58"/>
        <v>0.21800640523080947</v>
      </c>
      <c r="H104" s="24">
        <f t="shared" si="58"/>
        <v>0.21802664557308699</v>
      </c>
      <c r="I104" s="24">
        <f t="shared" si="58"/>
        <v>0.21805571067057078</v>
      </c>
      <c r="K104" s="19">
        <f t="shared" si="62"/>
        <v>0.9</v>
      </c>
      <c r="L104" s="22">
        <f t="shared" si="63"/>
        <v>-7.5000000000000011E-2</v>
      </c>
      <c r="M104" s="24">
        <f t="shared" si="75"/>
        <v>1.1665135835289473E-4</v>
      </c>
      <c r="N104" s="24">
        <f t="shared" si="76"/>
        <v>1.6409468213241446E-6</v>
      </c>
      <c r="O104" s="24">
        <f t="shared" si="76"/>
        <v>1.4602089779126889E-6</v>
      </c>
      <c r="P104" s="24">
        <f t="shared" si="55"/>
        <v>4.4643434423524483E-5</v>
      </c>
      <c r="Q104" s="24">
        <f t="shared" si="56"/>
        <v>2.9381792703951913E-5</v>
      </c>
      <c r="R104" s="24">
        <f t="shared" si="56"/>
        <v>1.2222739948167721E-4</v>
      </c>
      <c r="S104" s="24">
        <f t="shared" si="56"/>
        <v>2.5555353472848854E-4</v>
      </c>
      <c r="U104" s="18">
        <f t="shared" si="64"/>
        <v>0.9</v>
      </c>
      <c r="V104" s="22">
        <f t="shared" si="65"/>
        <v>-7.5000000000000011E-2</v>
      </c>
      <c r="W104" s="24">
        <f>C104/(SQRT('Isocratic retention'!$B$8/16))</f>
        <v>8.9475748552030904E-3</v>
      </c>
      <c r="X104" s="24">
        <f>D104/(SQRT('Isocratic retention'!$B$8/16))</f>
        <v>8.946545910964528E-3</v>
      </c>
      <c r="Y104" s="24">
        <f>E104/(SQRT('Isocratic retention'!$B$8/16))</f>
        <v>8.9465442939877671E-3</v>
      </c>
      <c r="Z104" s="24">
        <f>F104/(SQRT('Isocratic retention'!$B$8/16))</f>
        <v>8.9469306340628357E-3</v>
      </c>
      <c r="AA104" s="24">
        <f>G104/(SQRT('Isocratic retention'!$B$8/16))</f>
        <v>8.9467940953085676E-3</v>
      </c>
      <c r="AB104" s="24">
        <f>H104/(SQRT('Isocratic retention'!$B$8/16))</f>
        <v>8.9476247414291901E-3</v>
      </c>
      <c r="AC104" s="24">
        <f>I104/(SQRT('Isocratic retention'!$B$8/16))</f>
        <v>8.9488175478619741E-3</v>
      </c>
      <c r="AE104" s="18">
        <f t="shared" si="66"/>
        <v>0.9</v>
      </c>
      <c r="AF104" s="22">
        <f t="shared" si="67"/>
        <v>-7.5000000000000011E-2</v>
      </c>
      <c r="AG104" s="22">
        <f t="shared" si="68"/>
        <v>-2.8022913270210575E-3</v>
      </c>
      <c r="AH104" s="22">
        <f t="shared" si="69"/>
        <v>-4.4040296459951921E-6</v>
      </c>
      <c r="AI104" s="22">
        <f t="shared" si="70"/>
        <v>1.0522207883022106E-3</v>
      </c>
      <c r="AJ104" s="22">
        <f t="shared" si="71"/>
        <v>-3.7186644426134678E-4</v>
      </c>
      <c r="AK104" s="22">
        <f t="shared" si="72"/>
        <v>2.2621961028387893E-3</v>
      </c>
      <c r="AL104" s="22">
        <f t="shared" si="73"/>
        <v>3.2481425094400477E-3</v>
      </c>
      <c r="AM104" s="17"/>
      <c r="AN104" s="7">
        <v>1.5</v>
      </c>
    </row>
    <row r="105" spans="1:40">
      <c r="A105" s="8">
        <v>0.91</v>
      </c>
      <c r="B105" s="22">
        <f t="shared" si="61"/>
        <v>-7.7500000000000013E-2</v>
      </c>
      <c r="C105" s="24">
        <f t="shared" si="74"/>
        <v>0.21802249502967558</v>
      </c>
      <c r="D105" s="24">
        <f t="shared" si="74"/>
        <v>0.21800029516913408</v>
      </c>
      <c r="E105" s="24">
        <f t="shared" si="74"/>
        <v>0.21800025914474425</v>
      </c>
      <c r="F105" s="24">
        <f t="shared" si="74"/>
        <v>0.21800822452776161</v>
      </c>
      <c r="G105" s="24">
        <f t="shared" si="58"/>
        <v>0.21800534369828886</v>
      </c>
      <c r="H105" s="24">
        <f t="shared" si="58"/>
        <v>0.218022416591968</v>
      </c>
      <c r="I105" s="24">
        <f t="shared" si="58"/>
        <v>0.21804631978884886</v>
      </c>
      <c r="K105" s="19">
        <f t="shared" si="62"/>
        <v>0.91</v>
      </c>
      <c r="L105" s="22">
        <f t="shared" si="63"/>
        <v>-7.7500000000000013E-2</v>
      </c>
      <c r="M105" s="24">
        <f t="shared" si="75"/>
        <v>1.0318820952098233E-4</v>
      </c>
      <c r="N105" s="24">
        <f t="shared" si="76"/>
        <v>1.3539868535980031E-6</v>
      </c>
      <c r="O105" s="24">
        <f t="shared" si="76"/>
        <v>1.1887373589591023E-6</v>
      </c>
      <c r="P105" s="24">
        <f t="shared" ref="P105:P113" si="77">(10^(F$3-F$4*$A105))</f>
        <v>3.7727191567088798E-5</v>
      </c>
      <c r="Q105" s="24">
        <f t="shared" ref="Q105:S113" si="78">(10^(G$3-G$4*$A105))</f>
        <v>2.4512377471791707E-5</v>
      </c>
      <c r="R105" s="24">
        <f t="shared" si="78"/>
        <v>1.0282840352302809E-4</v>
      </c>
      <c r="S105" s="24">
        <f t="shared" si="78"/>
        <v>2.1247609563691949E-4</v>
      </c>
      <c r="U105" s="18">
        <f t="shared" si="64"/>
        <v>0.91</v>
      </c>
      <c r="V105" s="22">
        <f t="shared" si="65"/>
        <v>-7.7500000000000013E-2</v>
      </c>
      <c r="W105" s="24">
        <f>C105/(SQRT('Isocratic retention'!$B$8/16))</f>
        <v>8.94745440672161E-3</v>
      </c>
      <c r="X105" s="24">
        <f>D105/(SQRT('Isocratic retention'!$B$8/16))</f>
        <v>8.9465433436682149E-3</v>
      </c>
      <c r="Y105" s="24">
        <f>E105/(SQRT('Isocratic retention'!$B$8/16))</f>
        <v>8.9465418652584488E-3</v>
      </c>
      <c r="Z105" s="24">
        <f>F105/(SQRT('Isocratic retention'!$B$8/16))</f>
        <v>8.9468687576801254E-3</v>
      </c>
      <c r="AA105" s="24">
        <f>G105/(SQRT('Isocratic retention'!$B$8/16))</f>
        <v>8.946750530933122E-3</v>
      </c>
      <c r="AB105" s="24">
        <f>H105/(SQRT('Isocratic retention'!$B$8/16))</f>
        <v>8.9474511877060108E-3</v>
      </c>
      <c r="AC105" s="24">
        <f>I105/(SQRT('Isocratic retention'!$B$8/16))</f>
        <v>8.9484321542078263E-3</v>
      </c>
      <c r="AE105" s="18">
        <f t="shared" si="66"/>
        <v>0.91</v>
      </c>
      <c r="AF105" s="22">
        <f t="shared" si="67"/>
        <v>-7.7500000000000013E-2</v>
      </c>
      <c r="AG105" s="22">
        <f t="shared" si="68"/>
        <v>-2.4812633656462893E-3</v>
      </c>
      <c r="AH105" s="22">
        <f t="shared" si="69"/>
        <v>-4.026626980385559E-6</v>
      </c>
      <c r="AI105" s="22">
        <f t="shared" si="70"/>
        <v>8.9031467339772724E-4</v>
      </c>
      <c r="AJ105" s="22">
        <f t="shared" si="71"/>
        <v>-3.2199516780648002E-4</v>
      </c>
      <c r="AK105" s="22">
        <f t="shared" si="72"/>
        <v>1.9082040034626327E-3</v>
      </c>
      <c r="AL105" s="22">
        <f t="shared" si="73"/>
        <v>2.6713626172205733E-3</v>
      </c>
      <c r="AM105" s="17"/>
      <c r="AN105" s="7">
        <v>1.5</v>
      </c>
    </row>
    <row r="106" spans="1:40">
      <c r="A106" s="8">
        <v>0.92</v>
      </c>
      <c r="B106" s="22">
        <f t="shared" si="61"/>
        <v>-8.0000000000000016E-2</v>
      </c>
      <c r="C106" s="24">
        <f t="shared" si="74"/>
        <v>0.21801989879816333</v>
      </c>
      <c r="D106" s="24">
        <f t="shared" si="74"/>
        <v>0.21800024355154107</v>
      </c>
      <c r="E106" s="24">
        <f t="shared" si="74"/>
        <v>0.21800021096640515</v>
      </c>
      <c r="F106" s="24">
        <f t="shared" si="74"/>
        <v>0.21800695036881498</v>
      </c>
      <c r="G106" s="24">
        <f t="shared" si="58"/>
        <v>0.21800445809249527</v>
      </c>
      <c r="H106" s="24">
        <f t="shared" si="58"/>
        <v>0.21801885880231661</v>
      </c>
      <c r="I106" s="24">
        <f t="shared" si="58"/>
        <v>0.21803851188321766</v>
      </c>
      <c r="K106" s="19">
        <f t="shared" si="62"/>
        <v>0.92</v>
      </c>
      <c r="L106" s="22">
        <f t="shared" si="63"/>
        <v>-8.0000000000000016E-2</v>
      </c>
      <c r="M106" s="24">
        <f t="shared" si="75"/>
        <v>9.1278890657529326E-5</v>
      </c>
      <c r="N106" s="24">
        <f t="shared" si="76"/>
        <v>1.1172089039648892E-6</v>
      </c>
      <c r="O106" s="24">
        <f t="shared" si="76"/>
        <v>9.6773580354575861E-7</v>
      </c>
      <c r="P106" s="24">
        <f t="shared" si="77"/>
        <v>3.1882425756872172E-5</v>
      </c>
      <c r="Q106" s="24">
        <f t="shared" si="78"/>
        <v>2.044996557472765E-5</v>
      </c>
      <c r="R106" s="24">
        <f t="shared" si="78"/>
        <v>8.6508267507399173E-5</v>
      </c>
      <c r="S106" s="24">
        <f t="shared" si="78"/>
        <v>1.7666001476001722E-4</v>
      </c>
      <c r="U106" s="18">
        <f t="shared" si="64"/>
        <v>0.92</v>
      </c>
      <c r="V106" s="22">
        <f t="shared" si="65"/>
        <v>-8.0000000000000016E-2</v>
      </c>
      <c r="W106" s="24">
        <f>C106/(SQRT('Isocratic retention'!$B$8/16))</f>
        <v>8.947347859628467E-3</v>
      </c>
      <c r="X106" s="24">
        <f>D106/(SQRT('Isocratic retention'!$B$8/16))</f>
        <v>8.9465412253268931E-3</v>
      </c>
      <c r="Y106" s="24">
        <f>E106/(SQRT('Isocratic retention'!$B$8/16))</f>
        <v>8.9465398880611315E-3</v>
      </c>
      <c r="Z106" s="24">
        <f>F106/(SQRT('Isocratic retention'!$B$8/16))</f>
        <v>8.9468164673002712E-3</v>
      </c>
      <c r="AA106" s="24">
        <f>G106/(SQRT('Isocratic retention'!$B$8/16))</f>
        <v>8.9467141864382135E-3</v>
      </c>
      <c r="AB106" s="24">
        <f>H106/(SQRT('Isocratic retention'!$B$8/16))</f>
        <v>8.947305179099467E-3</v>
      </c>
      <c r="AC106" s="24">
        <f>I106/(SQRT('Isocratic retention'!$B$8/16))</f>
        <v>8.9481117245217168E-3</v>
      </c>
      <c r="AE106" s="18">
        <f t="shared" si="66"/>
        <v>0.92</v>
      </c>
      <c r="AF106" s="22">
        <f t="shared" si="67"/>
        <v>-8.0000000000000016E-2</v>
      </c>
      <c r="AG106" s="22">
        <f t="shared" si="68"/>
        <v>-2.1968669336151461E-3</v>
      </c>
      <c r="AH106" s="22">
        <f t="shared" si="69"/>
        <v>-3.6422051312869728E-6</v>
      </c>
      <c r="AI106" s="22">
        <f t="shared" si="70"/>
        <v>7.5328544024821269E-4</v>
      </c>
      <c r="AJ106" s="22">
        <f t="shared" si="71"/>
        <v>-2.7856730658007184E-4</v>
      </c>
      <c r="AK106" s="22">
        <f t="shared" si="72"/>
        <v>1.6095556316511931E-3</v>
      </c>
      <c r="AL106" s="22">
        <f t="shared" si="73"/>
        <v>2.1964373344179962E-3</v>
      </c>
      <c r="AM106" s="17"/>
      <c r="AN106" s="7">
        <v>1.5</v>
      </c>
    </row>
    <row r="107" spans="1:40">
      <c r="A107" s="8">
        <v>0.93</v>
      </c>
      <c r="B107" s="22">
        <f t="shared" si="61"/>
        <v>-8.2500000000000018E-2</v>
      </c>
      <c r="C107" s="24">
        <f t="shared" si="74"/>
        <v>0.21801760220697888</v>
      </c>
      <c r="D107" s="24">
        <f t="shared" si="74"/>
        <v>0.21800020096055553</v>
      </c>
      <c r="E107" s="24">
        <f t="shared" si="74"/>
        <v>0.21800017174503866</v>
      </c>
      <c r="F107" s="24">
        <f t="shared" si="74"/>
        <v>0.21800587360491261</v>
      </c>
      <c r="G107" s="24">
        <f t="shared" si="58"/>
        <v>0.21800371925726758</v>
      </c>
      <c r="H107" s="24">
        <f t="shared" si="58"/>
        <v>0.21801586567776782</v>
      </c>
      <c r="I107" s="24">
        <f t="shared" si="58"/>
        <v>0.21803202011895631</v>
      </c>
      <c r="K107" s="19">
        <f t="shared" si="62"/>
        <v>0.93</v>
      </c>
      <c r="L107" s="22">
        <f t="shared" si="63"/>
        <v>-8.2500000000000018E-2</v>
      </c>
      <c r="M107" s="24">
        <f t="shared" si="75"/>
        <v>8.0744068710437118E-5</v>
      </c>
      <c r="N107" s="24">
        <f t="shared" si="76"/>
        <v>9.218374105935058E-7</v>
      </c>
      <c r="O107" s="24">
        <f t="shared" si="76"/>
        <v>7.8782127810334247E-7</v>
      </c>
      <c r="P107" s="24">
        <f t="shared" si="77"/>
        <v>2.6943141800917921E-5</v>
      </c>
      <c r="Q107" s="24">
        <f t="shared" si="78"/>
        <v>1.7060813154040334E-5</v>
      </c>
      <c r="R107" s="24">
        <f t="shared" si="78"/>
        <v>7.2778338384450248E-5</v>
      </c>
      <c r="S107" s="24">
        <f t="shared" si="78"/>
        <v>1.4688127961622199E-4</v>
      </c>
      <c r="U107" s="18">
        <f t="shared" si="64"/>
        <v>0.93</v>
      </c>
      <c r="V107" s="22">
        <f t="shared" si="65"/>
        <v>-8.2500000000000018E-2</v>
      </c>
      <c r="W107" s="24">
        <f>C107/(SQRT('Isocratic retention'!$B$8/16))</f>
        <v>8.947253609514913E-3</v>
      </c>
      <c r="X107" s="24">
        <f>D107/(SQRT('Isocratic retention'!$B$8/16))</f>
        <v>8.9465394774297276E-3</v>
      </c>
      <c r="Y107" s="24">
        <f>E107/(SQRT('Isocratic retention'!$B$8/16))</f>
        <v>8.9465382784502129E-3</v>
      </c>
      <c r="Z107" s="24">
        <f>F107/(SQRT('Isocratic retention'!$B$8/16))</f>
        <v>8.9467722778421056E-3</v>
      </c>
      <c r="AA107" s="24">
        <f>G107/(SQRT('Isocratic retention'!$B$8/16))</f>
        <v>8.9466838652802385E-3</v>
      </c>
      <c r="AB107" s="24">
        <f>H107/(SQRT('Isocratic retention'!$B$8/16))</f>
        <v>8.9471823438597806E-3</v>
      </c>
      <c r="AC107" s="24">
        <f>I107/(SQRT('Isocratic retention'!$B$8/16))</f>
        <v>8.9478453081377578E-3</v>
      </c>
      <c r="AE107" s="18">
        <f t="shared" si="66"/>
        <v>0.93</v>
      </c>
      <c r="AF107" s="22">
        <f t="shared" si="67"/>
        <v>-8.2500000000000018E-2</v>
      </c>
      <c r="AG107" s="22">
        <f t="shared" si="68"/>
        <v>-1.9449477635963236E-3</v>
      </c>
      <c r="AH107" s="22">
        <f t="shared" si="69"/>
        <v>-3.2655664123801512E-6</v>
      </c>
      <c r="AI107" s="22">
        <f t="shared" si="70"/>
        <v>6.3731748867920537E-4</v>
      </c>
      <c r="AJ107" s="22">
        <f t="shared" si="71"/>
        <v>-2.4079726440731774E-4</v>
      </c>
      <c r="AK107" s="22">
        <f t="shared" si="72"/>
        <v>1.3576071664190852E-3</v>
      </c>
      <c r="AL107" s="22">
        <f t="shared" si="73"/>
        <v>1.805467027226371E-3</v>
      </c>
      <c r="AM107" s="17"/>
      <c r="AN107" s="7">
        <v>1.5</v>
      </c>
    </row>
    <row r="108" spans="1:40">
      <c r="A108" s="8">
        <v>0.94</v>
      </c>
      <c r="B108" s="22">
        <f t="shared" si="61"/>
        <v>-8.4999999999999992E-2</v>
      </c>
      <c r="C108" s="24">
        <f t="shared" si="74"/>
        <v>0.2180155706735645</v>
      </c>
      <c r="D108" s="24">
        <f t="shared" si="74"/>
        <v>0.21800016581765277</v>
      </c>
      <c r="E108" s="24">
        <f t="shared" si="74"/>
        <v>0.21800013981542829</v>
      </c>
      <c r="F108" s="24">
        <f t="shared" si="74"/>
        <v>0.21800496365525163</v>
      </c>
      <c r="G108" s="24">
        <f t="shared" si="58"/>
        <v>0.21800310286846608</v>
      </c>
      <c r="H108" s="24">
        <f t="shared" si="58"/>
        <v>0.21801334759900476</v>
      </c>
      <c r="I108" s="24">
        <f t="shared" si="58"/>
        <v>0.21802662264039863</v>
      </c>
      <c r="K108" s="19">
        <f t="shared" si="62"/>
        <v>0.94</v>
      </c>
      <c r="L108" s="22">
        <f t="shared" si="63"/>
        <v>-8.4999999999999992E-2</v>
      </c>
      <c r="M108" s="24">
        <f t="shared" si="75"/>
        <v>7.1425108094015185E-5</v>
      </c>
      <c r="N108" s="24">
        <f t="shared" si="76"/>
        <v>7.6063143477815272E-7</v>
      </c>
      <c r="O108" s="24">
        <f t="shared" si="76"/>
        <v>6.4135517561538652E-7</v>
      </c>
      <c r="P108" s="24">
        <f t="shared" si="77"/>
        <v>2.2769060787286468E-5</v>
      </c>
      <c r="Q108" s="24">
        <f t="shared" si="78"/>
        <v>1.423334158746882E-5</v>
      </c>
      <c r="R108" s="24">
        <f t="shared" si="78"/>
        <v>6.1227518370409302E-5</v>
      </c>
      <c r="S108" s="24">
        <f t="shared" si="78"/>
        <v>1.2212220366338166E-4</v>
      </c>
      <c r="U108" s="18">
        <f t="shared" si="64"/>
        <v>0.94</v>
      </c>
      <c r="V108" s="22">
        <f t="shared" si="65"/>
        <v>-8.4999999999999992E-2</v>
      </c>
      <c r="W108" s="24">
        <f>C108/(SQRT('Isocratic retention'!$B$8/16))</f>
        <v>8.9471702371427264E-3</v>
      </c>
      <c r="X108" s="24">
        <f>D108/(SQRT('Isocratic retention'!$B$8/16))</f>
        <v>8.9465380351954286E-3</v>
      </c>
      <c r="Y108" s="24">
        <f>E108/(SQRT('Isocratic retention'!$B$8/16))</f>
        <v>8.9465369680866522E-3</v>
      </c>
      <c r="Z108" s="24">
        <f>F108/(SQRT('Isocratic retention'!$B$8/16))</f>
        <v>8.9467349342959596E-3</v>
      </c>
      <c r="AA108" s="24">
        <f>G108/(SQRT('Isocratic retention'!$B$8/16))</f>
        <v>8.9466585692175669E-3</v>
      </c>
      <c r="AB108" s="24">
        <f>H108/(SQRT('Isocratic retention'!$B$8/16))</f>
        <v>8.947079004087791E-3</v>
      </c>
      <c r="AC108" s="24">
        <f>I108/(SQRT('Isocratic retention'!$B$8/16))</f>
        <v>8.9476238002915171E-3</v>
      </c>
      <c r="AE108" s="18">
        <f t="shared" si="66"/>
        <v>0.94</v>
      </c>
      <c r="AF108" s="22">
        <f t="shared" si="67"/>
        <v>-8.4999999999999992E-2</v>
      </c>
      <c r="AG108" s="22">
        <f t="shared" si="68"/>
        <v>-1.7218181583457865E-3</v>
      </c>
      <c r="AH108" s="22">
        <f t="shared" si="69"/>
        <v>-2.9064008818952045E-6</v>
      </c>
      <c r="AI108" s="22">
        <f t="shared" si="70"/>
        <v>5.3917917859333129E-4</v>
      </c>
      <c r="AJ108" s="22">
        <f t="shared" si="71"/>
        <v>-2.079859010735349E-4</v>
      </c>
      <c r="AK108" s="22">
        <f t="shared" si="72"/>
        <v>1.1450632375386146E-3</v>
      </c>
      <c r="AL108" s="22">
        <f t="shared" si="73"/>
        <v>1.4836839190890433E-3</v>
      </c>
      <c r="AM108" s="17"/>
      <c r="AN108" s="7">
        <v>1.5</v>
      </c>
    </row>
    <row r="109" spans="1:40">
      <c r="A109" s="8">
        <v>0.95</v>
      </c>
      <c r="B109" s="22">
        <f t="shared" si="61"/>
        <v>-8.7499999999999994E-2</v>
      </c>
      <c r="C109" s="24">
        <f t="shared" si="74"/>
        <v>0.21801377360665869</v>
      </c>
      <c r="D109" s="24">
        <f t="shared" si="74"/>
        <v>0.21800013682035216</v>
      </c>
      <c r="E109" s="24">
        <f t="shared" si="74"/>
        <v>0.21800011382194293</v>
      </c>
      <c r="F109" s="24">
        <f t="shared" si="74"/>
        <v>0.2180041946766634</v>
      </c>
      <c r="G109" s="24">
        <f t="shared" si="58"/>
        <v>0.21800258863316654</v>
      </c>
      <c r="H109" s="24">
        <f t="shared" si="58"/>
        <v>0.21801122917040158</v>
      </c>
      <c r="I109" s="24">
        <f t="shared" si="58"/>
        <v>0.21802213498902864</v>
      </c>
      <c r="K109" s="19">
        <f t="shared" si="62"/>
        <v>0.95</v>
      </c>
      <c r="L109" s="22">
        <f t="shared" si="63"/>
        <v>-8.7499999999999994E-2</v>
      </c>
      <c r="M109" s="24">
        <f t="shared" si="75"/>
        <v>6.3181681920647408E-5</v>
      </c>
      <c r="N109" s="24">
        <f t="shared" si="76"/>
        <v>6.2761629428792149E-7</v>
      </c>
      <c r="O109" s="24">
        <f t="shared" si="76"/>
        <v>5.2211900429869342E-7</v>
      </c>
      <c r="P109" s="24">
        <f t="shared" si="77"/>
        <v>1.9241636070722979E-5</v>
      </c>
      <c r="Q109" s="24">
        <f t="shared" si="78"/>
        <v>1.1874464066655104E-5</v>
      </c>
      <c r="R109" s="24">
        <f t="shared" si="78"/>
        <v>5.1509955970632073E-5</v>
      </c>
      <c r="S109" s="24">
        <f t="shared" si="78"/>
        <v>1.0153664692034254E-4</v>
      </c>
      <c r="U109" s="18">
        <f t="shared" si="64"/>
        <v>0.95</v>
      </c>
      <c r="V109" s="22">
        <f t="shared" si="65"/>
        <v>-8.7499999999999994E-2</v>
      </c>
      <c r="W109" s="24">
        <f>C109/(SQRT('Isocratic retention'!$B$8/16))</f>
        <v>8.9470964870730207E-3</v>
      </c>
      <c r="X109" s="24">
        <f>D109/(SQRT('Isocratic retention'!$B$8/16))</f>
        <v>8.9465368451713215E-3</v>
      </c>
      <c r="Y109" s="24">
        <f>E109/(SQRT('Isocratic retention'!$B$8/16))</f>
        <v>8.9465359013365213E-3</v>
      </c>
      <c r="Z109" s="24">
        <f>F109/(SQRT('Isocratic retention'!$B$8/16))</f>
        <v>8.9467033760805698E-3</v>
      </c>
      <c r="AA109" s="24">
        <f>G109/(SQRT('Isocratic retention'!$B$8/16))</f>
        <v>8.9466374654461576E-3</v>
      </c>
      <c r="AB109" s="24">
        <f>H109/(SQRT('Isocratic retention'!$B$8/16))</f>
        <v>8.9469920656122994E-3</v>
      </c>
      <c r="AC109" s="24">
        <f>I109/(SQRT('Isocratic retention'!$B$8/16))</f>
        <v>8.9474396309652243E-3</v>
      </c>
      <c r="AE109" s="18">
        <f t="shared" si="66"/>
        <v>0.95</v>
      </c>
      <c r="AF109" s="22">
        <f t="shared" si="67"/>
        <v>-8.7499999999999994E-2</v>
      </c>
      <c r="AG109" s="22">
        <f t="shared" si="68"/>
        <v>-1.5242054034892624E-3</v>
      </c>
      <c r="AH109" s="22">
        <f t="shared" si="69"/>
        <v>-2.5706494975355322E-6</v>
      </c>
      <c r="AI109" s="22">
        <f t="shared" si="70"/>
        <v>4.561337002438558E-4</v>
      </c>
      <c r="AJ109" s="22">
        <f t="shared" si="71"/>
        <v>-1.7951298319124584E-4</v>
      </c>
      <c r="AK109" s="22">
        <f t="shared" si="72"/>
        <v>9.6576686356905108E-4</v>
      </c>
      <c r="AL109" s="22">
        <f t="shared" si="73"/>
        <v>1.2189063963564E-3</v>
      </c>
      <c r="AM109" s="17"/>
      <c r="AN109" s="7">
        <v>1.5</v>
      </c>
    </row>
    <row r="110" spans="1:40">
      <c r="A110" s="8">
        <v>0.96</v>
      </c>
      <c r="B110" s="22">
        <f t="shared" si="61"/>
        <v>-0.09</v>
      </c>
      <c r="C110" s="24">
        <f t="shared" si="74"/>
        <v>0.21801218394564645</v>
      </c>
      <c r="D110" s="24">
        <f t="shared" si="74"/>
        <v>0.21800011289394372</v>
      </c>
      <c r="E110" s="24">
        <f t="shared" si="74"/>
        <v>0.21800009266098067</v>
      </c>
      <c r="F110" s="24">
        <f t="shared" si="74"/>
        <v>0.21800354482965045</v>
      </c>
      <c r="G110" s="24">
        <f t="shared" si="74"/>
        <v>0.21800215962157088</v>
      </c>
      <c r="H110" s="24">
        <f t="shared" si="74"/>
        <v>0.21800944696254837</v>
      </c>
      <c r="I110" s="24">
        <f t="shared" si="74"/>
        <v>0.21801840379962176</v>
      </c>
      <c r="K110" s="19">
        <f t="shared" si="62"/>
        <v>0.96</v>
      </c>
      <c r="L110" s="22">
        <f t="shared" si="63"/>
        <v>-0.09</v>
      </c>
      <c r="M110" s="24">
        <f t="shared" si="75"/>
        <v>5.5889658928725534E-5</v>
      </c>
      <c r="N110" s="24">
        <f t="shared" si="76"/>
        <v>5.1786212723457836E-7</v>
      </c>
      <c r="O110" s="24">
        <f t="shared" si="76"/>
        <v>4.2505036992691104E-7</v>
      </c>
      <c r="P110" s="24">
        <f t="shared" si="77"/>
        <v>1.6260686469987283E-5</v>
      </c>
      <c r="Q110" s="24">
        <f t="shared" si="78"/>
        <v>9.9065209672494218E-6</v>
      </c>
      <c r="R110" s="24">
        <f t="shared" si="78"/>
        <v>4.3334690588713428E-5</v>
      </c>
      <c r="S110" s="24">
        <f t="shared" si="78"/>
        <v>8.4421099182291202E-5</v>
      </c>
      <c r="U110" s="18">
        <f t="shared" si="64"/>
        <v>0.96</v>
      </c>
      <c r="V110" s="22">
        <f t="shared" si="65"/>
        <v>-0.09</v>
      </c>
      <c r="W110" s="24">
        <f>C110/(SQRT('Isocratic retention'!$B$8/16))</f>
        <v>8.9470312487615923E-3</v>
      </c>
      <c r="X110" s="24">
        <f>D110/(SQRT('Isocratic retention'!$B$8/16))</f>
        <v>8.9465358632522373E-3</v>
      </c>
      <c r="Y110" s="24">
        <f>E110/(SQRT('Isocratic retention'!$B$8/16))</f>
        <v>8.9465350329089536E-3</v>
      </c>
      <c r="Z110" s="24">
        <f>F110/(SQRT('Isocratic retention'!$B$8/16))</f>
        <v>8.9466767069218706E-3</v>
      </c>
      <c r="AA110" s="24">
        <f>G110/(SQRT('Isocratic retention'!$B$8/16))</f>
        <v>8.9466198591817599E-3</v>
      </c>
      <c r="AB110" s="24">
        <f>H110/(SQRT('Isocratic retention'!$B$8/16))</f>
        <v>8.9469189253452465E-3</v>
      </c>
      <c r="AC110" s="24">
        <f>I110/(SQRT('Isocratic retention'!$B$8/16))</f>
        <v>8.9472865061828652E-3</v>
      </c>
      <c r="AE110" s="18">
        <f t="shared" si="66"/>
        <v>0.96</v>
      </c>
      <c r="AF110" s="22">
        <f t="shared" si="67"/>
        <v>-0.09</v>
      </c>
      <c r="AG110" s="22">
        <f t="shared" si="68"/>
        <v>-1.3492057371415067E-3</v>
      </c>
      <c r="AH110" s="22">
        <f t="shared" si="69"/>
        <v>-2.2615417076695123E-6</v>
      </c>
      <c r="AI110" s="22">
        <f t="shared" si="70"/>
        <v>3.8586350175500919E-4</v>
      </c>
      <c r="AJ110" s="22">
        <f t="shared" si="71"/>
        <v>-1.548298352353998E-4</v>
      </c>
      <c r="AK110" s="22">
        <f t="shared" si="72"/>
        <v>8.1452205349033578E-4</v>
      </c>
      <c r="AL110" s="22">
        <f t="shared" si="73"/>
        <v>1.0010879899261724E-3</v>
      </c>
      <c r="AM110" s="17"/>
      <c r="AN110" s="7">
        <v>1.5</v>
      </c>
    </row>
    <row r="111" spans="1:40">
      <c r="A111" s="8">
        <v>0.97</v>
      </c>
      <c r="B111" s="22">
        <f t="shared" si="61"/>
        <v>-9.2499999999999999E-2</v>
      </c>
      <c r="C111" s="24">
        <f t="shared" si="74"/>
        <v>0.21801077775307473</v>
      </c>
      <c r="D111" s="24">
        <f t="shared" si="74"/>
        <v>0.21800009315165714</v>
      </c>
      <c r="E111" s="24">
        <f t="shared" si="74"/>
        <v>0.21800007543411326</v>
      </c>
      <c r="F111" s="24">
        <f t="shared" si="74"/>
        <v>0.21800299565813028</v>
      </c>
      <c r="G111" s="24">
        <f t="shared" si="74"/>
        <v>0.21800180170963951</v>
      </c>
      <c r="H111" s="24">
        <f t="shared" si="74"/>
        <v>0.21800794761306472</v>
      </c>
      <c r="I111" s="24">
        <f t="shared" si="74"/>
        <v>0.21801530155899687</v>
      </c>
      <c r="K111" s="19">
        <f t="shared" si="62"/>
        <v>0.97</v>
      </c>
      <c r="L111" s="22">
        <f t="shared" si="63"/>
        <v>-9.2499999999999999E-2</v>
      </c>
      <c r="M111" s="24">
        <f t="shared" si="75"/>
        <v>4.9439234287754418E-5</v>
      </c>
      <c r="N111" s="24">
        <f t="shared" si="76"/>
        <v>4.2730117950202934E-7</v>
      </c>
      <c r="O111" s="24">
        <f t="shared" si="76"/>
        <v>3.4602804243388085E-7</v>
      </c>
      <c r="P111" s="24">
        <f t="shared" si="77"/>
        <v>1.3741551056437431E-5</v>
      </c>
      <c r="Q111" s="24">
        <f t="shared" si="78"/>
        <v>8.2647231170743192E-6</v>
      </c>
      <c r="R111" s="24">
        <f t="shared" si="78"/>
        <v>3.6456940663863119E-5</v>
      </c>
      <c r="S111" s="24">
        <f t="shared" si="78"/>
        <v>7.0190637600407033E-5</v>
      </c>
      <c r="U111" s="18">
        <f t="shared" si="64"/>
        <v>0.97</v>
      </c>
      <c r="V111" s="22">
        <f t="shared" si="65"/>
        <v>-9.2499999999999999E-2</v>
      </c>
      <c r="W111" s="24">
        <f>C111/(SQRT('Isocratic retention'!$B$8/16))</f>
        <v>8.9469735398360947E-3</v>
      </c>
      <c r="X111" s="24">
        <f>D111/(SQRT('Isocratic retention'!$B$8/16))</f>
        <v>8.9465350530458908E-3</v>
      </c>
      <c r="Y111" s="24">
        <f>E111/(SQRT('Isocratic retention'!$B$8/16))</f>
        <v>8.9465343259332326E-3</v>
      </c>
      <c r="Z111" s="24">
        <f>F111/(SQRT('Isocratic retention'!$B$8/16))</f>
        <v>8.9466541693982195E-3</v>
      </c>
      <c r="AA111" s="24">
        <f>G111/(SQRT('Isocratic retention'!$B$8/16))</f>
        <v>8.9466051707860188E-3</v>
      </c>
      <c r="AB111" s="24">
        <f>H111/(SQRT('Isocratic retention'!$B$8/16))</f>
        <v>8.9468573933407496E-3</v>
      </c>
      <c r="AC111" s="24">
        <f>I111/(SQRT('Isocratic retention'!$B$8/16))</f>
        <v>8.9471591929139015E-3</v>
      </c>
      <c r="AE111" s="18">
        <f t="shared" si="66"/>
        <v>0.97</v>
      </c>
      <c r="AF111" s="22">
        <f t="shared" si="67"/>
        <v>-9.2499999999999999E-2</v>
      </c>
      <c r="AG111" s="22">
        <f t="shared" si="68"/>
        <v>-1.1942433047304672E-3</v>
      </c>
      <c r="AH111" s="22">
        <f t="shared" si="69"/>
        <v>-1.9803806156686269E-6</v>
      </c>
      <c r="AI111" s="22">
        <f t="shared" si="70"/>
        <v>3.2640622075586688E-4</v>
      </c>
      <c r="AJ111" s="22">
        <f t="shared" si="71"/>
        <v>-1.3345232057160796E-4</v>
      </c>
      <c r="AK111" s="22">
        <f t="shared" si="72"/>
        <v>6.8694400574321037E-4</v>
      </c>
      <c r="AL111" s="22">
        <f t="shared" si="73"/>
        <v>8.219446871198967E-4</v>
      </c>
      <c r="AM111" s="17"/>
      <c r="AN111" s="7">
        <v>1.5</v>
      </c>
    </row>
    <row r="112" spans="1:40">
      <c r="A112" s="8">
        <v>0.98</v>
      </c>
      <c r="B112" s="22">
        <f t="shared" si="61"/>
        <v>-9.5000000000000001E-2</v>
      </c>
      <c r="C112" s="24">
        <f t="shared" si="74"/>
        <v>0.21800953385419716</v>
      </c>
      <c r="D112" s="24">
        <f t="shared" si="74"/>
        <v>0.21800007686179559</v>
      </c>
      <c r="E112" s="24">
        <f t="shared" si="74"/>
        <v>0.21800006140994191</v>
      </c>
      <c r="F112" s="24">
        <f t="shared" si="74"/>
        <v>0.21800253156527072</v>
      </c>
      <c r="G112" s="24">
        <f t="shared" si="74"/>
        <v>0.21800150311409597</v>
      </c>
      <c r="H112" s="24">
        <f t="shared" si="74"/>
        <v>0.21800668622883845</v>
      </c>
      <c r="I112" s="24">
        <f t="shared" si="74"/>
        <v>0.21801272224826113</v>
      </c>
      <c r="K112" s="19">
        <f t="shared" si="62"/>
        <v>0.98</v>
      </c>
      <c r="L112" s="22">
        <f t="shared" si="63"/>
        <v>-9.5000000000000001E-2</v>
      </c>
      <c r="M112" s="24">
        <f t="shared" si="75"/>
        <v>4.3733276133900586E-5</v>
      </c>
      <c r="N112" s="24">
        <f t="shared" si="76"/>
        <v>3.5257704396892286E-7</v>
      </c>
      <c r="O112" s="24">
        <f t="shared" si="76"/>
        <v>2.8169698139825874E-7</v>
      </c>
      <c r="P112" s="24">
        <f t="shared" si="77"/>
        <v>1.1612684727991336E-5</v>
      </c>
      <c r="Q112" s="24">
        <f t="shared" si="78"/>
        <v>6.8950187889086775E-6</v>
      </c>
      <c r="R112" s="24">
        <f t="shared" si="78"/>
        <v>3.0670774488340278E-5</v>
      </c>
      <c r="S112" s="24">
        <f t="shared" si="78"/>
        <v>5.8358936977512599E-5</v>
      </c>
      <c r="U112" s="18">
        <f t="shared" si="64"/>
        <v>0.98</v>
      </c>
      <c r="V112" s="22">
        <f t="shared" si="65"/>
        <v>-9.5000000000000001E-2</v>
      </c>
      <c r="W112" s="24">
        <f>C112/(SQRT('Isocratic retention'!$B$8/16))</f>
        <v>8.9469224913032719E-3</v>
      </c>
      <c r="X112" s="24">
        <f>D112/(SQRT('Isocratic retention'!$B$8/16))</f>
        <v>8.9465343845240783E-3</v>
      </c>
      <c r="Y112" s="24">
        <f>E112/(SQRT('Isocratic retention'!$B$8/16))</f>
        <v>8.9465337503933842E-3</v>
      </c>
      <c r="Z112" s="24">
        <f>F112/(SQRT('Isocratic retention'!$B$8/16))</f>
        <v>8.9466351234291294E-3</v>
      </c>
      <c r="AA112" s="24">
        <f>G112/(SQRT('Isocratic retention'!$B$8/16))</f>
        <v>8.9465929166834702E-3</v>
      </c>
      <c r="AB112" s="24">
        <f>H112/(SQRT('Isocratic retention'!$B$8/16))</f>
        <v>8.9468056272243579E-3</v>
      </c>
      <c r="AC112" s="24">
        <f>I112/(SQRT('Isocratic retention'!$B$8/16))</f>
        <v>8.9470533402347743E-3</v>
      </c>
      <c r="AE112" s="18">
        <f t="shared" si="66"/>
        <v>0.98</v>
      </c>
      <c r="AF112" s="22">
        <f t="shared" si="67"/>
        <v>-9.5000000000000001E-2</v>
      </c>
      <c r="AG112" s="22">
        <f t="shared" si="68"/>
        <v>-1.0570335812912998E-3</v>
      </c>
      <c r="AH112" s="22">
        <f t="shared" si="69"/>
        <v>-1.7271329398563868E-6</v>
      </c>
      <c r="AI112" s="22">
        <f t="shared" si="70"/>
        <v>2.76100376208218E-4</v>
      </c>
      <c r="AJ112" s="22">
        <f t="shared" si="71"/>
        <v>-1.1495423547332221E-4</v>
      </c>
      <c r="AK112" s="22">
        <f t="shared" si="72"/>
        <v>5.793326214432223E-4</v>
      </c>
      <c r="AL112" s="22">
        <f t="shared" si="73"/>
        <v>6.7464703210744356E-4</v>
      </c>
      <c r="AM112" s="17"/>
      <c r="AN112" s="7">
        <v>1.5</v>
      </c>
    </row>
    <row r="113" spans="1:40">
      <c r="A113" s="8">
        <v>0.99</v>
      </c>
      <c r="B113" s="22">
        <f t="shared" si="61"/>
        <v>-9.7500000000000003E-2</v>
      </c>
      <c r="C113" s="24">
        <f t="shared" si="74"/>
        <v>0.21800843351812044</v>
      </c>
      <c r="D113" s="24">
        <f t="shared" si="74"/>
        <v>0.21800006342061753</v>
      </c>
      <c r="E113" s="24">
        <f t="shared" si="74"/>
        <v>0.21800004999304437</v>
      </c>
      <c r="F113" s="24">
        <f t="shared" si="74"/>
        <v>0.21800213937052929</v>
      </c>
      <c r="G113" s="24">
        <f t="shared" si="74"/>
        <v>0.21800125400449441</v>
      </c>
      <c r="H113" s="24">
        <f t="shared" si="74"/>
        <v>0.21800562504184792</v>
      </c>
      <c r="I113" s="24">
        <f t="shared" si="74"/>
        <v>0.21801057771961993</v>
      </c>
      <c r="K113" s="19">
        <f t="shared" si="62"/>
        <v>0.99</v>
      </c>
      <c r="L113" s="22">
        <f t="shared" si="63"/>
        <v>-9.7500000000000003E-2</v>
      </c>
      <c r="M113" s="24">
        <f t="shared" si="75"/>
        <v>3.8685862937762567E-5</v>
      </c>
      <c r="N113" s="24">
        <f t="shared" si="76"/>
        <v>2.9092026396635259E-7</v>
      </c>
      <c r="O113" s="24">
        <f t="shared" si="76"/>
        <v>2.29325891539711E-7</v>
      </c>
      <c r="P113" s="24">
        <f t="shared" si="77"/>
        <v>9.8136262811866982E-6</v>
      </c>
      <c r="Q113" s="24">
        <f t="shared" si="78"/>
        <v>5.7523141944328326E-6</v>
      </c>
      <c r="R113" s="24">
        <f t="shared" si="78"/>
        <v>2.5802944256566839E-5</v>
      </c>
      <c r="S113" s="24">
        <f t="shared" si="78"/>
        <v>4.8521649632735889E-5</v>
      </c>
      <c r="U113" s="18">
        <f t="shared" si="64"/>
        <v>0.99</v>
      </c>
      <c r="V113" s="22">
        <f t="shared" si="65"/>
        <v>-9.7500000000000003E-2</v>
      </c>
      <c r="W113" s="24">
        <f>C113/(SQRT('Isocratic retention'!$B$8/16))</f>
        <v>8.9468773344634836E-3</v>
      </c>
      <c r="X113" s="24">
        <f>D113/(SQRT('Isocratic retention'!$B$8/16))</f>
        <v>8.9465338329097702E-3</v>
      </c>
      <c r="Y113" s="24">
        <f>E113/(SQRT('Isocratic retention'!$B$8/16))</f>
        <v>8.9465332818537951E-3</v>
      </c>
      <c r="Z113" s="24">
        <f>F113/(SQRT('Isocratic retention'!$B$8/16))</f>
        <v>8.9466190280965488E-3</v>
      </c>
      <c r="AA113" s="24">
        <f>G113/(SQRT('Isocratic retention'!$B$8/16))</f>
        <v>8.9465826934411307E-3</v>
      </c>
      <c r="AB113" s="24">
        <f>H113/(SQRT('Isocratic retention'!$B$8/16))</f>
        <v>8.9467620770291648E-3</v>
      </c>
      <c r="AC113" s="24">
        <f>I113/(SQRT('Isocratic retention'!$B$8/16))</f>
        <v>8.9469653306363233E-3</v>
      </c>
      <c r="AE113" s="18">
        <f t="shared" si="66"/>
        <v>0.99</v>
      </c>
      <c r="AF113" s="22">
        <f t="shared" si="67"/>
        <v>-9.7500000000000003E-2</v>
      </c>
      <c r="AG113" s="22">
        <f t="shared" si="68"/>
        <v>-9.3555079292697131E-4</v>
      </c>
      <c r="AH113" s="22">
        <f t="shared" si="69"/>
        <v>-1.5008688089468509E-6</v>
      </c>
      <c r="AI113" s="22">
        <f t="shared" si="70"/>
        <v>2.3353933937657402E-4</v>
      </c>
      <c r="AJ113" s="22">
        <f t="shared" si="71"/>
        <v>-9.8961163983235523E-5</v>
      </c>
      <c r="AK113" s="22">
        <f t="shared" si="72"/>
        <v>4.8856571083633125E-4</v>
      </c>
      <c r="AL113" s="22">
        <f t="shared" si="73"/>
        <v>5.5356580092820907E-4</v>
      </c>
      <c r="AM113" s="17"/>
      <c r="AN113" s="7">
        <v>1.5</v>
      </c>
    </row>
    <row r="114" spans="1:40">
      <c r="A114" s="8">
        <v>1</v>
      </c>
      <c r="B114" s="22">
        <f t="shared" si="61"/>
        <v>-0.1</v>
      </c>
      <c r="C114" s="17"/>
      <c r="D114" s="17"/>
      <c r="E114" s="17"/>
      <c r="F114" s="17"/>
      <c r="G114" s="17"/>
      <c r="H114" s="17"/>
      <c r="I114" s="17"/>
      <c r="K114" s="19">
        <f t="shared" si="62"/>
        <v>1</v>
      </c>
      <c r="L114" s="22">
        <f t="shared" si="63"/>
        <v>-0.1</v>
      </c>
      <c r="M114" s="17"/>
      <c r="N114" s="17"/>
      <c r="O114" s="17"/>
      <c r="P114" s="17"/>
      <c r="Q114" s="17"/>
      <c r="R114" s="17"/>
      <c r="S114" s="17"/>
      <c r="U114" s="18">
        <f t="shared" si="64"/>
        <v>1</v>
      </c>
      <c r="V114" s="22">
        <f t="shared" si="65"/>
        <v>-0.1</v>
      </c>
      <c r="W114" s="17"/>
      <c r="X114" s="17"/>
      <c r="Y114" s="17"/>
      <c r="Z114" s="17"/>
      <c r="AA114" s="17"/>
      <c r="AB114" s="17"/>
      <c r="AC114" s="17"/>
      <c r="AE114" s="18">
        <f t="shared" si="66"/>
        <v>1</v>
      </c>
      <c r="AF114" s="22">
        <f t="shared" si="67"/>
        <v>-0.1</v>
      </c>
      <c r="AG114" s="17"/>
      <c r="AH114" s="17"/>
      <c r="AI114" s="17"/>
      <c r="AJ114" s="17"/>
      <c r="AK114" s="17"/>
      <c r="AL114" s="17"/>
      <c r="AM114" s="17"/>
      <c r="AN114" s="7">
        <v>1.5</v>
      </c>
    </row>
  </sheetData>
  <mergeCells count="1">
    <mergeCell ref="C1:I1"/>
  </mergeCells>
  <pageMargins left="0.7" right="0.7" top="0.78740157499999996" bottom="0.78740157499999996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627"/>
  <sheetViews>
    <sheetView workbookViewId="0">
      <selection activeCell="K18" sqref="K18"/>
    </sheetView>
  </sheetViews>
  <sheetFormatPr defaultRowHeight="15"/>
  <cols>
    <col min="1" max="1" width="17.85546875" style="1" customWidth="1"/>
    <col min="2" max="2" width="17.5703125" style="1" customWidth="1"/>
    <col min="3" max="3" width="23.140625" style="1" customWidth="1"/>
    <col min="4" max="8" width="12.5703125" style="1" bestFit="1" customWidth="1"/>
    <col min="9" max="16384" width="9.140625" style="1"/>
  </cols>
  <sheetData>
    <row r="1" spans="1:9">
      <c r="A1" s="12" t="str">
        <f>'Isocratic retention'!A1</f>
        <v>Column</v>
      </c>
      <c r="B1" s="40" t="str">
        <f>'Isocratic retention'!B1</f>
        <v>Kinetex XB-C18 (50 x 3.0 mm, 2.6 mm)</v>
      </c>
      <c r="C1" s="40"/>
    </row>
    <row r="2" spans="1:9">
      <c r="A2" s="12" t="str">
        <f>'Isocratic retention'!A2</f>
        <v>Mobile phase</v>
      </c>
      <c r="B2" s="19" t="str">
        <f>'Isocratic retention'!B2</f>
        <v>Acetonitrile</v>
      </c>
      <c r="C2" s="19" t="str">
        <f>'Isocratic retention'!C2</f>
        <v>10 mM amonium acetate</v>
      </c>
    </row>
    <row r="4" spans="1:9" ht="18">
      <c r="A4" s="12" t="s">
        <v>5</v>
      </c>
      <c r="B4" s="19">
        <f>'Isocratic retention'!B4</f>
        <v>0.109</v>
      </c>
    </row>
    <row r="5" spans="1:9">
      <c r="A5" s="12" t="str">
        <f>'Isocratic retention'!A5</f>
        <v>Flow-rate, ml/min</v>
      </c>
      <c r="B5" s="19">
        <f>'Isocratic retention'!B5</f>
        <v>2</v>
      </c>
    </row>
    <row r="6" spans="1:9" ht="18">
      <c r="A6" s="12" t="s">
        <v>7</v>
      </c>
      <c r="B6" s="19">
        <f>'Isocratic retention'!B6</f>
        <v>0.218</v>
      </c>
    </row>
    <row r="7" spans="1:9" ht="18">
      <c r="A7" s="12" t="s">
        <v>8</v>
      </c>
      <c r="B7" s="19">
        <f>'Isocratic retention'!B7</f>
        <v>0.94</v>
      </c>
    </row>
    <row r="8" spans="1:9">
      <c r="A8" s="12" t="str">
        <f>'Isocratic retention'!A8</f>
        <v>n</v>
      </c>
      <c r="B8" s="19">
        <f>'Isocratic retention'!B8</f>
        <v>9500</v>
      </c>
    </row>
    <row r="10" spans="1:9">
      <c r="A10" s="2" t="s">
        <v>32</v>
      </c>
      <c r="B10" s="8">
        <v>0.25</v>
      </c>
      <c r="D10" s="20" t="s">
        <v>33</v>
      </c>
      <c r="E10" s="19">
        <f>(B11-B10)/(B12*B5)</f>
        <v>8.7499999999999994E-2</v>
      </c>
    </row>
    <row r="11" spans="1:9" ht="18">
      <c r="A11" s="2" t="s">
        <v>27</v>
      </c>
      <c r="B11" s="8">
        <v>0.6</v>
      </c>
    </row>
    <row r="12" spans="1:9" ht="18">
      <c r="A12" s="2" t="s">
        <v>29</v>
      </c>
      <c r="B12" s="26">
        <v>2</v>
      </c>
    </row>
    <row r="14" spans="1:9">
      <c r="B14" s="20"/>
      <c r="C14" s="12" t="str">
        <f>'Isocratic retention'!B11</f>
        <v>(-)-epikatechin</v>
      </c>
      <c r="D14" s="12" t="str">
        <f>'Isocratic retention'!C11</f>
        <v>rutin</v>
      </c>
      <c r="E14" s="12" t="str">
        <f>'Isocratic retention'!D11</f>
        <v>naringin</v>
      </c>
      <c r="F14" s="12" t="str">
        <f>'Isocratic retention'!E11</f>
        <v>morin</v>
      </c>
      <c r="G14" s="12" t="str">
        <f>'Isocratic retention'!F11</f>
        <v>kvercetin</v>
      </c>
      <c r="H14" s="12" t="str">
        <f>'Isocratic retention'!G11</f>
        <v>hesperetin</v>
      </c>
      <c r="I14" s="12" t="str">
        <f>'Isocratic retention'!H11</f>
        <v>biochanin A</v>
      </c>
    </row>
    <row r="15" spans="1:9">
      <c r="B15" s="12" t="s">
        <v>24</v>
      </c>
      <c r="C15" s="18">
        <f>'Isocratic retention'!B44</f>
        <v>0.86026491559849305</v>
      </c>
      <c r="D15" s="18">
        <f>'Isocratic retention'!C44</f>
        <v>1.7282998470428523</v>
      </c>
      <c r="E15" s="18">
        <f>'Isocratic retention'!D44</f>
        <v>2.204034251806676</v>
      </c>
      <c r="F15" s="18">
        <f>'Isocratic retention'!E44</f>
        <v>2.2290384196095951</v>
      </c>
      <c r="G15" s="18">
        <f>'Isocratic retention'!F44</f>
        <v>2.5504351997349213</v>
      </c>
      <c r="H15" s="18">
        <f>'Isocratic retention'!G44</f>
        <v>2.8421616480109946</v>
      </c>
      <c r="I15" s="18">
        <f>'Isocratic retention'!H44</f>
        <v>3.6229452404610494</v>
      </c>
    </row>
    <row r="16" spans="1:9">
      <c r="B16" s="12" t="s">
        <v>25</v>
      </c>
      <c r="C16" s="18">
        <f>'Isocratic retention'!B45</f>
        <v>5.3259723503047516</v>
      </c>
      <c r="D16" s="18">
        <f>'Isocratic retention'!C45</f>
        <v>8.3480059334206071</v>
      </c>
      <c r="E16" s="18">
        <f>'Isocratic retention'!D45</f>
        <v>8.9329102638758542</v>
      </c>
      <c r="F16" s="18">
        <f>'Isocratic retention'!E45</f>
        <v>7.310312024533733</v>
      </c>
      <c r="G16" s="18">
        <f>'Isocratic retention'!F45</f>
        <v>7.8692854548674287</v>
      </c>
      <c r="H16" s="18">
        <f>'Isocratic retention'!G45</f>
        <v>7.5055478624777487</v>
      </c>
      <c r="I16" s="18">
        <f>'Isocratic retention'!H45</f>
        <v>8.0171814979072575</v>
      </c>
    </row>
    <row r="17" spans="1:10" ht="15.75" thickBot="1"/>
    <row r="18" spans="1:10" ht="18">
      <c r="B18" s="28" t="s">
        <v>41</v>
      </c>
      <c r="C18" s="29">
        <f>(1/(C$16*$E10))*(LOG10(2.31*C$16*$E10*($B$6*(10^(C$15-C$16*$B10))-$B$7)+1))+($B$6+$B$7)</f>
        <v>-1.3558454273509075</v>
      </c>
      <c r="D18" s="29" t="e">
        <f t="shared" ref="D18:I18" si="0">(1/(D$16*$E10))*(LOG10(2.31*D$16*$E10*($B$6*(10^(D$15-D$16*$B10))-$B$7)+1))+($B$6+$B$7)</f>
        <v>#NUM!</v>
      </c>
      <c r="E18" s="29" t="e">
        <f t="shared" si="0"/>
        <v>#NUM!</v>
      </c>
      <c r="F18" s="29">
        <f t="shared" si="0"/>
        <v>0.5736845435029847</v>
      </c>
      <c r="G18" s="29">
        <f t="shared" si="0"/>
        <v>1.0424754878485905</v>
      </c>
      <c r="H18" s="29">
        <f t="shared" si="0"/>
        <v>1.7975926695230928</v>
      </c>
      <c r="I18" s="29">
        <f t="shared" si="0"/>
        <v>2.7987427702208061</v>
      </c>
    </row>
    <row r="19" spans="1:10" ht="18.75" thickBot="1">
      <c r="B19" s="30" t="s">
        <v>42</v>
      </c>
      <c r="C19" s="31">
        <f>((10^(C$15-C$16*$B10))+1)*$B$6</f>
        <v>0.29165942453920618</v>
      </c>
      <c r="D19" s="31">
        <f t="shared" ref="D19:I19" si="1">((10^(D$15-D$16*$B10))+1)*$B$6</f>
        <v>0.31344536811594004</v>
      </c>
      <c r="E19" s="31">
        <f t="shared" si="1"/>
        <v>0.42182768851736752</v>
      </c>
      <c r="F19" s="31">
        <f>((10^(F$15-F$16*$B10))+1)*$B$6</f>
        <v>0.76743574107488111</v>
      </c>
      <c r="G19" s="31">
        <f t="shared" si="1"/>
        <v>1.0527767210248407</v>
      </c>
      <c r="H19" s="31">
        <f t="shared" si="1"/>
        <v>2.2327964454596363</v>
      </c>
      <c r="I19" s="32">
        <f t="shared" si="1"/>
        <v>9.2775444379080625</v>
      </c>
    </row>
    <row r="20" spans="1:10" ht="18">
      <c r="B20" s="12" t="s">
        <v>43</v>
      </c>
      <c r="C20" s="11">
        <f>1/((2.31*C$16*$E10*$B$6)+(10^(C$16*$B10-C$15)))</f>
        <v>0.31306286525585542</v>
      </c>
      <c r="D20" s="11">
        <f t="shared" ref="D20:I20" si="2">1/((2.31*D$16*$E10*$B$6)+(10^(D$16*$B10-D$15)))</f>
        <v>0.37709247801764706</v>
      </c>
      <c r="E20" s="11">
        <f t="shared" si="2"/>
        <v>0.68345977289268967</v>
      </c>
      <c r="F20" s="11">
        <f t="shared" si="2"/>
        <v>1.3910395910842206</v>
      </c>
      <c r="G20" s="11">
        <f t="shared" si="2"/>
        <v>1.645023726907886</v>
      </c>
      <c r="H20" s="11">
        <f t="shared" si="2"/>
        <v>2.2783280880457091</v>
      </c>
      <c r="I20" s="11">
        <f t="shared" si="2"/>
        <v>2.6502275332117646</v>
      </c>
    </row>
    <row r="21" spans="1:10">
      <c r="B21" s="12" t="s">
        <v>44</v>
      </c>
      <c r="C21" s="11">
        <f>(4*$B$6*(1+C20))/SQRT('Isocratic retention'!$B$8)</f>
        <v>1.1747357931204483E-2</v>
      </c>
      <c r="D21" s="11">
        <f>(4*$B$6*(1+D20))/SQRT('Isocratic retention'!$B$8)</f>
        <v>1.2320200861434347E-2</v>
      </c>
      <c r="E21" s="11">
        <f>(4*$B$6*(1+E20))/SQRT('Isocratic retention'!$B$8)</f>
        <v>1.5061125432940461E-2</v>
      </c>
      <c r="F21" s="11">
        <f>(4*$B$6*(1+F20))/SQRT('Isocratic retention'!$B$8)</f>
        <v>2.1391510374237879E-2</v>
      </c>
      <c r="G21" s="11">
        <f>(4*$B$6*(1+G20))/SQRT('Isocratic retention'!$B$8)</f>
        <v>2.3663787377355229E-2</v>
      </c>
      <c r="H21" s="11">
        <f>(4*$B$6*(1+H20))/SQRT('Isocratic retention'!$B$8)</f>
        <v>2.9329664622485561E-2</v>
      </c>
      <c r="I21" s="11">
        <f>(4*$B$6*(1+I20))/SQRT('Isocratic retention'!$B$8)</f>
        <v>3.2656874623151241E-2</v>
      </c>
    </row>
    <row r="22" spans="1:10">
      <c r="B22" s="27" t="s">
        <v>45</v>
      </c>
      <c r="C22" s="11">
        <f>C21/4</f>
        <v>2.9368394828011208E-3</v>
      </c>
      <c r="D22" s="11">
        <f t="shared" ref="D22:I22" si="3">D21/4</f>
        <v>3.0800502153585868E-3</v>
      </c>
      <c r="E22" s="11">
        <f t="shared" si="3"/>
        <v>3.7652813582351153E-3</v>
      </c>
      <c r="F22" s="11">
        <f t="shared" si="3"/>
        <v>5.3478775935594698E-3</v>
      </c>
      <c r="G22" s="11">
        <f t="shared" si="3"/>
        <v>5.9159468443388073E-3</v>
      </c>
      <c r="H22" s="11">
        <f t="shared" si="3"/>
        <v>7.3324161556213904E-3</v>
      </c>
      <c r="I22" s="11">
        <f t="shared" si="3"/>
        <v>8.1642186557878103E-3</v>
      </c>
    </row>
    <row r="23" spans="1:10">
      <c r="B23" s="25"/>
      <c r="C23" s="25"/>
      <c r="D23" s="25"/>
      <c r="E23" s="25"/>
      <c r="F23" s="25"/>
      <c r="G23" s="25"/>
      <c r="H23" s="25"/>
    </row>
    <row r="25" spans="1:10" ht="18">
      <c r="F25" s="4" t="s">
        <v>31</v>
      </c>
    </row>
    <row r="26" spans="1:10">
      <c r="A26" s="12" t="s">
        <v>46</v>
      </c>
      <c r="B26" s="2" t="s">
        <v>47</v>
      </c>
      <c r="C26" s="12" t="str">
        <f>C14</f>
        <v>(-)-epikatechin</v>
      </c>
      <c r="D26" s="12" t="str">
        <f t="shared" ref="D26:I26" si="4">D14</f>
        <v>rutin</v>
      </c>
      <c r="E26" s="12" t="str">
        <f t="shared" si="4"/>
        <v>naringin</v>
      </c>
      <c r="F26" s="12" t="str">
        <f t="shared" si="4"/>
        <v>morin</v>
      </c>
      <c r="G26" s="12" t="str">
        <f t="shared" si="4"/>
        <v>kvercetin</v>
      </c>
      <c r="H26" s="12" t="str">
        <f t="shared" si="4"/>
        <v>hesperetin</v>
      </c>
      <c r="I26" s="12" t="str">
        <f t="shared" si="4"/>
        <v>biochanin A</v>
      </c>
      <c r="J26" s="12" t="s">
        <v>48</v>
      </c>
    </row>
    <row r="27" spans="1:10">
      <c r="A27" s="18">
        <f>B27/'Isocratic retention'!$B$5</f>
        <v>0</v>
      </c>
      <c r="B27" s="8">
        <v>0</v>
      </c>
      <c r="C27" s="33">
        <f>(1/(C$22*(SQRT(2*PI())))*EXP(-((C$19-Simulation!$B27)^2)/(2*Simulation!C$22^2)))</f>
        <v>0</v>
      </c>
      <c r="D27" s="33">
        <f>(1/(D$22*(SQRT(2*PI())))*EXP(-((D$19-Simulation!$B27)^2)/(2*Simulation!D$22^2)))</f>
        <v>0</v>
      </c>
      <c r="E27" s="33">
        <f>(1/(E$22*(SQRT(2*PI())))*EXP(-((E$19-Simulation!$B27)^2)/(2*Simulation!E$22^2)))</f>
        <v>0</v>
      </c>
      <c r="F27" s="33">
        <f>(1/(F$22*(SQRT(2*PI())))*EXP(-((F$19-Simulation!$B27)^2)/(2*Simulation!F$22^2)))</f>
        <v>0</v>
      </c>
      <c r="G27" s="33">
        <f>(1/(G$22*(SQRT(2*PI())))*EXP(-((G$18-Simulation!$B27)^2)/(2*Simulation!G$22^2)))</f>
        <v>0</v>
      </c>
      <c r="H27" s="33">
        <f>(1/(H$22*(SQRT(2*PI())))*EXP(-((H$18-Simulation!$B27)^2)/(2*Simulation!H$22^2)))</f>
        <v>0</v>
      </c>
      <c r="I27" s="33">
        <f>(1/(I$22*(SQRT(2*PI())))*EXP(-((I$18-Simulation!$B27)^2)/(2*Simulation!I$22^2)))</f>
        <v>0</v>
      </c>
      <c r="J27" s="33">
        <f>SUM(C27:I27)</f>
        <v>0</v>
      </c>
    </row>
    <row r="28" spans="1:10">
      <c r="A28" s="18">
        <f>B28/'Isocratic retention'!$B$5</f>
        <v>5.0000000000000001E-3</v>
      </c>
      <c r="B28" s="8">
        <v>0.01</v>
      </c>
      <c r="C28" s="22">
        <f>(1/(C$22*(SQRT(2*PI())))*EXP(-((C$19-Simulation!$B28)^2)/(2*Simulation!C$22^2)))</f>
        <v>0</v>
      </c>
      <c r="D28" s="22">
        <f>(1/(D$22*(SQRT(2*PI())))*EXP(-((D$19-Simulation!$B28)^2)/(2*Simulation!D$22^2)))</f>
        <v>0</v>
      </c>
      <c r="E28" s="22">
        <f>(1/(E$22*(SQRT(2*PI())))*EXP(-((E$19-Simulation!$B28)^2)/(2*Simulation!E$22^2)))</f>
        <v>0</v>
      </c>
      <c r="F28" s="22">
        <f>(1/(F$22*(SQRT(2*PI())))*EXP(-((F$19-Simulation!$B28)^2)/(2*Simulation!F$22^2)))</f>
        <v>0</v>
      </c>
      <c r="G28" s="22">
        <f>(1/(G$22*(SQRT(2*PI())))*EXP(-((G$18-Simulation!$B28)^2)/(2*Simulation!G$22^2)))</f>
        <v>0</v>
      </c>
      <c r="H28" s="22">
        <f>(1/(H$22*(SQRT(2*PI())))*EXP(-((H$18-Simulation!$B28)^2)/(2*Simulation!H$22^2)))</f>
        <v>0</v>
      </c>
      <c r="I28" s="22">
        <f>(1/(I$22*(SQRT(2*PI())))*EXP(-((I$18-Simulation!$B28)^2)/(2*Simulation!I$22^2)))</f>
        <v>0</v>
      </c>
      <c r="J28" s="22">
        <f t="shared" ref="J28:J91" si="5">SUM(C28:I28)</f>
        <v>0</v>
      </c>
    </row>
    <row r="29" spans="1:10">
      <c r="A29" s="18">
        <f>B29/'Isocratic retention'!$B$5</f>
        <v>0.01</v>
      </c>
      <c r="B29" s="8">
        <v>0.02</v>
      </c>
      <c r="C29" s="22">
        <f>(1/(C$22*(SQRT(2*PI())))*EXP(-((C$19-Simulation!$B29)^2)/(2*Simulation!C$22^2)))</f>
        <v>0</v>
      </c>
      <c r="D29" s="22">
        <f>(1/(D$22*(SQRT(2*PI())))*EXP(-((D$19-Simulation!$B29)^2)/(2*Simulation!D$22^2)))</f>
        <v>0</v>
      </c>
      <c r="E29" s="22">
        <f>(1/(E$22*(SQRT(2*PI())))*EXP(-((E$19-Simulation!$B29)^2)/(2*Simulation!E$22^2)))</f>
        <v>0</v>
      </c>
      <c r="F29" s="22">
        <f>(1/(F$22*(SQRT(2*PI())))*EXP(-((F$19-Simulation!$B29)^2)/(2*Simulation!F$22^2)))</f>
        <v>0</v>
      </c>
      <c r="G29" s="22">
        <f>(1/(G$22*(SQRT(2*PI())))*EXP(-((G$18-Simulation!$B29)^2)/(2*Simulation!G$22^2)))</f>
        <v>0</v>
      </c>
      <c r="H29" s="22">
        <f>(1/(H$22*(SQRT(2*PI())))*EXP(-((H$18-Simulation!$B29)^2)/(2*Simulation!H$22^2)))</f>
        <v>0</v>
      </c>
      <c r="I29" s="22">
        <f>(1/(I$22*(SQRT(2*PI())))*EXP(-((I$18-Simulation!$B29)^2)/(2*Simulation!I$22^2)))</f>
        <v>0</v>
      </c>
      <c r="J29" s="22">
        <f t="shared" si="5"/>
        <v>0</v>
      </c>
    </row>
    <row r="30" spans="1:10">
      <c r="A30" s="18">
        <f>B30/'Isocratic retention'!$B$5</f>
        <v>1.4999999999999999E-2</v>
      </c>
      <c r="B30" s="8">
        <v>0.03</v>
      </c>
      <c r="C30" s="22">
        <f>(1/(C$22*(SQRT(2*PI())))*EXP(-((C$19-Simulation!$B30)^2)/(2*Simulation!C$22^2)))</f>
        <v>0</v>
      </c>
      <c r="D30" s="22">
        <f>(1/(D$22*(SQRT(2*PI())))*EXP(-((D$19-Simulation!$B30)^2)/(2*Simulation!D$22^2)))</f>
        <v>0</v>
      </c>
      <c r="E30" s="22">
        <f>(1/(E$22*(SQRT(2*PI())))*EXP(-((E$19-Simulation!$B30)^2)/(2*Simulation!E$22^2)))</f>
        <v>0</v>
      </c>
      <c r="F30" s="22">
        <f>(1/(F$22*(SQRT(2*PI())))*EXP(-((F$19-Simulation!$B30)^2)/(2*Simulation!F$22^2)))</f>
        <v>0</v>
      </c>
      <c r="G30" s="22">
        <f>(1/(G$22*(SQRT(2*PI())))*EXP(-((G$18-Simulation!$B30)^2)/(2*Simulation!G$22^2)))</f>
        <v>0</v>
      </c>
      <c r="H30" s="22">
        <f>(1/(H$22*(SQRT(2*PI())))*EXP(-((H$18-Simulation!$B30)^2)/(2*Simulation!H$22^2)))</f>
        <v>0</v>
      </c>
      <c r="I30" s="22">
        <f>(1/(I$22*(SQRT(2*PI())))*EXP(-((I$18-Simulation!$B30)^2)/(2*Simulation!I$22^2)))</f>
        <v>0</v>
      </c>
      <c r="J30" s="22">
        <f t="shared" si="5"/>
        <v>0</v>
      </c>
    </row>
    <row r="31" spans="1:10">
      <c r="A31" s="18">
        <f>B31/'Isocratic retention'!$B$5</f>
        <v>0.02</v>
      </c>
      <c r="B31" s="8">
        <v>0.04</v>
      </c>
      <c r="C31" s="22">
        <f>(1/(C$22*(SQRT(2*PI())))*EXP(-((C$19-Simulation!$B31)^2)/(2*Simulation!C$22^2)))</f>
        <v>0</v>
      </c>
      <c r="D31" s="22">
        <f>(1/(D$22*(SQRT(2*PI())))*EXP(-((D$19-Simulation!$B31)^2)/(2*Simulation!D$22^2)))</f>
        <v>0</v>
      </c>
      <c r="E31" s="22">
        <f>(1/(E$22*(SQRT(2*PI())))*EXP(-((E$19-Simulation!$B31)^2)/(2*Simulation!E$22^2)))</f>
        <v>0</v>
      </c>
      <c r="F31" s="22">
        <f>(1/(F$22*(SQRT(2*PI())))*EXP(-((F$19-Simulation!$B31)^2)/(2*Simulation!F$22^2)))</f>
        <v>0</v>
      </c>
      <c r="G31" s="22">
        <f>(1/(G$22*(SQRT(2*PI())))*EXP(-((G$18-Simulation!$B31)^2)/(2*Simulation!G$22^2)))</f>
        <v>0</v>
      </c>
      <c r="H31" s="22">
        <f>(1/(H$22*(SQRT(2*PI())))*EXP(-((H$18-Simulation!$B31)^2)/(2*Simulation!H$22^2)))</f>
        <v>0</v>
      </c>
      <c r="I31" s="22">
        <f>(1/(I$22*(SQRT(2*PI())))*EXP(-((I$18-Simulation!$B31)^2)/(2*Simulation!I$22^2)))</f>
        <v>0</v>
      </c>
      <c r="J31" s="22">
        <f t="shared" si="5"/>
        <v>0</v>
      </c>
    </row>
    <row r="32" spans="1:10">
      <c r="A32" s="18">
        <f>B32/'Isocratic retention'!$B$5</f>
        <v>2.5000000000000001E-2</v>
      </c>
      <c r="B32" s="8">
        <v>0.05</v>
      </c>
      <c r="C32" s="22">
        <f>(1/(C$22*(SQRT(2*PI())))*EXP(-((C$19-Simulation!$B32)^2)/(2*Simulation!C$22^2)))</f>
        <v>0</v>
      </c>
      <c r="D32" s="22">
        <f>(1/(D$22*(SQRT(2*PI())))*EXP(-((D$19-Simulation!$B32)^2)/(2*Simulation!D$22^2)))</f>
        <v>0</v>
      </c>
      <c r="E32" s="22">
        <f>(1/(E$22*(SQRT(2*PI())))*EXP(-((E$19-Simulation!$B32)^2)/(2*Simulation!E$22^2)))</f>
        <v>0</v>
      </c>
      <c r="F32" s="22">
        <f>(1/(F$22*(SQRT(2*PI())))*EXP(-((F$19-Simulation!$B32)^2)/(2*Simulation!F$22^2)))</f>
        <v>0</v>
      </c>
      <c r="G32" s="22">
        <f>(1/(G$22*(SQRT(2*PI())))*EXP(-((G$18-Simulation!$B32)^2)/(2*Simulation!G$22^2)))</f>
        <v>0</v>
      </c>
      <c r="H32" s="22">
        <f>(1/(H$22*(SQRT(2*PI())))*EXP(-((H$18-Simulation!$B32)^2)/(2*Simulation!H$22^2)))</f>
        <v>0</v>
      </c>
      <c r="I32" s="22">
        <f>(1/(I$22*(SQRT(2*PI())))*EXP(-((I$18-Simulation!$B32)^2)/(2*Simulation!I$22^2)))</f>
        <v>0</v>
      </c>
      <c r="J32" s="22">
        <f t="shared" si="5"/>
        <v>0</v>
      </c>
    </row>
    <row r="33" spans="1:10">
      <c r="A33" s="18">
        <f>B33/'Isocratic retention'!$B$5</f>
        <v>0.03</v>
      </c>
      <c r="B33" s="8">
        <v>0.06</v>
      </c>
      <c r="C33" s="22">
        <f>(1/(C$22*(SQRT(2*PI())))*EXP(-((C$19-Simulation!$B33)^2)/(2*Simulation!C$22^2)))</f>
        <v>0</v>
      </c>
      <c r="D33" s="22">
        <f>(1/(D$22*(SQRT(2*PI())))*EXP(-((D$19-Simulation!$B33)^2)/(2*Simulation!D$22^2)))</f>
        <v>0</v>
      </c>
      <c r="E33" s="22">
        <f>(1/(E$22*(SQRT(2*PI())))*EXP(-((E$19-Simulation!$B33)^2)/(2*Simulation!E$22^2)))</f>
        <v>0</v>
      </c>
      <c r="F33" s="22">
        <f>(1/(F$22*(SQRT(2*PI())))*EXP(-((F$19-Simulation!$B33)^2)/(2*Simulation!F$22^2)))</f>
        <v>0</v>
      </c>
      <c r="G33" s="22">
        <f>(1/(G$22*(SQRT(2*PI())))*EXP(-((G$18-Simulation!$B33)^2)/(2*Simulation!G$22^2)))</f>
        <v>0</v>
      </c>
      <c r="H33" s="22">
        <f>(1/(H$22*(SQRT(2*PI())))*EXP(-((H$18-Simulation!$B33)^2)/(2*Simulation!H$22^2)))</f>
        <v>0</v>
      </c>
      <c r="I33" s="22">
        <f>(1/(I$22*(SQRT(2*PI())))*EXP(-((I$18-Simulation!$B33)^2)/(2*Simulation!I$22^2)))</f>
        <v>0</v>
      </c>
      <c r="J33" s="22">
        <f t="shared" si="5"/>
        <v>0</v>
      </c>
    </row>
    <row r="34" spans="1:10">
      <c r="A34" s="18">
        <f>B34/'Isocratic retention'!$B$5</f>
        <v>3.5000000000000003E-2</v>
      </c>
      <c r="B34" s="8">
        <v>7.0000000000000007E-2</v>
      </c>
      <c r="C34" s="22">
        <f>(1/(C$22*(SQRT(2*PI())))*EXP(-((C$19-Simulation!$B34)^2)/(2*Simulation!C$22^2)))</f>
        <v>0</v>
      </c>
      <c r="D34" s="22">
        <f>(1/(D$22*(SQRT(2*PI())))*EXP(-((D$19-Simulation!$B34)^2)/(2*Simulation!D$22^2)))</f>
        <v>0</v>
      </c>
      <c r="E34" s="22">
        <f>(1/(E$22*(SQRT(2*PI())))*EXP(-((E$19-Simulation!$B34)^2)/(2*Simulation!E$22^2)))</f>
        <v>0</v>
      </c>
      <c r="F34" s="22">
        <f>(1/(F$22*(SQRT(2*PI())))*EXP(-((F$19-Simulation!$B34)^2)/(2*Simulation!F$22^2)))</f>
        <v>0</v>
      </c>
      <c r="G34" s="22">
        <f>(1/(G$22*(SQRT(2*PI())))*EXP(-((G$18-Simulation!$B34)^2)/(2*Simulation!G$22^2)))</f>
        <v>0</v>
      </c>
      <c r="H34" s="22">
        <f>(1/(H$22*(SQRT(2*PI())))*EXP(-((H$18-Simulation!$B34)^2)/(2*Simulation!H$22^2)))</f>
        <v>0</v>
      </c>
      <c r="I34" s="22">
        <f>(1/(I$22*(SQRT(2*PI())))*EXP(-((I$18-Simulation!$B34)^2)/(2*Simulation!I$22^2)))</f>
        <v>0</v>
      </c>
      <c r="J34" s="22">
        <f t="shared" si="5"/>
        <v>0</v>
      </c>
    </row>
    <row r="35" spans="1:10">
      <c r="A35" s="18">
        <f>B35/'Isocratic retention'!$B$5</f>
        <v>0.04</v>
      </c>
      <c r="B35" s="8">
        <v>0.08</v>
      </c>
      <c r="C35" s="22">
        <f>(1/(C$22*(SQRT(2*PI())))*EXP(-((C$19-Simulation!$B35)^2)/(2*Simulation!C$22^2)))</f>
        <v>0</v>
      </c>
      <c r="D35" s="22">
        <f>(1/(D$22*(SQRT(2*PI())))*EXP(-((D$19-Simulation!$B35)^2)/(2*Simulation!D$22^2)))</f>
        <v>0</v>
      </c>
      <c r="E35" s="22">
        <f>(1/(E$22*(SQRT(2*PI())))*EXP(-((E$19-Simulation!$B35)^2)/(2*Simulation!E$22^2)))</f>
        <v>0</v>
      </c>
      <c r="F35" s="22">
        <f>(1/(F$22*(SQRT(2*PI())))*EXP(-((F$19-Simulation!$B35)^2)/(2*Simulation!F$22^2)))</f>
        <v>0</v>
      </c>
      <c r="G35" s="22">
        <f>(1/(G$22*(SQRT(2*PI())))*EXP(-((G$18-Simulation!$B35)^2)/(2*Simulation!G$22^2)))</f>
        <v>0</v>
      </c>
      <c r="H35" s="22">
        <f>(1/(H$22*(SQRT(2*PI())))*EXP(-((H$18-Simulation!$B35)^2)/(2*Simulation!H$22^2)))</f>
        <v>0</v>
      </c>
      <c r="I35" s="22">
        <f>(1/(I$22*(SQRT(2*PI())))*EXP(-((I$18-Simulation!$B35)^2)/(2*Simulation!I$22^2)))</f>
        <v>0</v>
      </c>
      <c r="J35" s="22">
        <f t="shared" si="5"/>
        <v>0</v>
      </c>
    </row>
    <row r="36" spans="1:10">
      <c r="A36" s="18">
        <f>B36/'Isocratic retention'!$B$5</f>
        <v>4.4999999999999998E-2</v>
      </c>
      <c r="B36" s="8">
        <v>0.09</v>
      </c>
      <c r="C36" s="22">
        <f>(1/(C$22*(SQRT(2*PI())))*EXP(-((C$19-Simulation!$B36)^2)/(2*Simulation!C$22^2)))</f>
        <v>0</v>
      </c>
      <c r="D36" s="22">
        <f>(1/(D$22*(SQRT(2*PI())))*EXP(-((D$19-Simulation!$B36)^2)/(2*Simulation!D$22^2)))</f>
        <v>0</v>
      </c>
      <c r="E36" s="22">
        <f>(1/(E$22*(SQRT(2*PI())))*EXP(-((E$19-Simulation!$B36)^2)/(2*Simulation!E$22^2)))</f>
        <v>0</v>
      </c>
      <c r="F36" s="22">
        <f>(1/(F$22*(SQRT(2*PI())))*EXP(-((F$19-Simulation!$B36)^2)/(2*Simulation!F$22^2)))</f>
        <v>0</v>
      </c>
      <c r="G36" s="22">
        <f>(1/(G$22*(SQRT(2*PI())))*EXP(-((G$18-Simulation!$B36)^2)/(2*Simulation!G$22^2)))</f>
        <v>0</v>
      </c>
      <c r="H36" s="22">
        <f>(1/(H$22*(SQRT(2*PI())))*EXP(-((H$18-Simulation!$B36)^2)/(2*Simulation!H$22^2)))</f>
        <v>0</v>
      </c>
      <c r="I36" s="22">
        <f>(1/(I$22*(SQRT(2*PI())))*EXP(-((I$18-Simulation!$B36)^2)/(2*Simulation!I$22^2)))</f>
        <v>0</v>
      </c>
      <c r="J36" s="22">
        <f t="shared" si="5"/>
        <v>0</v>
      </c>
    </row>
    <row r="37" spans="1:10">
      <c r="A37" s="18">
        <f>B37/'Isocratic retention'!$B$5</f>
        <v>0.05</v>
      </c>
      <c r="B37" s="8">
        <v>0.1</v>
      </c>
      <c r="C37" s="22">
        <f>(1/(C$22*(SQRT(2*PI())))*EXP(-((C$19-Simulation!$B37)^2)/(2*Simulation!C$22^2)))</f>
        <v>0</v>
      </c>
      <c r="D37" s="22">
        <f>(1/(D$22*(SQRT(2*PI())))*EXP(-((D$19-Simulation!$B37)^2)/(2*Simulation!D$22^2)))</f>
        <v>0</v>
      </c>
      <c r="E37" s="22">
        <f>(1/(E$22*(SQRT(2*PI())))*EXP(-((E$19-Simulation!$B37)^2)/(2*Simulation!E$22^2)))</f>
        <v>0</v>
      </c>
      <c r="F37" s="22">
        <f>(1/(F$22*(SQRT(2*PI())))*EXP(-((F$19-Simulation!$B37)^2)/(2*Simulation!F$22^2)))</f>
        <v>0</v>
      </c>
      <c r="G37" s="22">
        <f>(1/(G$22*(SQRT(2*PI())))*EXP(-((G$18-Simulation!$B37)^2)/(2*Simulation!G$22^2)))</f>
        <v>0</v>
      </c>
      <c r="H37" s="22">
        <f>(1/(H$22*(SQRT(2*PI())))*EXP(-((H$18-Simulation!$B37)^2)/(2*Simulation!H$22^2)))</f>
        <v>0</v>
      </c>
      <c r="I37" s="22">
        <f>(1/(I$22*(SQRT(2*PI())))*EXP(-((I$18-Simulation!$B37)^2)/(2*Simulation!I$22^2)))</f>
        <v>0</v>
      </c>
      <c r="J37" s="22">
        <f t="shared" si="5"/>
        <v>0</v>
      </c>
    </row>
    <row r="38" spans="1:10">
      <c r="A38" s="18">
        <f>B38/'Isocratic retention'!$B$5</f>
        <v>5.5E-2</v>
      </c>
      <c r="B38" s="8">
        <v>0.11</v>
      </c>
      <c r="C38" s="22">
        <f>(1/(C$22*(SQRT(2*PI())))*EXP(-((C$19-Simulation!$B38)^2)/(2*Simulation!C$22^2)))</f>
        <v>0</v>
      </c>
      <c r="D38" s="22">
        <f>(1/(D$22*(SQRT(2*PI())))*EXP(-((D$19-Simulation!$B38)^2)/(2*Simulation!D$22^2)))</f>
        <v>0</v>
      </c>
      <c r="E38" s="22">
        <f>(1/(E$22*(SQRT(2*PI())))*EXP(-((E$19-Simulation!$B38)^2)/(2*Simulation!E$22^2)))</f>
        <v>0</v>
      </c>
      <c r="F38" s="22">
        <f>(1/(F$22*(SQRT(2*PI())))*EXP(-((F$19-Simulation!$B38)^2)/(2*Simulation!F$22^2)))</f>
        <v>0</v>
      </c>
      <c r="G38" s="22">
        <f>(1/(G$22*(SQRT(2*PI())))*EXP(-((G$18-Simulation!$B38)^2)/(2*Simulation!G$22^2)))</f>
        <v>0</v>
      </c>
      <c r="H38" s="22">
        <f>(1/(H$22*(SQRT(2*PI())))*EXP(-((H$18-Simulation!$B38)^2)/(2*Simulation!H$22^2)))</f>
        <v>0</v>
      </c>
      <c r="I38" s="22">
        <f>(1/(I$22*(SQRT(2*PI())))*EXP(-((I$18-Simulation!$B38)^2)/(2*Simulation!I$22^2)))</f>
        <v>0</v>
      </c>
      <c r="J38" s="22">
        <f t="shared" si="5"/>
        <v>0</v>
      </c>
    </row>
    <row r="39" spans="1:10">
      <c r="A39" s="18">
        <f>B39/'Isocratic retention'!$B$5</f>
        <v>0.06</v>
      </c>
      <c r="B39" s="8">
        <v>0.12</v>
      </c>
      <c r="C39" s="22">
        <f>(1/(C$22*(SQRT(2*PI())))*EXP(-((C$19-Simulation!$B39)^2)/(2*Simulation!C$22^2)))</f>
        <v>0</v>
      </c>
      <c r="D39" s="22">
        <f>(1/(D$22*(SQRT(2*PI())))*EXP(-((D$19-Simulation!$B39)^2)/(2*Simulation!D$22^2)))</f>
        <v>0</v>
      </c>
      <c r="E39" s="22">
        <f>(1/(E$22*(SQRT(2*PI())))*EXP(-((E$19-Simulation!$B39)^2)/(2*Simulation!E$22^2)))</f>
        <v>0</v>
      </c>
      <c r="F39" s="22">
        <f>(1/(F$22*(SQRT(2*PI())))*EXP(-((F$19-Simulation!$B39)^2)/(2*Simulation!F$22^2)))</f>
        <v>0</v>
      </c>
      <c r="G39" s="22">
        <f>(1/(G$22*(SQRT(2*PI())))*EXP(-((G$18-Simulation!$B39)^2)/(2*Simulation!G$22^2)))</f>
        <v>0</v>
      </c>
      <c r="H39" s="22">
        <f>(1/(H$22*(SQRT(2*PI())))*EXP(-((H$18-Simulation!$B39)^2)/(2*Simulation!H$22^2)))</f>
        <v>0</v>
      </c>
      <c r="I39" s="22">
        <f>(1/(I$22*(SQRT(2*PI())))*EXP(-((I$18-Simulation!$B39)^2)/(2*Simulation!I$22^2)))</f>
        <v>0</v>
      </c>
      <c r="J39" s="22">
        <f t="shared" si="5"/>
        <v>0</v>
      </c>
    </row>
    <row r="40" spans="1:10">
      <c r="A40" s="18">
        <f>B40/'Isocratic retention'!$B$5</f>
        <v>6.5000000000000002E-2</v>
      </c>
      <c r="B40" s="8">
        <v>0.13</v>
      </c>
      <c r="C40" s="22">
        <f>(1/(C$22*(SQRT(2*PI())))*EXP(-((C$19-Simulation!$B40)^2)/(2*Simulation!C$22^2)))</f>
        <v>0</v>
      </c>
      <c r="D40" s="22">
        <f>(1/(D$22*(SQRT(2*PI())))*EXP(-((D$19-Simulation!$B40)^2)/(2*Simulation!D$22^2)))</f>
        <v>0</v>
      </c>
      <c r="E40" s="22">
        <f>(1/(E$22*(SQRT(2*PI())))*EXP(-((E$19-Simulation!$B40)^2)/(2*Simulation!E$22^2)))</f>
        <v>0</v>
      </c>
      <c r="F40" s="22">
        <f>(1/(F$22*(SQRT(2*PI())))*EXP(-((F$19-Simulation!$B40)^2)/(2*Simulation!F$22^2)))</f>
        <v>0</v>
      </c>
      <c r="G40" s="22">
        <f>(1/(G$22*(SQRT(2*PI())))*EXP(-((G$18-Simulation!$B40)^2)/(2*Simulation!G$22^2)))</f>
        <v>0</v>
      </c>
      <c r="H40" s="22">
        <f>(1/(H$22*(SQRT(2*PI())))*EXP(-((H$18-Simulation!$B40)^2)/(2*Simulation!H$22^2)))</f>
        <v>0</v>
      </c>
      <c r="I40" s="22">
        <f>(1/(I$22*(SQRT(2*PI())))*EXP(-((I$18-Simulation!$B40)^2)/(2*Simulation!I$22^2)))</f>
        <v>0</v>
      </c>
      <c r="J40" s="22">
        <f t="shared" si="5"/>
        <v>0</v>
      </c>
    </row>
    <row r="41" spans="1:10">
      <c r="A41" s="18">
        <f>B41/'Isocratic retention'!$B$5</f>
        <v>7.0000000000000007E-2</v>
      </c>
      <c r="B41" s="8">
        <v>0.14000000000000001</v>
      </c>
      <c r="C41" s="22">
        <f>(1/(C$22*(SQRT(2*PI())))*EXP(-((C$19-Simulation!$B41)^2)/(2*Simulation!C$22^2)))</f>
        <v>0</v>
      </c>
      <c r="D41" s="22">
        <f>(1/(D$22*(SQRT(2*PI())))*EXP(-((D$19-Simulation!$B41)^2)/(2*Simulation!D$22^2)))</f>
        <v>0</v>
      </c>
      <c r="E41" s="22">
        <f>(1/(E$22*(SQRT(2*PI())))*EXP(-((E$19-Simulation!$B41)^2)/(2*Simulation!E$22^2)))</f>
        <v>0</v>
      </c>
      <c r="F41" s="22">
        <f>(1/(F$22*(SQRT(2*PI())))*EXP(-((F$19-Simulation!$B41)^2)/(2*Simulation!F$22^2)))</f>
        <v>0</v>
      </c>
      <c r="G41" s="22">
        <f>(1/(G$22*(SQRT(2*PI())))*EXP(-((G$18-Simulation!$B41)^2)/(2*Simulation!G$22^2)))</f>
        <v>0</v>
      </c>
      <c r="H41" s="22">
        <f>(1/(H$22*(SQRT(2*PI())))*EXP(-((H$18-Simulation!$B41)^2)/(2*Simulation!H$22^2)))</f>
        <v>0</v>
      </c>
      <c r="I41" s="22">
        <f>(1/(I$22*(SQRT(2*PI())))*EXP(-((I$18-Simulation!$B41)^2)/(2*Simulation!I$22^2)))</f>
        <v>0</v>
      </c>
      <c r="J41" s="22">
        <f t="shared" si="5"/>
        <v>0</v>
      </c>
    </row>
    <row r="42" spans="1:10">
      <c r="A42" s="18">
        <f>B42/'Isocratic retention'!$B$5</f>
        <v>7.4999999999999997E-2</v>
      </c>
      <c r="B42" s="8">
        <v>0.15</v>
      </c>
      <c r="C42" s="22">
        <f>(1/(C$22*(SQRT(2*PI())))*EXP(-((C$19-Simulation!$B42)^2)/(2*Simulation!C$22^2)))</f>
        <v>0</v>
      </c>
      <c r="D42" s="22">
        <f>(1/(D$22*(SQRT(2*PI())))*EXP(-((D$19-Simulation!$B42)^2)/(2*Simulation!D$22^2)))</f>
        <v>0</v>
      </c>
      <c r="E42" s="22">
        <f>(1/(E$22*(SQRT(2*PI())))*EXP(-((E$19-Simulation!$B42)^2)/(2*Simulation!E$22^2)))</f>
        <v>0</v>
      </c>
      <c r="F42" s="22">
        <f>(1/(F$22*(SQRT(2*PI())))*EXP(-((F$19-Simulation!$B42)^2)/(2*Simulation!F$22^2)))</f>
        <v>0</v>
      </c>
      <c r="G42" s="22">
        <f>(1/(G$22*(SQRT(2*PI())))*EXP(-((G$18-Simulation!$B42)^2)/(2*Simulation!G$22^2)))</f>
        <v>0</v>
      </c>
      <c r="H42" s="22">
        <f>(1/(H$22*(SQRT(2*PI())))*EXP(-((H$18-Simulation!$B42)^2)/(2*Simulation!H$22^2)))</f>
        <v>0</v>
      </c>
      <c r="I42" s="22">
        <f>(1/(I$22*(SQRT(2*PI())))*EXP(-((I$18-Simulation!$B42)^2)/(2*Simulation!I$22^2)))</f>
        <v>0</v>
      </c>
      <c r="J42" s="22">
        <f t="shared" si="5"/>
        <v>0</v>
      </c>
    </row>
    <row r="43" spans="1:10">
      <c r="A43" s="18">
        <f>B43/'Isocratic retention'!$B$5</f>
        <v>0.08</v>
      </c>
      <c r="B43" s="8">
        <v>0.16</v>
      </c>
      <c r="C43" s="22">
        <f>(1/(C$22*(SQRT(2*PI())))*EXP(-((C$19-Simulation!$B43)^2)/(2*Simulation!C$22^2)))</f>
        <v>0</v>
      </c>
      <c r="D43" s="22">
        <f>(1/(D$22*(SQRT(2*PI())))*EXP(-((D$19-Simulation!$B43)^2)/(2*Simulation!D$22^2)))</f>
        <v>0</v>
      </c>
      <c r="E43" s="22">
        <f>(1/(E$22*(SQRT(2*PI())))*EXP(-((E$19-Simulation!$B43)^2)/(2*Simulation!E$22^2)))</f>
        <v>0</v>
      </c>
      <c r="F43" s="22">
        <f>(1/(F$22*(SQRT(2*PI())))*EXP(-((F$19-Simulation!$B43)^2)/(2*Simulation!F$22^2)))</f>
        <v>0</v>
      </c>
      <c r="G43" s="22">
        <f>(1/(G$22*(SQRT(2*PI())))*EXP(-((G$18-Simulation!$B43)^2)/(2*Simulation!G$22^2)))</f>
        <v>0</v>
      </c>
      <c r="H43" s="22">
        <f>(1/(H$22*(SQRT(2*PI())))*EXP(-((H$18-Simulation!$B43)^2)/(2*Simulation!H$22^2)))</f>
        <v>0</v>
      </c>
      <c r="I43" s="22">
        <f>(1/(I$22*(SQRT(2*PI())))*EXP(-((I$18-Simulation!$B43)^2)/(2*Simulation!I$22^2)))</f>
        <v>0</v>
      </c>
      <c r="J43" s="22">
        <f t="shared" si="5"/>
        <v>0</v>
      </c>
    </row>
    <row r="44" spans="1:10">
      <c r="A44" s="18">
        <f>B44/'Isocratic retention'!$B$5</f>
        <v>8.5000000000000006E-2</v>
      </c>
      <c r="B44" s="8">
        <v>0.17</v>
      </c>
      <c r="C44" s="22">
        <f>(1/(C$22*(SQRT(2*PI())))*EXP(-((C$19-Simulation!$B44)^2)/(2*Simulation!C$22^2)))</f>
        <v>0</v>
      </c>
      <c r="D44" s="22">
        <f>(1/(D$22*(SQRT(2*PI())))*EXP(-((D$19-Simulation!$B44)^2)/(2*Simulation!D$22^2)))</f>
        <v>0</v>
      </c>
      <c r="E44" s="22">
        <f>(1/(E$22*(SQRT(2*PI())))*EXP(-((E$19-Simulation!$B44)^2)/(2*Simulation!E$22^2)))</f>
        <v>0</v>
      </c>
      <c r="F44" s="22">
        <f>(1/(F$22*(SQRT(2*PI())))*EXP(-((F$19-Simulation!$B44)^2)/(2*Simulation!F$22^2)))</f>
        <v>0</v>
      </c>
      <c r="G44" s="22">
        <f>(1/(G$22*(SQRT(2*PI())))*EXP(-((G$18-Simulation!$B44)^2)/(2*Simulation!G$22^2)))</f>
        <v>0</v>
      </c>
      <c r="H44" s="22">
        <f>(1/(H$22*(SQRT(2*PI())))*EXP(-((H$18-Simulation!$B44)^2)/(2*Simulation!H$22^2)))</f>
        <v>0</v>
      </c>
      <c r="I44" s="22">
        <f>(1/(I$22*(SQRT(2*PI())))*EXP(-((I$18-Simulation!$B44)^2)/(2*Simulation!I$22^2)))</f>
        <v>0</v>
      </c>
      <c r="J44" s="22">
        <f t="shared" si="5"/>
        <v>0</v>
      </c>
    </row>
    <row r="45" spans="1:10">
      <c r="A45" s="18">
        <f>B45/'Isocratic retention'!$B$5</f>
        <v>0.09</v>
      </c>
      <c r="B45" s="8">
        <v>0.18</v>
      </c>
      <c r="C45" s="22">
        <f>(1/(C$22*(SQRT(2*PI())))*EXP(-((C$19-Simulation!$B45)^2)/(2*Simulation!C$22^2)))</f>
        <v>0</v>
      </c>
      <c r="D45" s="22">
        <f>(1/(D$22*(SQRT(2*PI())))*EXP(-((D$19-Simulation!$B45)^2)/(2*Simulation!D$22^2)))</f>
        <v>0</v>
      </c>
      <c r="E45" s="22">
        <f>(1/(E$22*(SQRT(2*PI())))*EXP(-((E$19-Simulation!$B45)^2)/(2*Simulation!E$22^2)))</f>
        <v>0</v>
      </c>
      <c r="F45" s="22">
        <f>(1/(F$22*(SQRT(2*PI())))*EXP(-((F$19-Simulation!$B45)^2)/(2*Simulation!F$22^2)))</f>
        <v>0</v>
      </c>
      <c r="G45" s="22">
        <f>(1/(G$22*(SQRT(2*PI())))*EXP(-((G$18-Simulation!$B45)^2)/(2*Simulation!G$22^2)))</f>
        <v>0</v>
      </c>
      <c r="H45" s="22">
        <f>(1/(H$22*(SQRT(2*PI())))*EXP(-((H$18-Simulation!$B45)^2)/(2*Simulation!H$22^2)))</f>
        <v>0</v>
      </c>
      <c r="I45" s="22">
        <f>(1/(I$22*(SQRT(2*PI())))*EXP(-((I$18-Simulation!$B45)^2)/(2*Simulation!I$22^2)))</f>
        <v>0</v>
      </c>
      <c r="J45" s="22">
        <f t="shared" si="5"/>
        <v>0</v>
      </c>
    </row>
    <row r="46" spans="1:10">
      <c r="A46" s="18">
        <f>B46/'Isocratic retention'!$B$5</f>
        <v>9.5000000000000001E-2</v>
      </c>
      <c r="B46" s="8">
        <v>0.19</v>
      </c>
      <c r="C46" s="22">
        <f>(1/(C$22*(SQRT(2*PI())))*EXP(-((C$19-Simulation!$B46)^2)/(2*Simulation!C$22^2)))</f>
        <v>8.7877102302322911E-259</v>
      </c>
      <c r="D46" s="22">
        <f>(1/(D$22*(SQRT(2*PI())))*EXP(-((D$19-Simulation!$B46)^2)/(2*Simulation!D$22^2)))</f>
        <v>0</v>
      </c>
      <c r="E46" s="22">
        <f>(1/(E$22*(SQRT(2*PI())))*EXP(-((E$19-Simulation!$B46)^2)/(2*Simulation!E$22^2)))</f>
        <v>0</v>
      </c>
      <c r="F46" s="22">
        <f>(1/(F$22*(SQRT(2*PI())))*EXP(-((F$19-Simulation!$B46)^2)/(2*Simulation!F$22^2)))</f>
        <v>0</v>
      </c>
      <c r="G46" s="22">
        <f>(1/(G$22*(SQRT(2*PI())))*EXP(-((G$18-Simulation!$B46)^2)/(2*Simulation!G$22^2)))</f>
        <v>0</v>
      </c>
      <c r="H46" s="22">
        <f>(1/(H$22*(SQRT(2*PI())))*EXP(-((H$18-Simulation!$B46)^2)/(2*Simulation!H$22^2)))</f>
        <v>0</v>
      </c>
      <c r="I46" s="22">
        <f>(1/(I$22*(SQRT(2*PI())))*EXP(-((I$18-Simulation!$B46)^2)/(2*Simulation!I$22^2)))</f>
        <v>0</v>
      </c>
      <c r="J46" s="22">
        <f t="shared" si="5"/>
        <v>8.7877102302322911E-259</v>
      </c>
    </row>
    <row r="47" spans="1:10">
      <c r="A47" s="18">
        <f>B47/'Isocratic retention'!$B$5</f>
        <v>0.1</v>
      </c>
      <c r="B47" s="8">
        <v>0.2</v>
      </c>
      <c r="C47" s="22">
        <f>(1/(C$22*(SQRT(2*PI())))*EXP(-((C$19-Simulation!$B47)^2)/(2*Simulation!C$22^2)))</f>
        <v>4.117486444476766E-210</v>
      </c>
      <c r="D47" s="22">
        <f>(1/(D$22*(SQRT(2*PI())))*EXP(-((D$19-Simulation!$B47)^2)/(2*Simulation!D$22^2)))</f>
        <v>3.3592846918201271E-293</v>
      </c>
      <c r="E47" s="22">
        <f>(1/(E$22*(SQRT(2*PI())))*EXP(-((E$19-Simulation!$B47)^2)/(2*Simulation!E$22^2)))</f>
        <v>0</v>
      </c>
      <c r="F47" s="22">
        <f>(1/(F$22*(SQRT(2*PI())))*EXP(-((F$19-Simulation!$B47)^2)/(2*Simulation!F$22^2)))</f>
        <v>0</v>
      </c>
      <c r="G47" s="22">
        <f>(1/(G$22*(SQRT(2*PI())))*EXP(-((G$18-Simulation!$B47)^2)/(2*Simulation!G$22^2)))</f>
        <v>0</v>
      </c>
      <c r="H47" s="22">
        <f>(1/(H$22*(SQRT(2*PI())))*EXP(-((H$18-Simulation!$B47)^2)/(2*Simulation!H$22^2)))</f>
        <v>0</v>
      </c>
      <c r="I47" s="22">
        <f>(1/(I$22*(SQRT(2*PI())))*EXP(-((I$18-Simulation!$B47)^2)/(2*Simulation!I$22^2)))</f>
        <v>0</v>
      </c>
      <c r="J47" s="22">
        <f t="shared" si="5"/>
        <v>4.117486444476766E-210</v>
      </c>
    </row>
    <row r="48" spans="1:10">
      <c r="A48" s="18">
        <f>B48/'Isocratic retention'!$B$5</f>
        <v>0.105</v>
      </c>
      <c r="B48" s="8">
        <v>0.21</v>
      </c>
      <c r="C48" s="22">
        <f>(1/(C$22*(SQRT(2*PI())))*EXP(-((C$19-Simulation!$B48)^2)/(2*Simulation!C$22^2)))</f>
        <v>1.7787116617347967E-166</v>
      </c>
      <c r="D48" s="22">
        <f>(1/(D$22*(SQRT(2*PI())))*EXP(-((D$19-Simulation!$B48)^2)/(2*Simulation!D$22^2)))</f>
        <v>1.4850053095567605E-243</v>
      </c>
      <c r="E48" s="22">
        <f>(1/(E$22*(SQRT(2*PI())))*EXP(-((E$19-Simulation!$B48)^2)/(2*Simulation!E$22^2)))</f>
        <v>0</v>
      </c>
      <c r="F48" s="22">
        <f>(1/(F$22*(SQRT(2*PI())))*EXP(-((F$19-Simulation!$B48)^2)/(2*Simulation!F$22^2)))</f>
        <v>0</v>
      </c>
      <c r="G48" s="22">
        <f>(1/(G$22*(SQRT(2*PI())))*EXP(-((G$18-Simulation!$B48)^2)/(2*Simulation!G$22^2)))</f>
        <v>0</v>
      </c>
      <c r="H48" s="22">
        <f>(1/(H$22*(SQRT(2*PI())))*EXP(-((H$18-Simulation!$B48)^2)/(2*Simulation!H$22^2)))</f>
        <v>0</v>
      </c>
      <c r="I48" s="22">
        <f>(1/(I$22*(SQRT(2*PI())))*EXP(-((I$18-Simulation!$B48)^2)/(2*Simulation!I$22^2)))</f>
        <v>0</v>
      </c>
      <c r="J48" s="22">
        <f t="shared" si="5"/>
        <v>1.7787116617347967E-166</v>
      </c>
    </row>
    <row r="49" spans="1:10">
      <c r="A49" s="18">
        <f>B49/'Isocratic retention'!$B$5</f>
        <v>0.11</v>
      </c>
      <c r="B49" s="8">
        <v>0.22</v>
      </c>
      <c r="C49" s="22">
        <f>(1/(C$22*(SQRT(2*PI())))*EXP(-((C$19-Simulation!$B49)^2)/(2*Simulation!C$22^2)))</f>
        <v>7.0842821694228095E-128</v>
      </c>
      <c r="D49" s="22">
        <f>(1/(D$22*(SQRT(2*PI())))*EXP(-((D$19-Simulation!$B49)^2)/(2*Simulation!D$22^2)))</f>
        <v>1.7349371228536745E-198</v>
      </c>
      <c r="E49" s="22">
        <f>(1/(E$22*(SQRT(2*PI())))*EXP(-((E$19-Simulation!$B49)^2)/(2*Simulation!E$22^2)))</f>
        <v>0</v>
      </c>
      <c r="F49" s="22">
        <f>(1/(F$22*(SQRT(2*PI())))*EXP(-((F$19-Simulation!$B49)^2)/(2*Simulation!F$22^2)))</f>
        <v>0</v>
      </c>
      <c r="G49" s="22">
        <f>(1/(G$22*(SQRT(2*PI())))*EXP(-((G$18-Simulation!$B49)^2)/(2*Simulation!G$22^2)))</f>
        <v>0</v>
      </c>
      <c r="H49" s="22">
        <f>(1/(H$22*(SQRT(2*PI())))*EXP(-((H$18-Simulation!$B49)^2)/(2*Simulation!H$22^2)))</f>
        <v>0</v>
      </c>
      <c r="I49" s="22">
        <f>(1/(I$22*(SQRT(2*PI())))*EXP(-((I$18-Simulation!$B49)^2)/(2*Simulation!I$22^2)))</f>
        <v>0</v>
      </c>
      <c r="J49" s="22">
        <f t="shared" si="5"/>
        <v>7.0842821694228095E-128</v>
      </c>
    </row>
    <row r="50" spans="1:10">
      <c r="A50" s="18">
        <f>B50/'Isocratic retention'!$B$5</f>
        <v>0.115</v>
      </c>
      <c r="B50" s="8">
        <v>0.23</v>
      </c>
      <c r="C50" s="22">
        <f>(1/(C$22*(SQRT(2*PI())))*EXP(-((C$19-Simulation!$B50)^2)/(2*Simulation!C$22^2)))</f>
        <v>2.6013756674832164E-94</v>
      </c>
      <c r="D50" s="22">
        <f>(1/(D$22*(SQRT(2*PI())))*EXP(-((D$19-Simulation!$B50)^2)/(2*Simulation!D$22^2)))</f>
        <v>5.3569058188019886E-158</v>
      </c>
      <c r="E50" s="22">
        <f>(1/(E$22*(SQRT(2*PI())))*EXP(-((E$19-Simulation!$B50)^2)/(2*Simulation!E$22^2)))</f>
        <v>0</v>
      </c>
      <c r="F50" s="22">
        <f>(1/(F$22*(SQRT(2*PI())))*EXP(-((F$19-Simulation!$B50)^2)/(2*Simulation!F$22^2)))</f>
        <v>0</v>
      </c>
      <c r="G50" s="22">
        <f>(1/(G$22*(SQRT(2*PI())))*EXP(-((G$18-Simulation!$B50)^2)/(2*Simulation!G$22^2)))</f>
        <v>0</v>
      </c>
      <c r="H50" s="22">
        <f>(1/(H$22*(SQRT(2*PI())))*EXP(-((H$18-Simulation!$B50)^2)/(2*Simulation!H$22^2)))</f>
        <v>0</v>
      </c>
      <c r="I50" s="22">
        <f>(1/(I$22*(SQRT(2*PI())))*EXP(-((I$18-Simulation!$B50)^2)/(2*Simulation!I$22^2)))</f>
        <v>0</v>
      </c>
      <c r="J50" s="22">
        <f t="shared" si="5"/>
        <v>2.6013756674832164E-94</v>
      </c>
    </row>
    <row r="51" spans="1:10">
      <c r="A51" s="18">
        <f>B51/'Isocratic retention'!$B$5</f>
        <v>0.12</v>
      </c>
      <c r="B51" s="8">
        <v>0.24</v>
      </c>
      <c r="C51" s="22">
        <f>(1/(C$22*(SQRT(2*PI())))*EXP(-((C$19-Simulation!$B51)^2)/(2*Simulation!C$22^2)))</f>
        <v>8.8069842673839848E-66</v>
      </c>
      <c r="D51" s="22">
        <f>(1/(D$22*(SQRT(2*PI())))*EXP(-((D$19-Simulation!$B51)^2)/(2*Simulation!D$22^2)))</f>
        <v>4.371382607102444E-122</v>
      </c>
      <c r="E51" s="22">
        <f>(1/(E$22*(SQRT(2*PI())))*EXP(-((E$19-Simulation!$B51)^2)/(2*Simulation!E$22^2)))</f>
        <v>0</v>
      </c>
      <c r="F51" s="22">
        <f>(1/(F$22*(SQRT(2*PI())))*EXP(-((F$19-Simulation!$B51)^2)/(2*Simulation!F$22^2)))</f>
        <v>0</v>
      </c>
      <c r="G51" s="22">
        <f>(1/(G$22*(SQRT(2*PI())))*EXP(-((G$18-Simulation!$B51)^2)/(2*Simulation!G$22^2)))</f>
        <v>0</v>
      </c>
      <c r="H51" s="22">
        <f>(1/(H$22*(SQRT(2*PI())))*EXP(-((H$18-Simulation!$B51)^2)/(2*Simulation!H$22^2)))</f>
        <v>0</v>
      </c>
      <c r="I51" s="22">
        <f>(1/(I$22*(SQRT(2*PI())))*EXP(-((I$18-Simulation!$B51)^2)/(2*Simulation!I$22^2)))</f>
        <v>0</v>
      </c>
      <c r="J51" s="22">
        <f t="shared" si="5"/>
        <v>8.8069842673839848E-66</v>
      </c>
    </row>
    <row r="52" spans="1:10">
      <c r="A52" s="18">
        <f>B52/'Isocratic retention'!$B$5</f>
        <v>0.125</v>
      </c>
      <c r="B52" s="8">
        <v>0.25</v>
      </c>
      <c r="C52" s="22">
        <f>(1/(C$22*(SQRT(2*PI())))*EXP(-((C$19-Simulation!$B52)^2)/(2*Simulation!C$22^2)))</f>
        <v>2.7489591839405025E-42</v>
      </c>
      <c r="D52" s="22">
        <f>(1/(D$22*(SQRT(2*PI())))*EXP(-((D$19-Simulation!$B52)^2)/(2*Simulation!D$22^2)))</f>
        <v>9.4275352890695907E-91</v>
      </c>
      <c r="E52" s="22">
        <f>(1/(E$22*(SQRT(2*PI())))*EXP(-((E$19-Simulation!$B52)^2)/(2*Simulation!E$22^2)))</f>
        <v>0</v>
      </c>
      <c r="F52" s="22">
        <f>(1/(F$22*(SQRT(2*PI())))*EXP(-((F$19-Simulation!$B52)^2)/(2*Simulation!F$22^2)))</f>
        <v>0</v>
      </c>
      <c r="G52" s="22">
        <f>(1/(G$22*(SQRT(2*PI())))*EXP(-((G$18-Simulation!$B52)^2)/(2*Simulation!G$22^2)))</f>
        <v>0</v>
      </c>
      <c r="H52" s="22">
        <f>(1/(H$22*(SQRT(2*PI())))*EXP(-((H$18-Simulation!$B52)^2)/(2*Simulation!H$22^2)))</f>
        <v>0</v>
      </c>
      <c r="I52" s="22">
        <f>(1/(I$22*(SQRT(2*PI())))*EXP(-((I$18-Simulation!$B52)^2)/(2*Simulation!I$22^2)))</f>
        <v>0</v>
      </c>
      <c r="J52" s="22">
        <f t="shared" si="5"/>
        <v>2.7489591839405025E-42</v>
      </c>
    </row>
    <row r="53" spans="1:10">
      <c r="A53" s="18">
        <f>B53/'Isocratic retention'!$B$5</f>
        <v>0.13</v>
      </c>
      <c r="B53" s="8">
        <v>0.26</v>
      </c>
      <c r="C53" s="22">
        <f>(1/(C$22*(SQRT(2*PI())))*EXP(-((C$19-Simulation!$B53)^2)/(2*Simulation!C$22^2)))</f>
        <v>7.9109071412520149E-24</v>
      </c>
      <c r="D53" s="22">
        <f>(1/(D$22*(SQRT(2*PI())))*EXP(-((D$19-Simulation!$B53)^2)/(2*Simulation!D$22^2)))</f>
        <v>5.3734356373575548E-64</v>
      </c>
      <c r="E53" s="22">
        <f>(1/(E$22*(SQRT(2*PI())))*EXP(-((E$19-Simulation!$B53)^2)/(2*Simulation!E$22^2)))</f>
        <v>0</v>
      </c>
      <c r="F53" s="22">
        <f>(1/(F$22*(SQRT(2*PI())))*EXP(-((F$19-Simulation!$B53)^2)/(2*Simulation!F$22^2)))</f>
        <v>0</v>
      </c>
      <c r="G53" s="22">
        <f>(1/(G$22*(SQRT(2*PI())))*EXP(-((G$18-Simulation!$B53)^2)/(2*Simulation!G$22^2)))</f>
        <v>0</v>
      </c>
      <c r="H53" s="22">
        <f>(1/(H$22*(SQRT(2*PI())))*EXP(-((H$18-Simulation!$B53)^2)/(2*Simulation!H$22^2)))</f>
        <v>0</v>
      </c>
      <c r="I53" s="22">
        <f>(1/(I$22*(SQRT(2*PI())))*EXP(-((I$18-Simulation!$B53)^2)/(2*Simulation!I$22^2)))</f>
        <v>0</v>
      </c>
      <c r="J53" s="22">
        <f t="shared" si="5"/>
        <v>7.9109071412520149E-24</v>
      </c>
    </row>
    <row r="54" spans="1:10">
      <c r="A54" s="18">
        <f>B54/'Isocratic retention'!$B$5</f>
        <v>0.13500000000000001</v>
      </c>
      <c r="B54" s="8">
        <v>0.27</v>
      </c>
      <c r="C54" s="22">
        <f>(1/(C$22*(SQRT(2*PI())))*EXP(-((C$19-Simulation!$B54)^2)/(2*Simulation!C$22^2)))</f>
        <v>2.0989457128697544E-10</v>
      </c>
      <c r="D54" s="22">
        <f>(1/(D$22*(SQRT(2*PI())))*EXP(-((D$19-Simulation!$B54)^2)/(2*Simulation!D$22^2)))</f>
        <v>8.0943219367150565E-42</v>
      </c>
      <c r="E54" s="22">
        <f>(1/(E$22*(SQRT(2*PI())))*EXP(-((E$19-Simulation!$B54)^2)/(2*Simulation!E$22^2)))</f>
        <v>0</v>
      </c>
      <c r="F54" s="22">
        <f>(1/(F$22*(SQRT(2*PI())))*EXP(-((F$19-Simulation!$B54)^2)/(2*Simulation!F$22^2)))</f>
        <v>0</v>
      </c>
      <c r="G54" s="22">
        <f>(1/(G$22*(SQRT(2*PI())))*EXP(-((G$18-Simulation!$B54)^2)/(2*Simulation!G$22^2)))</f>
        <v>0</v>
      </c>
      <c r="H54" s="22">
        <f>(1/(H$22*(SQRT(2*PI())))*EXP(-((H$18-Simulation!$B54)^2)/(2*Simulation!H$22^2)))</f>
        <v>0</v>
      </c>
      <c r="I54" s="22">
        <f>(1/(I$22*(SQRT(2*PI())))*EXP(-((I$18-Simulation!$B54)^2)/(2*Simulation!I$22^2)))</f>
        <v>0</v>
      </c>
      <c r="J54" s="22">
        <f t="shared" si="5"/>
        <v>2.0989457128697544E-10</v>
      </c>
    </row>
    <row r="55" spans="1:10">
      <c r="A55" s="18">
        <f>B55/'Isocratic retention'!$B$5</f>
        <v>0.14000000000000001</v>
      </c>
      <c r="B55" s="8">
        <v>0.28000000000000003</v>
      </c>
      <c r="C55" s="22">
        <f>(1/(C$22*(SQRT(2*PI())))*EXP(-((C$19-Simulation!$B55)^2)/(2*Simulation!C$22^2)))</f>
        <v>5.1344396042388947E-2</v>
      </c>
      <c r="D55" s="22">
        <f>(1/(D$22*(SQRT(2*PI())))*EXP(-((D$19-Simulation!$B55)^2)/(2*Simulation!D$22^2)))</f>
        <v>3.2224295678810816E-24</v>
      </c>
      <c r="E55" s="22">
        <f>(1/(E$22*(SQRT(2*PI())))*EXP(-((E$19-Simulation!$B55)^2)/(2*Simulation!E$22^2)))</f>
        <v>8.5575511310059272E-307</v>
      </c>
      <c r="F55" s="22">
        <f>(1/(F$22*(SQRT(2*PI())))*EXP(-((F$19-Simulation!$B55)^2)/(2*Simulation!F$22^2)))</f>
        <v>0</v>
      </c>
      <c r="G55" s="22">
        <f>(1/(G$22*(SQRT(2*PI())))*EXP(-((G$18-Simulation!$B55)^2)/(2*Simulation!G$22^2)))</f>
        <v>0</v>
      </c>
      <c r="H55" s="22">
        <f>(1/(H$22*(SQRT(2*PI())))*EXP(-((H$18-Simulation!$B55)^2)/(2*Simulation!H$22^2)))</f>
        <v>0</v>
      </c>
      <c r="I55" s="22">
        <f>(1/(I$22*(SQRT(2*PI())))*EXP(-((I$18-Simulation!$B55)^2)/(2*Simulation!I$22^2)))</f>
        <v>0</v>
      </c>
      <c r="J55" s="22">
        <f t="shared" si="5"/>
        <v>5.1344396042388947E-2</v>
      </c>
    </row>
    <row r="56" spans="1:10">
      <c r="A56" s="18">
        <f>B56/'Isocratic retention'!$B$5</f>
        <v>0.14499999999999999</v>
      </c>
      <c r="B56" s="8">
        <v>0.28999999999999998</v>
      </c>
      <c r="C56" s="22">
        <f>(1/(C$22*(SQRT(2*PI())))*EXP(-((C$19-Simulation!$B56)^2)/(2*Simulation!C$22^2)))</f>
        <v>115.79820232773265</v>
      </c>
      <c r="D56" s="22">
        <f>(1/(D$22*(SQRT(2*PI())))*EXP(-((D$19-Simulation!$B56)^2)/(2*Simulation!D$22^2)))</f>
        <v>3.3904780085871268E-11</v>
      </c>
      <c r="E56" s="22">
        <f>(1/(E$22*(SQRT(2*PI())))*EXP(-((E$19-Simulation!$B56)^2)/(2*Simulation!E$22^2)))</f>
        <v>7.0269497261634884E-265</v>
      </c>
      <c r="F56" s="22">
        <f>(1/(F$22*(SQRT(2*PI())))*EXP(-((F$19-Simulation!$B56)^2)/(2*Simulation!F$22^2)))</f>
        <v>0</v>
      </c>
      <c r="G56" s="22">
        <f>(1/(G$22*(SQRT(2*PI())))*EXP(-((G$18-Simulation!$B56)^2)/(2*Simulation!G$22^2)))</f>
        <v>0</v>
      </c>
      <c r="H56" s="22">
        <f>(1/(H$22*(SQRT(2*PI())))*EXP(-((H$18-Simulation!$B56)^2)/(2*Simulation!H$22^2)))</f>
        <v>0</v>
      </c>
      <c r="I56" s="22">
        <f>(1/(I$22*(SQRT(2*PI())))*EXP(-((I$18-Simulation!$B56)^2)/(2*Simulation!I$22^2)))</f>
        <v>0</v>
      </c>
      <c r="J56" s="22">
        <f t="shared" si="5"/>
        <v>115.79820232776656</v>
      </c>
    </row>
    <row r="57" spans="1:10">
      <c r="A57" s="18">
        <f>B57/'Isocratic retention'!$B$5</f>
        <v>0.15</v>
      </c>
      <c r="B57" s="8">
        <v>0.3</v>
      </c>
      <c r="C57" s="22">
        <f>(1/(C$22*(SQRT(2*PI())))*EXP(-((C$19-Simulation!$B57)^2)/(2*Simulation!C$22^2)))</f>
        <v>2.4078393590789822</v>
      </c>
      <c r="D57" s="22">
        <f>(1/(D$22*(SQRT(2*PI())))*EXP(-((D$19-Simulation!$B57)^2)/(2*Simulation!D$22^2)))</f>
        <v>9.4278565864280711E-3</v>
      </c>
      <c r="E57" s="22">
        <f>(1/(E$22*(SQRT(2*PI())))*EXP(-((E$19-Simulation!$B57)^2)/(2*Simulation!E$22^2)))</f>
        <v>4.987521833430541E-226</v>
      </c>
      <c r="F57" s="22">
        <f>(1/(F$22*(SQRT(2*PI())))*EXP(-((F$19-Simulation!$B57)^2)/(2*Simulation!F$22^2)))</f>
        <v>0</v>
      </c>
      <c r="G57" s="22">
        <f>(1/(G$22*(SQRT(2*PI())))*EXP(-((G$18-Simulation!$B57)^2)/(2*Simulation!G$22^2)))</f>
        <v>0</v>
      </c>
      <c r="H57" s="22">
        <f>(1/(H$22*(SQRT(2*PI())))*EXP(-((H$18-Simulation!$B57)^2)/(2*Simulation!H$22^2)))</f>
        <v>0</v>
      </c>
      <c r="I57" s="22">
        <f>(1/(I$22*(SQRT(2*PI())))*EXP(-((I$18-Simulation!$B57)^2)/(2*Simulation!I$22^2)))</f>
        <v>0</v>
      </c>
      <c r="J57" s="22">
        <f t="shared" si="5"/>
        <v>2.4172672156654103</v>
      </c>
    </row>
    <row r="58" spans="1:10">
      <c r="A58" s="18">
        <f>B58/'Isocratic retention'!$B$5</f>
        <v>0.155</v>
      </c>
      <c r="B58" s="8">
        <v>0.31</v>
      </c>
      <c r="C58" s="22">
        <f>(1/(C$22*(SQRT(2*PI())))*EXP(-((C$19-Simulation!$B58)^2)/(2*Simulation!C$22^2)))</f>
        <v>4.6160459710095823E-7</v>
      </c>
      <c r="D58" s="22">
        <f>(1/(D$22*(SQRT(2*PI())))*EXP(-((D$19-Simulation!$B58)^2)/(2*Simulation!D$22^2)))</f>
        <v>69.285051021131068</v>
      </c>
      <c r="E58" s="22">
        <f>(1/(E$22*(SQRT(2*PI())))*EXP(-((E$19-Simulation!$B58)^2)/(2*Simulation!E$22^2)))</f>
        <v>3.059872940828041E-190</v>
      </c>
      <c r="F58" s="22">
        <f>(1/(F$22*(SQRT(2*PI())))*EXP(-((F$19-Simulation!$B58)^2)/(2*Simulation!F$22^2)))</f>
        <v>0</v>
      </c>
      <c r="G58" s="22">
        <f>(1/(G$22*(SQRT(2*PI())))*EXP(-((G$18-Simulation!$B58)^2)/(2*Simulation!G$22^2)))</f>
        <v>0</v>
      </c>
      <c r="H58" s="22">
        <f>(1/(H$22*(SQRT(2*PI())))*EXP(-((H$18-Simulation!$B58)^2)/(2*Simulation!H$22^2)))</f>
        <v>0</v>
      </c>
      <c r="I58" s="22">
        <f>(1/(I$22*(SQRT(2*PI())))*EXP(-((I$18-Simulation!$B58)^2)/(2*Simulation!I$22^2)))</f>
        <v>0</v>
      </c>
      <c r="J58" s="22">
        <f t="shared" si="5"/>
        <v>69.285051482735668</v>
      </c>
    </row>
    <row r="59" spans="1:10">
      <c r="A59" s="18">
        <f>B59/'Isocratic retention'!$B$5</f>
        <v>0.16</v>
      </c>
      <c r="B59" s="8">
        <v>0.32</v>
      </c>
      <c r="C59" s="22">
        <f>(1/(C$22*(SQRT(2*PI())))*EXP(-((C$19-Simulation!$B59)^2)/(2*Simulation!C$22^2)))</f>
        <v>8.1588634656519728E-19</v>
      </c>
      <c r="D59" s="22">
        <f>(1/(D$22*(SQRT(2*PI())))*EXP(-((D$19-Simulation!$B59)^2)/(2*Simulation!D$22^2)))</f>
        <v>13.456764511370324</v>
      </c>
      <c r="E59" s="22">
        <f>(1/(E$22*(SQRT(2*PI())))*EXP(-((E$19-Simulation!$B59)^2)/(2*Simulation!E$22^2)))</f>
        <v>1.6226415631159104E-157</v>
      </c>
      <c r="F59" s="22">
        <f>(1/(F$22*(SQRT(2*PI())))*EXP(-((F$19-Simulation!$B59)^2)/(2*Simulation!F$22^2)))</f>
        <v>0</v>
      </c>
      <c r="G59" s="22">
        <f>(1/(G$22*(SQRT(2*PI())))*EXP(-((G$18-Simulation!$B59)^2)/(2*Simulation!G$22^2)))</f>
        <v>0</v>
      </c>
      <c r="H59" s="22">
        <f>(1/(H$22*(SQRT(2*PI())))*EXP(-((H$18-Simulation!$B59)^2)/(2*Simulation!H$22^2)))</f>
        <v>0</v>
      </c>
      <c r="I59" s="22">
        <f>(1/(I$22*(SQRT(2*PI())))*EXP(-((I$18-Simulation!$B59)^2)/(2*Simulation!I$22^2)))</f>
        <v>0</v>
      </c>
      <c r="J59" s="22">
        <f t="shared" si="5"/>
        <v>13.456764511370324</v>
      </c>
    </row>
    <row r="60" spans="1:10">
      <c r="A60" s="18">
        <f>B60/'Isocratic retention'!$B$5</f>
        <v>0.16500000000000001</v>
      </c>
      <c r="B60" s="8">
        <v>0.33</v>
      </c>
      <c r="C60" s="22">
        <f>(1/(C$22*(SQRT(2*PI())))*EXP(-((C$19-Simulation!$B60)^2)/(2*Simulation!C$22^2)))</f>
        <v>1.3295544559133344E-35</v>
      </c>
      <c r="D60" s="22">
        <f>(1/(D$22*(SQRT(2*PI())))*EXP(-((D$19-Simulation!$B60)^2)/(2*Simulation!D$22^2)))</f>
        <v>6.9074269648919739E-5</v>
      </c>
      <c r="E60" s="22">
        <f>(1/(E$22*(SQRT(2*PI())))*EXP(-((E$19-Simulation!$B60)^2)/(2*Simulation!E$22^2)))</f>
        <v>7.4377644213713475E-128</v>
      </c>
      <c r="F60" s="22">
        <f>(1/(F$22*(SQRT(2*PI())))*EXP(-((F$19-Simulation!$B60)^2)/(2*Simulation!F$22^2)))</f>
        <v>0</v>
      </c>
      <c r="G60" s="22">
        <f>(1/(G$22*(SQRT(2*PI())))*EXP(-((G$18-Simulation!$B60)^2)/(2*Simulation!G$22^2)))</f>
        <v>0</v>
      </c>
      <c r="H60" s="22">
        <f>(1/(H$22*(SQRT(2*PI())))*EXP(-((H$18-Simulation!$B60)^2)/(2*Simulation!H$22^2)))</f>
        <v>0</v>
      </c>
      <c r="I60" s="22">
        <f>(1/(I$22*(SQRT(2*PI())))*EXP(-((I$18-Simulation!$B60)^2)/(2*Simulation!I$22^2)))</f>
        <v>0</v>
      </c>
      <c r="J60" s="22">
        <f t="shared" si="5"/>
        <v>6.9074269648919739E-5</v>
      </c>
    </row>
    <row r="61" spans="1:10">
      <c r="A61" s="18">
        <f>B61/'Isocratic retention'!$B$5</f>
        <v>0.17</v>
      </c>
      <c r="B61" s="8">
        <v>0.34</v>
      </c>
      <c r="C61" s="22">
        <f>(1/(C$22*(SQRT(2*PI())))*EXP(-((C$19-Simulation!$B61)^2)/(2*Simulation!C$22^2)))</f>
        <v>1.9975585533680751E-57</v>
      </c>
      <c r="D61" s="22">
        <f>(1/(D$22*(SQRT(2*PI())))*EXP(-((D$19-Simulation!$B61)^2)/(2*Simulation!D$22^2)))</f>
        <v>9.3705803419946632E-15</v>
      </c>
      <c r="E61" s="22">
        <f>(1/(E$22*(SQRT(2*PI())))*EXP(-((E$19-Simulation!$B61)^2)/(2*Simulation!E$22^2)))</f>
        <v>2.9468827809244824E-101</v>
      </c>
      <c r="F61" s="22">
        <f>(1/(F$22*(SQRT(2*PI())))*EXP(-((F$19-Simulation!$B61)^2)/(2*Simulation!F$22^2)))</f>
        <v>0</v>
      </c>
      <c r="G61" s="22">
        <f>(1/(G$22*(SQRT(2*PI())))*EXP(-((G$18-Simulation!$B61)^2)/(2*Simulation!G$22^2)))</f>
        <v>0</v>
      </c>
      <c r="H61" s="22">
        <f>(1/(H$22*(SQRT(2*PI())))*EXP(-((H$18-Simulation!$B61)^2)/(2*Simulation!H$22^2)))</f>
        <v>0</v>
      </c>
      <c r="I61" s="22">
        <f>(1/(I$22*(SQRT(2*PI())))*EXP(-((I$18-Simulation!$B61)^2)/(2*Simulation!I$22^2)))</f>
        <v>0</v>
      </c>
      <c r="J61" s="22">
        <f t="shared" si="5"/>
        <v>9.3705803419946632E-15</v>
      </c>
    </row>
    <row r="62" spans="1:10">
      <c r="A62" s="18">
        <f>B62/'Isocratic retention'!$B$5</f>
        <v>0.17499999999999999</v>
      </c>
      <c r="B62" s="8">
        <v>0.35</v>
      </c>
      <c r="C62" s="22">
        <f>(1/(C$22*(SQRT(2*PI())))*EXP(-((C$19-Simulation!$B62)^2)/(2*Simulation!C$22^2)))</f>
        <v>2.7670042813861255E-84</v>
      </c>
      <c r="D62" s="22">
        <f>(1/(D$22*(SQRT(2*PI())))*EXP(-((D$19-Simulation!$B62)^2)/(2*Simulation!D$22^2)))</f>
        <v>3.3596281642280074E-29</v>
      </c>
      <c r="E62" s="22">
        <f>(1/(E$22*(SQRT(2*PI())))*EXP(-((E$19-Simulation!$B62)^2)/(2*Simulation!E$22^2)))</f>
        <v>1.0092155262763952E-77</v>
      </c>
      <c r="F62" s="22">
        <f>(1/(F$22*(SQRT(2*PI())))*EXP(-((F$19-Simulation!$B62)^2)/(2*Simulation!F$22^2)))</f>
        <v>0</v>
      </c>
      <c r="G62" s="22">
        <f>(1/(G$22*(SQRT(2*PI())))*EXP(-((G$18-Simulation!$B62)^2)/(2*Simulation!G$22^2)))</f>
        <v>0</v>
      </c>
      <c r="H62" s="22">
        <f>(1/(H$22*(SQRT(2*PI())))*EXP(-((H$18-Simulation!$B62)^2)/(2*Simulation!H$22^2)))</f>
        <v>0</v>
      </c>
      <c r="I62" s="22">
        <f>(1/(I$22*(SQRT(2*PI())))*EXP(-((I$18-Simulation!$B62)^2)/(2*Simulation!I$22^2)))</f>
        <v>0</v>
      </c>
      <c r="J62" s="22">
        <f t="shared" si="5"/>
        <v>3.3596281642280074E-29</v>
      </c>
    </row>
    <row r="63" spans="1:10">
      <c r="A63" s="18">
        <f>B63/'Isocratic retention'!$B$5</f>
        <v>0.18</v>
      </c>
      <c r="B63" s="8">
        <v>0.36</v>
      </c>
      <c r="C63" s="22">
        <f>(1/(C$22*(SQRT(2*PI())))*EXP(-((C$19-Simulation!$B63)^2)/(2*Simulation!C$22^2)))</f>
        <v>3.5337601425314074E-116</v>
      </c>
      <c r="D63" s="22">
        <f>(1/(D$22*(SQRT(2*PI())))*EXP(-((D$19-Simulation!$B63)^2)/(2*Simulation!D$22^2)))</f>
        <v>3.1833946048721507E-48</v>
      </c>
      <c r="E63" s="22">
        <f>(1/(E$22*(SQRT(2*PI())))*EXP(-((E$19-Simulation!$B63)^2)/(2*Simulation!E$22^2)))</f>
        <v>2.9874841182998079E-57</v>
      </c>
      <c r="F63" s="22">
        <f>(1/(F$22*(SQRT(2*PI())))*EXP(-((F$19-Simulation!$B63)^2)/(2*Simulation!F$22^2)))</f>
        <v>0</v>
      </c>
      <c r="G63" s="22">
        <f>(1/(G$22*(SQRT(2*PI())))*EXP(-((G$18-Simulation!$B63)^2)/(2*Simulation!G$22^2)))</f>
        <v>0</v>
      </c>
      <c r="H63" s="22">
        <f>(1/(H$22*(SQRT(2*PI())))*EXP(-((H$18-Simulation!$B63)^2)/(2*Simulation!H$22^2)))</f>
        <v>0</v>
      </c>
      <c r="I63" s="22">
        <f>(1/(I$22*(SQRT(2*PI())))*EXP(-((I$18-Simulation!$B63)^2)/(2*Simulation!I$22^2)))</f>
        <v>0</v>
      </c>
      <c r="J63" s="22">
        <f t="shared" si="5"/>
        <v>3.183394607859635E-48</v>
      </c>
    </row>
    <row r="64" spans="1:10">
      <c r="A64" s="18">
        <f>B64/'Isocratic retention'!$B$5</f>
        <v>0.185</v>
      </c>
      <c r="B64" s="8">
        <v>0.37</v>
      </c>
      <c r="C64" s="22">
        <f>(1/(C$22*(SQRT(2*PI())))*EXP(-((C$19-Simulation!$B64)^2)/(2*Simulation!C$22^2)))</f>
        <v>4.1608420425666512E-153</v>
      </c>
      <c r="D64" s="22">
        <f>(1/(D$22*(SQRT(2*PI())))*EXP(-((D$19-Simulation!$B64)^2)/(2*Simulation!D$22^2)))</f>
        <v>7.9719446789869025E-72</v>
      </c>
      <c r="E64" s="22">
        <f>(1/(E$22*(SQRT(2*PI())))*EXP(-((E$19-Simulation!$B64)^2)/(2*Simulation!E$22^2)))</f>
        <v>7.6441272295705118E-40</v>
      </c>
      <c r="F64" s="22">
        <f>(1/(F$22*(SQRT(2*PI())))*EXP(-((F$19-Simulation!$B64)^2)/(2*Simulation!F$22^2)))</f>
        <v>0</v>
      </c>
      <c r="G64" s="22">
        <f>(1/(G$22*(SQRT(2*PI())))*EXP(-((G$18-Simulation!$B64)^2)/(2*Simulation!G$22^2)))</f>
        <v>0</v>
      </c>
      <c r="H64" s="22">
        <f>(1/(H$22*(SQRT(2*PI())))*EXP(-((H$18-Simulation!$B64)^2)/(2*Simulation!H$22^2)))</f>
        <v>0</v>
      </c>
      <c r="I64" s="22">
        <f>(1/(I$22*(SQRT(2*PI())))*EXP(-((I$18-Simulation!$B64)^2)/(2*Simulation!I$22^2)))</f>
        <v>0</v>
      </c>
      <c r="J64" s="22">
        <f t="shared" si="5"/>
        <v>7.6441272295705118E-40</v>
      </c>
    </row>
    <row r="65" spans="1:10">
      <c r="A65" s="18">
        <f>B65/'Isocratic retention'!$B$5</f>
        <v>0.19</v>
      </c>
      <c r="B65" s="8">
        <v>0.38</v>
      </c>
      <c r="C65" s="22">
        <f>(1/(C$22*(SQRT(2*PI())))*EXP(-((C$19-Simulation!$B65)^2)/(2*Simulation!C$22^2)))</f>
        <v>4.516919121162451E-195</v>
      </c>
      <c r="D65" s="22">
        <f>(1/(D$22*(SQRT(2*PI())))*EXP(-((D$19-Simulation!$B65)^2)/(2*Simulation!D$22^2)))</f>
        <v>5.2760950933709693E-100</v>
      </c>
      <c r="E65" s="22">
        <f>(1/(E$22*(SQRT(2*PI())))*EXP(-((E$19-Simulation!$B65)^2)/(2*Simulation!E$22^2)))</f>
        <v>1.6906387864399611E-25</v>
      </c>
      <c r="F65" s="22">
        <f>(1/(F$22*(SQRT(2*PI())))*EXP(-((F$19-Simulation!$B65)^2)/(2*Simulation!F$22^2)))</f>
        <v>0</v>
      </c>
      <c r="G65" s="22">
        <f>(1/(G$22*(SQRT(2*PI())))*EXP(-((G$18-Simulation!$B65)^2)/(2*Simulation!G$22^2)))</f>
        <v>0</v>
      </c>
      <c r="H65" s="22">
        <f>(1/(H$22*(SQRT(2*PI())))*EXP(-((H$18-Simulation!$B65)^2)/(2*Simulation!H$22^2)))</f>
        <v>0</v>
      </c>
      <c r="I65" s="22">
        <f>(1/(I$22*(SQRT(2*PI())))*EXP(-((I$18-Simulation!$B65)^2)/(2*Simulation!I$22^2)))</f>
        <v>0</v>
      </c>
      <c r="J65" s="22">
        <f t="shared" si="5"/>
        <v>1.6906387864399611E-25</v>
      </c>
    </row>
    <row r="66" spans="1:10">
      <c r="A66" s="18">
        <f>B66/'Isocratic retention'!$B$5</f>
        <v>0.19500000000000001</v>
      </c>
      <c r="B66" s="8">
        <v>0.39</v>
      </c>
      <c r="C66" s="22">
        <f>(1/(C$22*(SQRT(2*PI())))*EXP(-((C$19-Simulation!$B66)^2)/(2*Simulation!C$22^2)))</f>
        <v>4.5208523534762965E-242</v>
      </c>
      <c r="D66" s="22">
        <f>(1/(D$22*(SQRT(2*PI())))*EXP(-((D$19-Simulation!$B66)^2)/(2*Simulation!D$22^2)))</f>
        <v>9.2285929416306891E-133</v>
      </c>
      <c r="E66" s="22">
        <f>(1/(E$22*(SQRT(2*PI())))*EXP(-((E$19-Simulation!$B66)^2)/(2*Simulation!E$22^2)))</f>
        <v>3.2320224549568897E-14</v>
      </c>
      <c r="F66" s="22">
        <f>(1/(F$22*(SQRT(2*PI())))*EXP(-((F$19-Simulation!$B66)^2)/(2*Simulation!F$22^2)))</f>
        <v>0</v>
      </c>
      <c r="G66" s="22">
        <f>(1/(G$22*(SQRT(2*PI())))*EXP(-((G$18-Simulation!$B66)^2)/(2*Simulation!G$22^2)))</f>
        <v>0</v>
      </c>
      <c r="H66" s="22">
        <f>(1/(H$22*(SQRT(2*PI())))*EXP(-((H$18-Simulation!$B66)^2)/(2*Simulation!H$22^2)))</f>
        <v>0</v>
      </c>
      <c r="I66" s="22">
        <f>(1/(I$22*(SQRT(2*PI())))*EXP(-((I$18-Simulation!$B66)^2)/(2*Simulation!I$22^2)))</f>
        <v>0</v>
      </c>
      <c r="J66" s="22">
        <f t="shared" si="5"/>
        <v>3.2320224549568897E-14</v>
      </c>
    </row>
    <row r="67" spans="1:10">
      <c r="A67" s="18">
        <f>B67/'Isocratic retention'!$B$5</f>
        <v>0.2</v>
      </c>
      <c r="B67" s="8">
        <v>0.4</v>
      </c>
      <c r="C67" s="22">
        <f>(1/(C$22*(SQRT(2*PI())))*EXP(-((C$19-Simulation!$B67)^2)/(2*Simulation!C$22^2)))</f>
        <v>4.1717210152698257E-294</v>
      </c>
      <c r="D67" s="22">
        <f>(1/(D$22*(SQRT(2*PI())))*EXP(-((D$19-Simulation!$B67)^2)/(2*Simulation!D$22^2)))</f>
        <v>4.2661183963853368E-170</v>
      </c>
      <c r="E67" s="22">
        <f>(1/(E$22*(SQRT(2*PI())))*EXP(-((E$19-Simulation!$B67)^2)/(2*Simulation!E$22^2)))</f>
        <v>5.3407042677913463E-6</v>
      </c>
      <c r="F67" s="22">
        <f>(1/(F$22*(SQRT(2*PI())))*EXP(-((F$19-Simulation!$B67)^2)/(2*Simulation!F$22^2)))</f>
        <v>0</v>
      </c>
      <c r="G67" s="22">
        <f>(1/(G$22*(SQRT(2*PI())))*EXP(-((G$18-Simulation!$B67)^2)/(2*Simulation!G$22^2)))</f>
        <v>0</v>
      </c>
      <c r="H67" s="22">
        <f>(1/(H$22*(SQRT(2*PI())))*EXP(-((H$18-Simulation!$B67)^2)/(2*Simulation!H$22^2)))</f>
        <v>0</v>
      </c>
      <c r="I67" s="22">
        <f>(1/(I$22*(SQRT(2*PI())))*EXP(-((I$18-Simulation!$B67)^2)/(2*Simulation!I$22^2)))</f>
        <v>0</v>
      </c>
      <c r="J67" s="22">
        <f t="shared" si="5"/>
        <v>5.3407042677913463E-6</v>
      </c>
    </row>
    <row r="68" spans="1:10">
      <c r="A68" s="18">
        <f>B68/'Isocratic retention'!$B$5</f>
        <v>0.20499999999999999</v>
      </c>
      <c r="B68" s="8">
        <v>0.41</v>
      </c>
      <c r="C68" s="22">
        <f>(1/(C$22*(SQRT(2*PI())))*EXP(-((C$19-Simulation!$B68)^2)/(2*Simulation!C$22^2)))</f>
        <v>0</v>
      </c>
      <c r="D68" s="22">
        <f>(1/(D$22*(SQRT(2*PI())))*EXP(-((D$19-Simulation!$B68)^2)/(2*Simulation!D$22^2)))</f>
        <v>5.2120053842395739E-212</v>
      </c>
      <c r="E68" s="22">
        <f>(1/(E$22*(SQRT(2*PI())))*EXP(-((E$19-Simulation!$B68)^2)/(2*Simulation!E$22^2)))</f>
        <v>0.76282217783036566</v>
      </c>
      <c r="F68" s="22">
        <f>(1/(F$22*(SQRT(2*PI())))*EXP(-((F$19-Simulation!$B68)^2)/(2*Simulation!F$22^2)))</f>
        <v>0</v>
      </c>
      <c r="G68" s="22">
        <f>(1/(G$22*(SQRT(2*PI())))*EXP(-((G$18-Simulation!$B68)^2)/(2*Simulation!G$22^2)))</f>
        <v>0</v>
      </c>
      <c r="H68" s="22">
        <f>(1/(H$22*(SQRT(2*PI())))*EXP(-((H$18-Simulation!$B68)^2)/(2*Simulation!H$22^2)))</f>
        <v>0</v>
      </c>
      <c r="I68" s="22">
        <f>(1/(I$22*(SQRT(2*PI())))*EXP(-((I$18-Simulation!$B68)^2)/(2*Simulation!I$22^2)))</f>
        <v>0</v>
      </c>
      <c r="J68" s="22">
        <f t="shared" si="5"/>
        <v>0.76282217783036566</v>
      </c>
    </row>
    <row r="69" spans="1:10">
      <c r="A69" s="18">
        <f>B69/'Isocratic retention'!$B$5</f>
        <v>0.21</v>
      </c>
      <c r="B69" s="8">
        <v>0.42</v>
      </c>
      <c r="C69" s="22">
        <f>(1/(C$22*(SQRT(2*PI())))*EXP(-((C$19-Simulation!$B69)^2)/(2*Simulation!C$22^2)))</f>
        <v>0</v>
      </c>
      <c r="D69" s="22">
        <f>(1/(D$22*(SQRT(2*PI())))*EXP(-((D$19-Simulation!$B69)^2)/(2*Simulation!D$22^2)))</f>
        <v>1.6828730091953667E-258</v>
      </c>
      <c r="E69" s="22">
        <f>(1/(E$22*(SQRT(2*PI())))*EXP(-((E$19-Simulation!$B69)^2)/(2*Simulation!E$22^2)))</f>
        <v>94.17783692562513</v>
      </c>
      <c r="F69" s="22">
        <f>(1/(F$22*(SQRT(2*PI())))*EXP(-((F$19-Simulation!$B69)^2)/(2*Simulation!F$22^2)))</f>
        <v>0</v>
      </c>
      <c r="G69" s="22">
        <f>(1/(G$22*(SQRT(2*PI())))*EXP(-((G$18-Simulation!$B69)^2)/(2*Simulation!G$22^2)))</f>
        <v>0</v>
      </c>
      <c r="H69" s="22">
        <f>(1/(H$22*(SQRT(2*PI())))*EXP(-((H$18-Simulation!$B69)^2)/(2*Simulation!H$22^2)))</f>
        <v>0</v>
      </c>
      <c r="I69" s="22">
        <f>(1/(I$22*(SQRT(2*PI())))*EXP(-((I$18-Simulation!$B69)^2)/(2*Simulation!I$22^2)))</f>
        <v>0</v>
      </c>
      <c r="J69" s="22">
        <f t="shared" si="5"/>
        <v>94.17783692562513</v>
      </c>
    </row>
    <row r="70" spans="1:10">
      <c r="A70" s="18">
        <f>B70/'Isocratic retention'!$B$5</f>
        <v>0.215</v>
      </c>
      <c r="B70" s="8">
        <v>0.43</v>
      </c>
      <c r="C70" s="22">
        <f>(1/(C$22*(SQRT(2*PI())))*EXP(-((C$19-Simulation!$B70)^2)/(2*Simulation!C$22^2)))</f>
        <v>0</v>
      </c>
      <c r="D70" s="22">
        <f>(1/(D$22*(SQRT(2*PI())))*EXP(-((D$19-Simulation!$B70)^2)/(2*Simulation!D$22^2)))</f>
        <v>0</v>
      </c>
      <c r="E70" s="22">
        <f>(1/(E$22*(SQRT(2*PI())))*EXP(-((E$19-Simulation!$B70)^2)/(2*Simulation!E$22^2)))</f>
        <v>10.050200627971613</v>
      </c>
      <c r="F70" s="22">
        <f>(1/(F$22*(SQRT(2*PI())))*EXP(-((F$19-Simulation!$B70)^2)/(2*Simulation!F$22^2)))</f>
        <v>0</v>
      </c>
      <c r="G70" s="22">
        <f>(1/(G$22*(SQRT(2*PI())))*EXP(-((G$18-Simulation!$B70)^2)/(2*Simulation!G$22^2)))</f>
        <v>0</v>
      </c>
      <c r="H70" s="22">
        <f>(1/(H$22*(SQRT(2*PI())))*EXP(-((H$18-Simulation!$B70)^2)/(2*Simulation!H$22^2)))</f>
        <v>0</v>
      </c>
      <c r="I70" s="22">
        <f>(1/(I$22*(SQRT(2*PI())))*EXP(-((I$18-Simulation!$B70)^2)/(2*Simulation!I$22^2)))</f>
        <v>0</v>
      </c>
      <c r="J70" s="22">
        <f t="shared" si="5"/>
        <v>10.050200627971613</v>
      </c>
    </row>
    <row r="71" spans="1:10">
      <c r="A71" s="18">
        <f>B71/'Isocratic retention'!$B$5</f>
        <v>0.22</v>
      </c>
      <c r="B71" s="8">
        <v>0.44</v>
      </c>
      <c r="C71" s="22">
        <f>(1/(C$22*(SQRT(2*PI())))*EXP(-((C$19-Simulation!$B71)^2)/(2*Simulation!C$22^2)))</f>
        <v>0</v>
      </c>
      <c r="D71" s="22">
        <f>(1/(D$22*(SQRT(2*PI())))*EXP(-((D$19-Simulation!$B71)^2)/(2*Simulation!D$22^2)))</f>
        <v>0</v>
      </c>
      <c r="E71" s="22">
        <f>(1/(E$22*(SQRT(2*PI())))*EXP(-((E$19-Simulation!$B71)^2)/(2*Simulation!E$22^2)))</f>
        <v>9.2704618569694605E-4</v>
      </c>
      <c r="F71" s="22">
        <f>(1/(F$22*(SQRT(2*PI())))*EXP(-((F$19-Simulation!$B71)^2)/(2*Simulation!F$22^2)))</f>
        <v>0</v>
      </c>
      <c r="G71" s="22">
        <f>(1/(G$22*(SQRT(2*PI())))*EXP(-((G$18-Simulation!$B71)^2)/(2*Simulation!G$22^2)))</f>
        <v>0</v>
      </c>
      <c r="H71" s="22">
        <f>(1/(H$22*(SQRT(2*PI())))*EXP(-((H$18-Simulation!$B71)^2)/(2*Simulation!H$22^2)))</f>
        <v>0</v>
      </c>
      <c r="I71" s="22">
        <f>(1/(I$22*(SQRT(2*PI())))*EXP(-((I$18-Simulation!$B71)^2)/(2*Simulation!I$22^2)))</f>
        <v>0</v>
      </c>
      <c r="J71" s="22">
        <f t="shared" si="5"/>
        <v>9.2704618569694605E-4</v>
      </c>
    </row>
    <row r="72" spans="1:10">
      <c r="A72" s="18">
        <f>B72/'Isocratic retention'!$B$5</f>
        <v>0.22500000000000001</v>
      </c>
      <c r="B72" s="8">
        <v>0.45</v>
      </c>
      <c r="C72" s="22">
        <f>(1/(C$22*(SQRT(2*PI())))*EXP(-((C$19-Simulation!$B72)^2)/(2*Simulation!C$22^2)))</f>
        <v>0</v>
      </c>
      <c r="D72" s="22">
        <f>(1/(D$22*(SQRT(2*PI())))*EXP(-((D$19-Simulation!$B72)^2)/(2*Simulation!D$22^2)))</f>
        <v>0</v>
      </c>
      <c r="E72" s="22">
        <f>(1/(E$22*(SQRT(2*PI())))*EXP(-((E$19-Simulation!$B72)^2)/(2*Simulation!E$22^2)))</f>
        <v>7.3914327684777867E-11</v>
      </c>
      <c r="F72" s="22">
        <f>(1/(F$22*(SQRT(2*PI())))*EXP(-((F$19-Simulation!$B72)^2)/(2*Simulation!F$22^2)))</f>
        <v>0</v>
      </c>
      <c r="G72" s="22">
        <f>(1/(G$22*(SQRT(2*PI())))*EXP(-((G$18-Simulation!$B72)^2)/(2*Simulation!G$22^2)))</f>
        <v>0</v>
      </c>
      <c r="H72" s="22">
        <f>(1/(H$22*(SQRT(2*PI())))*EXP(-((H$18-Simulation!$B72)^2)/(2*Simulation!H$22^2)))</f>
        <v>0</v>
      </c>
      <c r="I72" s="22">
        <f>(1/(I$22*(SQRT(2*PI())))*EXP(-((I$18-Simulation!$B72)^2)/(2*Simulation!I$22^2)))</f>
        <v>0</v>
      </c>
      <c r="J72" s="22">
        <f t="shared" si="5"/>
        <v>7.3914327684777867E-11</v>
      </c>
    </row>
    <row r="73" spans="1:10">
      <c r="A73" s="18">
        <f>B73/'Isocratic retention'!$B$5</f>
        <v>0.23</v>
      </c>
      <c r="B73" s="8">
        <v>0.46</v>
      </c>
      <c r="C73" s="22">
        <f>(1/(C$22*(SQRT(2*PI())))*EXP(-((C$19-Simulation!$B73)^2)/(2*Simulation!C$22^2)))</f>
        <v>0</v>
      </c>
      <c r="D73" s="22">
        <f>(1/(D$22*(SQRT(2*PI())))*EXP(-((D$19-Simulation!$B73)^2)/(2*Simulation!D$22^2)))</f>
        <v>0</v>
      </c>
      <c r="E73" s="22">
        <f>(1/(E$22*(SQRT(2*PI())))*EXP(-((E$19-Simulation!$B73)^2)/(2*Simulation!E$22^2)))</f>
        <v>5.0939714942226491E-21</v>
      </c>
      <c r="F73" s="22">
        <f>(1/(F$22*(SQRT(2*PI())))*EXP(-((F$19-Simulation!$B73)^2)/(2*Simulation!F$22^2)))</f>
        <v>0</v>
      </c>
      <c r="G73" s="22">
        <f>(1/(G$22*(SQRT(2*PI())))*EXP(-((G$18-Simulation!$B73)^2)/(2*Simulation!G$22^2)))</f>
        <v>0</v>
      </c>
      <c r="H73" s="22">
        <f>(1/(H$22*(SQRT(2*PI())))*EXP(-((H$18-Simulation!$B73)^2)/(2*Simulation!H$22^2)))</f>
        <v>0</v>
      </c>
      <c r="I73" s="22">
        <f>(1/(I$22*(SQRT(2*PI())))*EXP(-((I$18-Simulation!$B73)^2)/(2*Simulation!I$22^2)))</f>
        <v>0</v>
      </c>
      <c r="J73" s="22">
        <f t="shared" si="5"/>
        <v>5.0939714942226491E-21</v>
      </c>
    </row>
    <row r="74" spans="1:10">
      <c r="A74" s="18">
        <f>B74/'Isocratic retention'!$B$5</f>
        <v>0.23499999999999999</v>
      </c>
      <c r="B74" s="8">
        <v>0.47</v>
      </c>
      <c r="C74" s="22">
        <f>(1/(C$22*(SQRT(2*PI())))*EXP(-((C$19-Simulation!$B74)^2)/(2*Simulation!C$22^2)))</f>
        <v>0</v>
      </c>
      <c r="D74" s="22">
        <f>(1/(D$22*(SQRT(2*PI())))*EXP(-((D$19-Simulation!$B74)^2)/(2*Simulation!D$22^2)))</f>
        <v>0</v>
      </c>
      <c r="E74" s="22">
        <f>(1/(E$22*(SQRT(2*PI())))*EXP(-((E$19-Simulation!$B74)^2)/(2*Simulation!E$22^2)))</f>
        <v>3.0344851005949395E-34</v>
      </c>
      <c r="F74" s="22">
        <f>(1/(F$22*(SQRT(2*PI())))*EXP(-((F$19-Simulation!$B74)^2)/(2*Simulation!F$22^2)))</f>
        <v>0</v>
      </c>
      <c r="G74" s="22">
        <f>(1/(G$22*(SQRT(2*PI())))*EXP(-((G$18-Simulation!$B74)^2)/(2*Simulation!G$22^2)))</f>
        <v>0</v>
      </c>
      <c r="H74" s="22">
        <f>(1/(H$22*(SQRT(2*PI())))*EXP(-((H$18-Simulation!$B74)^2)/(2*Simulation!H$22^2)))</f>
        <v>0</v>
      </c>
      <c r="I74" s="22">
        <f>(1/(I$22*(SQRT(2*PI())))*EXP(-((I$18-Simulation!$B74)^2)/(2*Simulation!I$22^2)))</f>
        <v>0</v>
      </c>
      <c r="J74" s="22">
        <f t="shared" si="5"/>
        <v>3.0344851005949395E-34</v>
      </c>
    </row>
    <row r="75" spans="1:10">
      <c r="A75" s="18">
        <f>B75/'Isocratic retention'!$B$5</f>
        <v>0.24</v>
      </c>
      <c r="B75" s="8">
        <v>0.48</v>
      </c>
      <c r="C75" s="22">
        <f>(1/(C$22*(SQRT(2*PI())))*EXP(-((C$19-Simulation!$B75)^2)/(2*Simulation!C$22^2)))</f>
        <v>0</v>
      </c>
      <c r="D75" s="22">
        <f>(1/(D$22*(SQRT(2*PI())))*EXP(-((D$19-Simulation!$B75)^2)/(2*Simulation!D$22^2)))</f>
        <v>0</v>
      </c>
      <c r="E75" s="22">
        <f>(1/(E$22*(SQRT(2*PI())))*EXP(-((E$19-Simulation!$B75)^2)/(2*Simulation!E$22^2)))</f>
        <v>1.5624787813399046E-50</v>
      </c>
      <c r="F75" s="22">
        <f>(1/(F$22*(SQRT(2*PI())))*EXP(-((F$19-Simulation!$B75)^2)/(2*Simulation!F$22^2)))</f>
        <v>0</v>
      </c>
      <c r="G75" s="22">
        <f>(1/(G$22*(SQRT(2*PI())))*EXP(-((G$18-Simulation!$B75)^2)/(2*Simulation!G$22^2)))</f>
        <v>0</v>
      </c>
      <c r="H75" s="22">
        <f>(1/(H$22*(SQRT(2*PI())))*EXP(-((H$18-Simulation!$B75)^2)/(2*Simulation!H$22^2)))</f>
        <v>0</v>
      </c>
      <c r="I75" s="22">
        <f>(1/(I$22*(SQRT(2*PI())))*EXP(-((I$18-Simulation!$B75)^2)/(2*Simulation!I$22^2)))</f>
        <v>0</v>
      </c>
      <c r="J75" s="22">
        <f t="shared" si="5"/>
        <v>1.5624787813399046E-50</v>
      </c>
    </row>
    <row r="76" spans="1:10">
      <c r="A76" s="18">
        <f>B76/'Isocratic retention'!$B$5</f>
        <v>0.245</v>
      </c>
      <c r="B76" s="8">
        <v>0.49</v>
      </c>
      <c r="C76" s="22">
        <f>(1/(C$22*(SQRT(2*PI())))*EXP(-((C$19-Simulation!$B76)^2)/(2*Simulation!C$22^2)))</f>
        <v>0</v>
      </c>
      <c r="D76" s="22">
        <f>(1/(D$22*(SQRT(2*PI())))*EXP(-((D$19-Simulation!$B76)^2)/(2*Simulation!D$22^2)))</f>
        <v>0</v>
      </c>
      <c r="E76" s="22">
        <f>(1/(E$22*(SQRT(2*PI())))*EXP(-((E$19-Simulation!$B76)^2)/(2*Simulation!E$22^2)))</f>
        <v>6.9541470017741831E-70</v>
      </c>
      <c r="F76" s="22">
        <f>(1/(F$22*(SQRT(2*PI())))*EXP(-((F$19-Simulation!$B76)^2)/(2*Simulation!F$22^2)))</f>
        <v>0</v>
      </c>
      <c r="G76" s="22">
        <f>(1/(G$22*(SQRT(2*PI())))*EXP(-((G$18-Simulation!$B76)^2)/(2*Simulation!G$22^2)))</f>
        <v>0</v>
      </c>
      <c r="H76" s="22">
        <f>(1/(H$22*(SQRT(2*PI())))*EXP(-((H$18-Simulation!$B76)^2)/(2*Simulation!H$22^2)))</f>
        <v>0</v>
      </c>
      <c r="I76" s="22">
        <f>(1/(I$22*(SQRT(2*PI())))*EXP(-((I$18-Simulation!$B76)^2)/(2*Simulation!I$22^2)))</f>
        <v>0</v>
      </c>
      <c r="J76" s="22">
        <f t="shared" si="5"/>
        <v>6.9541470017741831E-70</v>
      </c>
    </row>
    <row r="77" spans="1:10">
      <c r="A77" s="18">
        <f>B77/'Isocratic retention'!$B$5</f>
        <v>0.25</v>
      </c>
      <c r="B77" s="8">
        <v>0.5</v>
      </c>
      <c r="C77" s="22">
        <f>(1/(C$22*(SQRT(2*PI())))*EXP(-((C$19-Simulation!$B77)^2)/(2*Simulation!C$22^2)))</f>
        <v>0</v>
      </c>
      <c r="D77" s="22">
        <f>(1/(D$22*(SQRT(2*PI())))*EXP(-((D$19-Simulation!$B77)^2)/(2*Simulation!D$22^2)))</f>
        <v>0</v>
      </c>
      <c r="E77" s="22">
        <f>(1/(E$22*(SQRT(2*PI())))*EXP(-((E$19-Simulation!$B77)^2)/(2*Simulation!E$22^2)))</f>
        <v>2.6753106918776386E-92</v>
      </c>
      <c r="F77" s="22">
        <f>(1/(F$22*(SQRT(2*PI())))*EXP(-((F$19-Simulation!$B77)^2)/(2*Simulation!F$22^2)))</f>
        <v>0</v>
      </c>
      <c r="G77" s="22">
        <f>(1/(G$22*(SQRT(2*PI())))*EXP(-((G$18-Simulation!$B77)^2)/(2*Simulation!G$22^2)))</f>
        <v>0</v>
      </c>
      <c r="H77" s="22">
        <f>(1/(H$22*(SQRT(2*PI())))*EXP(-((H$18-Simulation!$B77)^2)/(2*Simulation!H$22^2)))</f>
        <v>0</v>
      </c>
      <c r="I77" s="22">
        <f>(1/(I$22*(SQRT(2*PI())))*EXP(-((I$18-Simulation!$B77)^2)/(2*Simulation!I$22^2)))</f>
        <v>0</v>
      </c>
      <c r="J77" s="22">
        <f t="shared" si="5"/>
        <v>2.6753106918776386E-92</v>
      </c>
    </row>
    <row r="78" spans="1:10">
      <c r="A78" s="18">
        <f>B78/'Isocratic retention'!$B$5</f>
        <v>0.255</v>
      </c>
      <c r="B78" s="8">
        <v>0.51</v>
      </c>
      <c r="C78" s="22">
        <f>(1/(C$22*(SQRT(2*PI())))*EXP(-((C$19-Simulation!$B78)^2)/(2*Simulation!C$22^2)))</f>
        <v>0</v>
      </c>
      <c r="D78" s="22">
        <f>(1/(D$22*(SQRT(2*PI())))*EXP(-((D$19-Simulation!$B78)^2)/(2*Simulation!D$22^2)))</f>
        <v>0</v>
      </c>
      <c r="E78" s="22">
        <f>(1/(E$22*(SQRT(2*PI())))*EXP(-((E$19-Simulation!$B78)^2)/(2*Simulation!E$22^2)))</f>
        <v>8.8962136291719146E-118</v>
      </c>
      <c r="F78" s="22">
        <f>(1/(F$22*(SQRT(2*PI())))*EXP(-((F$19-Simulation!$B78)^2)/(2*Simulation!F$22^2)))</f>
        <v>0</v>
      </c>
      <c r="G78" s="22">
        <f>(1/(G$22*(SQRT(2*PI())))*EXP(-((G$18-Simulation!$B78)^2)/(2*Simulation!G$22^2)))</f>
        <v>0</v>
      </c>
      <c r="H78" s="22">
        <f>(1/(H$22*(SQRT(2*PI())))*EXP(-((H$18-Simulation!$B78)^2)/(2*Simulation!H$22^2)))</f>
        <v>0</v>
      </c>
      <c r="I78" s="22">
        <f>(1/(I$22*(SQRT(2*PI())))*EXP(-((I$18-Simulation!$B78)^2)/(2*Simulation!I$22^2)))</f>
        <v>0</v>
      </c>
      <c r="J78" s="22">
        <f t="shared" si="5"/>
        <v>8.8962136291719146E-118</v>
      </c>
    </row>
    <row r="79" spans="1:10">
      <c r="A79" s="18">
        <f>B79/'Isocratic retention'!$B$5</f>
        <v>0.26</v>
      </c>
      <c r="B79" s="8">
        <v>0.52</v>
      </c>
      <c r="C79" s="22">
        <f>(1/(C$22*(SQRT(2*PI())))*EXP(-((C$19-Simulation!$B79)^2)/(2*Simulation!C$22^2)))</f>
        <v>0</v>
      </c>
      <c r="D79" s="22">
        <f>(1/(D$22*(SQRT(2*PI())))*EXP(-((D$19-Simulation!$B79)^2)/(2*Simulation!D$22^2)))</f>
        <v>0</v>
      </c>
      <c r="E79" s="22">
        <f>(1/(E$22*(SQRT(2*PI())))*EXP(-((E$19-Simulation!$B79)^2)/(2*Simulation!E$22^2)))</f>
        <v>2.5570357568400484E-146</v>
      </c>
      <c r="F79" s="22">
        <f>(1/(F$22*(SQRT(2*PI())))*EXP(-((F$19-Simulation!$B79)^2)/(2*Simulation!F$22^2)))</f>
        <v>0</v>
      </c>
      <c r="G79" s="22">
        <f>(1/(G$22*(SQRT(2*PI())))*EXP(-((G$18-Simulation!$B79)^2)/(2*Simulation!G$22^2)))</f>
        <v>0</v>
      </c>
      <c r="H79" s="22">
        <f>(1/(H$22*(SQRT(2*PI())))*EXP(-((H$18-Simulation!$B79)^2)/(2*Simulation!H$22^2)))</f>
        <v>0</v>
      </c>
      <c r="I79" s="22">
        <f>(1/(I$22*(SQRT(2*PI())))*EXP(-((I$18-Simulation!$B79)^2)/(2*Simulation!I$22^2)))</f>
        <v>0</v>
      </c>
      <c r="J79" s="22">
        <f t="shared" si="5"/>
        <v>2.5570357568400484E-146</v>
      </c>
    </row>
    <row r="80" spans="1:10">
      <c r="A80" s="18">
        <f>B80/'Isocratic retention'!$B$5</f>
        <v>0.26500000000000001</v>
      </c>
      <c r="B80" s="8">
        <v>0.53</v>
      </c>
      <c r="C80" s="22">
        <f>(1/(C$22*(SQRT(2*PI())))*EXP(-((C$19-Simulation!$B80)^2)/(2*Simulation!C$22^2)))</f>
        <v>0</v>
      </c>
      <c r="D80" s="22">
        <f>(1/(D$22*(SQRT(2*PI())))*EXP(-((D$19-Simulation!$B80)^2)/(2*Simulation!D$22^2)))</f>
        <v>0</v>
      </c>
      <c r="E80" s="22">
        <f>(1/(E$22*(SQRT(2*PI())))*EXP(-((E$19-Simulation!$B80)^2)/(2*Simulation!E$22^2)))</f>
        <v>6.3528561079252647E-178</v>
      </c>
      <c r="F80" s="22">
        <f>(1/(F$22*(SQRT(2*PI())))*EXP(-((F$19-Simulation!$B80)^2)/(2*Simulation!F$22^2)))</f>
        <v>0</v>
      </c>
      <c r="G80" s="22">
        <f>(1/(G$22*(SQRT(2*PI())))*EXP(-((G$18-Simulation!$B80)^2)/(2*Simulation!G$22^2)))</f>
        <v>0</v>
      </c>
      <c r="H80" s="22">
        <f>(1/(H$22*(SQRT(2*PI())))*EXP(-((H$18-Simulation!$B80)^2)/(2*Simulation!H$22^2)))</f>
        <v>0</v>
      </c>
      <c r="I80" s="22">
        <f>(1/(I$22*(SQRT(2*PI())))*EXP(-((I$18-Simulation!$B80)^2)/(2*Simulation!I$22^2)))</f>
        <v>0</v>
      </c>
      <c r="J80" s="22">
        <f t="shared" si="5"/>
        <v>6.3528561079252647E-178</v>
      </c>
    </row>
    <row r="81" spans="1:10">
      <c r="A81" s="18">
        <f>B81/'Isocratic retention'!$B$5</f>
        <v>0.27</v>
      </c>
      <c r="B81" s="8">
        <v>0.54</v>
      </c>
      <c r="C81" s="22">
        <f>(1/(C$22*(SQRT(2*PI())))*EXP(-((C$19-Simulation!$B81)^2)/(2*Simulation!C$22^2)))</f>
        <v>0</v>
      </c>
      <c r="D81" s="22">
        <f>(1/(D$22*(SQRT(2*PI())))*EXP(-((D$19-Simulation!$B81)^2)/(2*Simulation!D$22^2)))</f>
        <v>0</v>
      </c>
      <c r="E81" s="22">
        <f>(1/(E$22*(SQRT(2*PI())))*EXP(-((E$19-Simulation!$B81)^2)/(2*Simulation!E$22^2)))</f>
        <v>1.364274796223487E-212</v>
      </c>
      <c r="F81" s="22">
        <f>(1/(F$22*(SQRT(2*PI())))*EXP(-((F$19-Simulation!$B81)^2)/(2*Simulation!F$22^2)))</f>
        <v>0</v>
      </c>
      <c r="G81" s="22">
        <f>(1/(G$22*(SQRT(2*PI())))*EXP(-((G$18-Simulation!$B81)^2)/(2*Simulation!G$22^2)))</f>
        <v>0</v>
      </c>
      <c r="H81" s="22">
        <f>(1/(H$22*(SQRT(2*PI())))*EXP(-((H$18-Simulation!$B81)^2)/(2*Simulation!H$22^2)))</f>
        <v>0</v>
      </c>
      <c r="I81" s="22">
        <f>(1/(I$22*(SQRT(2*PI())))*EXP(-((I$18-Simulation!$B81)^2)/(2*Simulation!I$22^2)))</f>
        <v>0</v>
      </c>
      <c r="J81" s="22">
        <f t="shared" si="5"/>
        <v>1.364274796223487E-212</v>
      </c>
    </row>
    <row r="82" spans="1:10">
      <c r="A82" s="18">
        <f>B82/'Isocratic retention'!$B$5</f>
        <v>0.27500000000000002</v>
      </c>
      <c r="B82" s="8">
        <v>0.55000000000000004</v>
      </c>
      <c r="C82" s="22">
        <f>(1/(C$22*(SQRT(2*PI())))*EXP(-((C$19-Simulation!$B82)^2)/(2*Simulation!C$22^2)))</f>
        <v>0</v>
      </c>
      <c r="D82" s="22">
        <f>(1/(D$22*(SQRT(2*PI())))*EXP(-((D$19-Simulation!$B82)^2)/(2*Simulation!D$22^2)))</f>
        <v>0</v>
      </c>
      <c r="E82" s="22">
        <f>(1/(E$22*(SQRT(2*PI())))*EXP(-((E$19-Simulation!$B82)^2)/(2*Simulation!E$22^2)))</f>
        <v>2.5324175411054157E-250</v>
      </c>
      <c r="F82" s="22">
        <f>(1/(F$22*(SQRT(2*PI())))*EXP(-((F$19-Simulation!$B82)^2)/(2*Simulation!F$22^2)))</f>
        <v>0</v>
      </c>
      <c r="G82" s="22">
        <f>(1/(G$22*(SQRT(2*PI())))*EXP(-((G$18-Simulation!$B82)^2)/(2*Simulation!G$22^2)))</f>
        <v>0</v>
      </c>
      <c r="H82" s="22">
        <f>(1/(H$22*(SQRT(2*PI())))*EXP(-((H$18-Simulation!$B82)^2)/(2*Simulation!H$22^2)))</f>
        <v>0</v>
      </c>
      <c r="I82" s="22">
        <f>(1/(I$22*(SQRT(2*PI())))*EXP(-((I$18-Simulation!$B82)^2)/(2*Simulation!I$22^2)))</f>
        <v>0</v>
      </c>
      <c r="J82" s="22">
        <f t="shared" si="5"/>
        <v>2.5324175411054157E-250</v>
      </c>
    </row>
    <row r="83" spans="1:10">
      <c r="A83" s="18">
        <f>B83/'Isocratic retention'!$B$5</f>
        <v>0.28000000000000003</v>
      </c>
      <c r="B83" s="8">
        <v>0.56000000000000005</v>
      </c>
      <c r="C83" s="22">
        <f>(1/(C$22*(SQRT(2*PI())))*EXP(-((C$19-Simulation!$B83)^2)/(2*Simulation!C$22^2)))</f>
        <v>0</v>
      </c>
      <c r="D83" s="22">
        <f>(1/(D$22*(SQRT(2*PI())))*EXP(-((D$19-Simulation!$B83)^2)/(2*Simulation!D$22^2)))</f>
        <v>0</v>
      </c>
      <c r="E83" s="22">
        <f>(1/(E$22*(SQRT(2*PI())))*EXP(-((E$19-Simulation!$B83)^2)/(2*Simulation!E$22^2)))</f>
        <v>4.0632111338242876E-291</v>
      </c>
      <c r="F83" s="22">
        <f>(1/(F$22*(SQRT(2*PI())))*EXP(-((F$19-Simulation!$B83)^2)/(2*Simulation!F$22^2)))</f>
        <v>0</v>
      </c>
      <c r="G83" s="22">
        <f>(1/(G$22*(SQRT(2*PI())))*EXP(-((G$18-Simulation!$B83)^2)/(2*Simulation!G$22^2)))</f>
        <v>0</v>
      </c>
      <c r="H83" s="22">
        <f>(1/(H$22*(SQRT(2*PI())))*EXP(-((H$18-Simulation!$B83)^2)/(2*Simulation!H$22^2)))</f>
        <v>0</v>
      </c>
      <c r="I83" s="22">
        <f>(1/(I$22*(SQRT(2*PI())))*EXP(-((I$18-Simulation!$B83)^2)/(2*Simulation!I$22^2)))</f>
        <v>0</v>
      </c>
      <c r="J83" s="22">
        <f t="shared" si="5"/>
        <v>4.0632111338242876E-291</v>
      </c>
    </row>
    <row r="84" spans="1:10">
      <c r="A84" s="18">
        <f>B84/'Isocratic retention'!$B$5</f>
        <v>0.28499999999999998</v>
      </c>
      <c r="B84" s="8">
        <v>0.56999999999999995</v>
      </c>
      <c r="C84" s="22">
        <f>(1/(C$22*(SQRT(2*PI())))*EXP(-((C$19-Simulation!$B84)^2)/(2*Simulation!C$22^2)))</f>
        <v>0</v>
      </c>
      <c r="D84" s="22">
        <f>(1/(D$22*(SQRT(2*PI())))*EXP(-((D$19-Simulation!$B84)^2)/(2*Simulation!D$22^2)))</f>
        <v>0</v>
      </c>
      <c r="E84" s="22">
        <f>(1/(E$22*(SQRT(2*PI())))*EXP(-((E$19-Simulation!$B84)^2)/(2*Simulation!E$22^2)))</f>
        <v>0</v>
      </c>
      <c r="F84" s="22">
        <f>(1/(F$22*(SQRT(2*PI())))*EXP(-((F$19-Simulation!$B84)^2)/(2*Simulation!F$22^2)))</f>
        <v>8.0530839944710657E-295</v>
      </c>
      <c r="G84" s="22">
        <f>(1/(G$22*(SQRT(2*PI())))*EXP(-((G$18-Simulation!$B84)^2)/(2*Simulation!G$22^2)))</f>
        <v>0</v>
      </c>
      <c r="H84" s="22">
        <f>(1/(H$22*(SQRT(2*PI())))*EXP(-((H$18-Simulation!$B84)^2)/(2*Simulation!H$22^2)))</f>
        <v>0</v>
      </c>
      <c r="I84" s="22">
        <f>(1/(I$22*(SQRT(2*PI())))*EXP(-((I$18-Simulation!$B84)^2)/(2*Simulation!I$22^2)))</f>
        <v>0</v>
      </c>
      <c r="J84" s="22">
        <f t="shared" si="5"/>
        <v>8.0530839944710657E-295</v>
      </c>
    </row>
    <row r="85" spans="1:10">
      <c r="A85" s="18">
        <f>B85/'Isocratic retention'!$B$5</f>
        <v>0.28999999999999998</v>
      </c>
      <c r="B85" s="8">
        <v>0.57999999999999996</v>
      </c>
      <c r="C85" s="22">
        <f>(1/(C$22*(SQRT(2*PI())))*EXP(-((C$19-Simulation!$B85)^2)/(2*Simulation!C$22^2)))</f>
        <v>0</v>
      </c>
      <c r="D85" s="22">
        <f>(1/(D$22*(SQRT(2*PI())))*EXP(-((D$19-Simulation!$B85)^2)/(2*Simulation!D$22^2)))</f>
        <v>0</v>
      </c>
      <c r="E85" s="22">
        <f>(1/(E$22*(SQRT(2*PI())))*EXP(-((E$19-Simulation!$B85)^2)/(2*Simulation!E$22^2)))</f>
        <v>0</v>
      </c>
      <c r="F85" s="22">
        <f>(1/(F$22*(SQRT(2*PI())))*EXP(-((F$19-Simulation!$B85)^2)/(2*Simulation!F$22^2)))</f>
        <v>1.3420648390494444E-265</v>
      </c>
      <c r="G85" s="22">
        <f>(1/(G$22*(SQRT(2*PI())))*EXP(-((G$18-Simulation!$B85)^2)/(2*Simulation!G$22^2)))</f>
        <v>0</v>
      </c>
      <c r="H85" s="22">
        <f>(1/(H$22*(SQRT(2*PI())))*EXP(-((H$18-Simulation!$B85)^2)/(2*Simulation!H$22^2)))</f>
        <v>0</v>
      </c>
      <c r="I85" s="22">
        <f>(1/(I$22*(SQRT(2*PI())))*EXP(-((I$18-Simulation!$B85)^2)/(2*Simulation!I$22^2)))</f>
        <v>0</v>
      </c>
      <c r="J85" s="22">
        <f t="shared" si="5"/>
        <v>1.3420648390494444E-265</v>
      </c>
    </row>
    <row r="86" spans="1:10">
      <c r="A86" s="18">
        <f>B86/'Isocratic retention'!$B$5</f>
        <v>0.29499999999999998</v>
      </c>
      <c r="B86" s="8">
        <v>0.59</v>
      </c>
      <c r="C86" s="22">
        <f>(1/(C$22*(SQRT(2*PI())))*EXP(-((C$19-Simulation!$B86)^2)/(2*Simulation!C$22^2)))</f>
        <v>0</v>
      </c>
      <c r="D86" s="22">
        <f>(1/(D$22*(SQRT(2*PI())))*EXP(-((D$19-Simulation!$B86)^2)/(2*Simulation!D$22^2)))</f>
        <v>0</v>
      </c>
      <c r="E86" s="22">
        <f>(1/(E$22*(SQRT(2*PI())))*EXP(-((E$19-Simulation!$B86)^2)/(2*Simulation!E$22^2)))</f>
        <v>0</v>
      </c>
      <c r="F86" s="22">
        <f>(1/(F$22*(SQRT(2*PI())))*EXP(-((F$19-Simulation!$B86)^2)/(2*Simulation!F$22^2)))</f>
        <v>6.7773778025272871E-238</v>
      </c>
      <c r="G86" s="22">
        <f>(1/(G$22*(SQRT(2*PI())))*EXP(-((G$18-Simulation!$B86)^2)/(2*Simulation!G$22^2)))</f>
        <v>0</v>
      </c>
      <c r="H86" s="22">
        <f>(1/(H$22*(SQRT(2*PI())))*EXP(-((H$18-Simulation!$B86)^2)/(2*Simulation!H$22^2)))</f>
        <v>0</v>
      </c>
      <c r="I86" s="22">
        <f>(1/(I$22*(SQRT(2*PI())))*EXP(-((I$18-Simulation!$B86)^2)/(2*Simulation!I$22^2)))</f>
        <v>0</v>
      </c>
      <c r="J86" s="22">
        <f t="shared" si="5"/>
        <v>6.7773778025272871E-238</v>
      </c>
    </row>
    <row r="87" spans="1:10">
      <c r="A87" s="18">
        <f>B87/'Isocratic retention'!$B$5</f>
        <v>0.3</v>
      </c>
      <c r="B87" s="8">
        <v>0.6</v>
      </c>
      <c r="C87" s="22">
        <f>(1/(C$22*(SQRT(2*PI())))*EXP(-((C$19-Simulation!$B87)^2)/(2*Simulation!C$22^2)))</f>
        <v>0</v>
      </c>
      <c r="D87" s="22">
        <f>(1/(D$22*(SQRT(2*PI())))*EXP(-((D$19-Simulation!$B87)^2)/(2*Simulation!D$22^2)))</f>
        <v>0</v>
      </c>
      <c r="E87" s="22">
        <f>(1/(E$22*(SQRT(2*PI())))*EXP(-((E$19-Simulation!$B87)^2)/(2*Simulation!E$22^2)))</f>
        <v>0</v>
      </c>
      <c r="F87" s="22">
        <f>(1/(F$22*(SQRT(2*PI())))*EXP(-((F$19-Simulation!$B87)^2)/(2*Simulation!F$22^2)))</f>
        <v>1.0371147752255309E-211</v>
      </c>
      <c r="G87" s="22">
        <f>(1/(G$22*(SQRT(2*PI())))*EXP(-((G$18-Simulation!$B87)^2)/(2*Simulation!G$22^2)))</f>
        <v>0</v>
      </c>
      <c r="H87" s="22">
        <f>(1/(H$22*(SQRT(2*PI())))*EXP(-((H$18-Simulation!$B87)^2)/(2*Simulation!H$22^2)))</f>
        <v>0</v>
      </c>
      <c r="I87" s="22">
        <f>(1/(I$22*(SQRT(2*PI())))*EXP(-((I$18-Simulation!$B87)^2)/(2*Simulation!I$22^2)))</f>
        <v>0</v>
      </c>
      <c r="J87" s="22">
        <f t="shared" si="5"/>
        <v>1.0371147752255309E-211</v>
      </c>
    </row>
    <row r="88" spans="1:10">
      <c r="A88" s="18">
        <f>B88/'Isocratic retention'!$B$5</f>
        <v>0.30499999999999999</v>
      </c>
      <c r="B88" s="8">
        <v>0.61</v>
      </c>
      <c r="C88" s="22">
        <f>(1/(C$22*(SQRT(2*PI())))*EXP(-((C$19-Simulation!$B88)^2)/(2*Simulation!C$22^2)))</f>
        <v>0</v>
      </c>
      <c r="D88" s="22">
        <f>(1/(D$22*(SQRT(2*PI())))*EXP(-((D$19-Simulation!$B88)^2)/(2*Simulation!D$22^2)))</f>
        <v>0</v>
      </c>
      <c r="E88" s="22">
        <f>(1/(E$22*(SQRT(2*PI())))*EXP(-((E$19-Simulation!$B88)^2)/(2*Simulation!E$22^2)))</f>
        <v>0</v>
      </c>
      <c r="F88" s="22">
        <f>(1/(F$22*(SQRT(2*PI())))*EXP(-((F$19-Simulation!$B88)^2)/(2*Simulation!F$22^2)))</f>
        <v>4.8091561113464137E-187</v>
      </c>
      <c r="G88" s="22">
        <f>(1/(G$22*(SQRT(2*PI())))*EXP(-((G$18-Simulation!$B88)^2)/(2*Simulation!G$22^2)))</f>
        <v>0</v>
      </c>
      <c r="H88" s="22">
        <f>(1/(H$22*(SQRT(2*PI())))*EXP(-((H$18-Simulation!$B88)^2)/(2*Simulation!H$22^2)))</f>
        <v>0</v>
      </c>
      <c r="I88" s="22">
        <f>(1/(I$22*(SQRT(2*PI())))*EXP(-((I$18-Simulation!$B88)^2)/(2*Simulation!I$22^2)))</f>
        <v>0</v>
      </c>
      <c r="J88" s="22">
        <f t="shared" si="5"/>
        <v>4.8091561113464137E-187</v>
      </c>
    </row>
    <row r="89" spans="1:10">
      <c r="A89" s="18">
        <f>B89/'Isocratic retention'!$B$5</f>
        <v>0.31</v>
      </c>
      <c r="B89" s="8">
        <v>0.62</v>
      </c>
      <c r="C89" s="22">
        <f>(1/(C$22*(SQRT(2*PI())))*EXP(-((C$19-Simulation!$B89)^2)/(2*Simulation!C$22^2)))</f>
        <v>0</v>
      </c>
      <c r="D89" s="22">
        <f>(1/(D$22*(SQRT(2*PI())))*EXP(-((D$19-Simulation!$B89)^2)/(2*Simulation!D$22^2)))</f>
        <v>0</v>
      </c>
      <c r="E89" s="22">
        <f>(1/(E$22*(SQRT(2*PI())))*EXP(-((E$19-Simulation!$B89)^2)/(2*Simulation!E$22^2)))</f>
        <v>0</v>
      </c>
      <c r="F89" s="22">
        <f>(1/(F$22*(SQRT(2*PI())))*EXP(-((F$19-Simulation!$B89)^2)/(2*Simulation!F$22^2)))</f>
        <v>6.7575280432509945E-164</v>
      </c>
      <c r="G89" s="22">
        <f>(1/(G$22*(SQRT(2*PI())))*EXP(-((G$18-Simulation!$B89)^2)/(2*Simulation!G$22^2)))</f>
        <v>0</v>
      </c>
      <c r="H89" s="22">
        <f>(1/(H$22*(SQRT(2*PI())))*EXP(-((H$18-Simulation!$B89)^2)/(2*Simulation!H$22^2)))</f>
        <v>0</v>
      </c>
      <c r="I89" s="22">
        <f>(1/(I$22*(SQRT(2*PI())))*EXP(-((I$18-Simulation!$B89)^2)/(2*Simulation!I$22^2)))</f>
        <v>0</v>
      </c>
      <c r="J89" s="22">
        <f t="shared" si="5"/>
        <v>6.7575280432509945E-164</v>
      </c>
    </row>
    <row r="90" spans="1:10">
      <c r="A90" s="18">
        <f>B90/'Isocratic retention'!$B$5</f>
        <v>0.315</v>
      </c>
      <c r="B90" s="8">
        <v>0.63</v>
      </c>
      <c r="C90" s="22">
        <f>(1/(C$22*(SQRT(2*PI())))*EXP(-((C$19-Simulation!$B90)^2)/(2*Simulation!C$22^2)))</f>
        <v>0</v>
      </c>
      <c r="D90" s="22">
        <f>(1/(D$22*(SQRT(2*PI())))*EXP(-((D$19-Simulation!$B90)^2)/(2*Simulation!D$22^2)))</f>
        <v>0</v>
      </c>
      <c r="E90" s="22">
        <f>(1/(E$22*(SQRT(2*PI())))*EXP(-((E$19-Simulation!$B90)^2)/(2*Simulation!E$22^2)))</f>
        <v>0</v>
      </c>
      <c r="F90" s="22">
        <f>(1/(F$22*(SQRT(2*PI())))*EXP(-((F$19-Simulation!$B90)^2)/(2*Simulation!F$22^2)))</f>
        <v>2.877290861085028E-142</v>
      </c>
      <c r="G90" s="22">
        <f>(1/(G$22*(SQRT(2*PI())))*EXP(-((G$18-Simulation!$B90)^2)/(2*Simulation!G$22^2)))</f>
        <v>0</v>
      </c>
      <c r="H90" s="22">
        <f>(1/(H$22*(SQRT(2*PI())))*EXP(-((H$18-Simulation!$B90)^2)/(2*Simulation!H$22^2)))</f>
        <v>0</v>
      </c>
      <c r="I90" s="22">
        <f>(1/(I$22*(SQRT(2*PI())))*EXP(-((I$18-Simulation!$B90)^2)/(2*Simulation!I$22^2)))</f>
        <v>0</v>
      </c>
      <c r="J90" s="22">
        <f t="shared" si="5"/>
        <v>2.877290861085028E-142</v>
      </c>
    </row>
    <row r="91" spans="1:10">
      <c r="A91" s="18">
        <f>B91/'Isocratic retention'!$B$5</f>
        <v>0.32</v>
      </c>
      <c r="B91" s="8">
        <v>0.64</v>
      </c>
      <c r="C91" s="22">
        <f>(1/(C$22*(SQRT(2*PI())))*EXP(-((C$19-Simulation!$B91)^2)/(2*Simulation!C$22^2)))</f>
        <v>0</v>
      </c>
      <c r="D91" s="22">
        <f>(1/(D$22*(SQRT(2*PI())))*EXP(-((D$19-Simulation!$B91)^2)/(2*Simulation!D$22^2)))</f>
        <v>0</v>
      </c>
      <c r="E91" s="22">
        <f>(1/(E$22*(SQRT(2*PI())))*EXP(-((E$19-Simulation!$B91)^2)/(2*Simulation!E$22^2)))</f>
        <v>0</v>
      </c>
      <c r="F91" s="22">
        <f>(1/(F$22*(SQRT(2*PI())))*EXP(-((F$19-Simulation!$B91)^2)/(2*Simulation!F$22^2)))</f>
        <v>3.7124157281678277E-122</v>
      </c>
      <c r="G91" s="22">
        <f>(1/(G$22*(SQRT(2*PI())))*EXP(-((G$18-Simulation!$B91)^2)/(2*Simulation!G$22^2)))</f>
        <v>0</v>
      </c>
      <c r="H91" s="22">
        <f>(1/(H$22*(SQRT(2*PI())))*EXP(-((H$18-Simulation!$B91)^2)/(2*Simulation!H$22^2)))</f>
        <v>0</v>
      </c>
      <c r="I91" s="22">
        <f>(1/(I$22*(SQRT(2*PI())))*EXP(-((I$18-Simulation!$B91)^2)/(2*Simulation!I$22^2)))</f>
        <v>0</v>
      </c>
      <c r="J91" s="22">
        <f t="shared" si="5"/>
        <v>3.7124157281678277E-122</v>
      </c>
    </row>
    <row r="92" spans="1:10">
      <c r="A92" s="18">
        <f>B92/'Isocratic retention'!$B$5</f>
        <v>0.32500000000000001</v>
      </c>
      <c r="B92" s="8">
        <v>0.65</v>
      </c>
      <c r="C92" s="22">
        <f>(1/(C$22*(SQRT(2*PI())))*EXP(-((C$19-Simulation!$B92)^2)/(2*Simulation!C$22^2)))</f>
        <v>0</v>
      </c>
      <c r="D92" s="22">
        <f>(1/(D$22*(SQRT(2*PI())))*EXP(-((D$19-Simulation!$B92)^2)/(2*Simulation!D$22^2)))</f>
        <v>0</v>
      </c>
      <c r="E92" s="22">
        <f>(1/(E$22*(SQRT(2*PI())))*EXP(-((E$19-Simulation!$B92)^2)/(2*Simulation!E$22^2)))</f>
        <v>0</v>
      </c>
      <c r="F92" s="22">
        <f>(1/(F$22*(SQRT(2*PI())))*EXP(-((F$19-Simulation!$B92)^2)/(2*Simulation!F$22^2)))</f>
        <v>1.4514643373486043E-103</v>
      </c>
      <c r="G92" s="22">
        <f>(1/(G$22*(SQRT(2*PI())))*EXP(-((G$18-Simulation!$B92)^2)/(2*Simulation!G$22^2)))</f>
        <v>0</v>
      </c>
      <c r="H92" s="22">
        <f>(1/(H$22*(SQRT(2*PI())))*EXP(-((H$18-Simulation!$B92)^2)/(2*Simulation!H$22^2)))</f>
        <v>0</v>
      </c>
      <c r="I92" s="22">
        <f>(1/(I$22*(SQRT(2*PI())))*EXP(-((I$18-Simulation!$B92)^2)/(2*Simulation!I$22^2)))</f>
        <v>0</v>
      </c>
      <c r="J92" s="22">
        <f t="shared" ref="J92:J155" si="6">SUM(C92:I92)</f>
        <v>1.4514643373486043E-103</v>
      </c>
    </row>
    <row r="93" spans="1:10">
      <c r="A93" s="18">
        <f>B93/'Isocratic retention'!$B$5</f>
        <v>0.33</v>
      </c>
      <c r="B93" s="8">
        <v>0.66</v>
      </c>
      <c r="C93" s="22">
        <f>(1/(C$22*(SQRT(2*PI())))*EXP(-((C$19-Simulation!$B93)^2)/(2*Simulation!C$22^2)))</f>
        <v>0</v>
      </c>
      <c r="D93" s="22">
        <f>(1/(D$22*(SQRT(2*PI())))*EXP(-((D$19-Simulation!$B93)^2)/(2*Simulation!D$22^2)))</f>
        <v>0</v>
      </c>
      <c r="E93" s="22">
        <f>(1/(E$22*(SQRT(2*PI())))*EXP(-((E$19-Simulation!$B93)^2)/(2*Simulation!E$22^2)))</f>
        <v>0</v>
      </c>
      <c r="F93" s="22">
        <f>(1/(F$22*(SQRT(2*PI())))*EXP(-((F$19-Simulation!$B93)^2)/(2*Simulation!F$22^2)))</f>
        <v>1.7196222799523864E-86</v>
      </c>
      <c r="G93" s="22">
        <f>(1/(G$22*(SQRT(2*PI())))*EXP(-((G$18-Simulation!$B93)^2)/(2*Simulation!G$22^2)))</f>
        <v>0</v>
      </c>
      <c r="H93" s="22">
        <f>(1/(H$22*(SQRT(2*PI())))*EXP(-((H$18-Simulation!$B93)^2)/(2*Simulation!H$22^2)))</f>
        <v>0</v>
      </c>
      <c r="I93" s="22">
        <f>(1/(I$22*(SQRT(2*PI())))*EXP(-((I$18-Simulation!$B93)^2)/(2*Simulation!I$22^2)))</f>
        <v>0</v>
      </c>
      <c r="J93" s="22">
        <f t="shared" si="6"/>
        <v>1.7196222799523864E-86</v>
      </c>
    </row>
    <row r="94" spans="1:10">
      <c r="A94" s="18">
        <f>B94/'Isocratic retention'!$B$5</f>
        <v>0.33500000000000002</v>
      </c>
      <c r="B94" s="8">
        <v>0.67</v>
      </c>
      <c r="C94" s="22">
        <f>(1/(C$22*(SQRT(2*PI())))*EXP(-((C$19-Simulation!$B94)^2)/(2*Simulation!C$22^2)))</f>
        <v>0</v>
      </c>
      <c r="D94" s="22">
        <f>(1/(D$22*(SQRT(2*PI())))*EXP(-((D$19-Simulation!$B94)^2)/(2*Simulation!D$22^2)))</f>
        <v>0</v>
      </c>
      <c r="E94" s="22">
        <f>(1/(E$22*(SQRT(2*PI())))*EXP(-((E$19-Simulation!$B94)^2)/(2*Simulation!E$22^2)))</f>
        <v>0</v>
      </c>
      <c r="F94" s="22">
        <f>(1/(F$22*(SQRT(2*PI())))*EXP(-((F$19-Simulation!$B94)^2)/(2*Simulation!F$22^2)))</f>
        <v>6.1735743815873523E-71</v>
      </c>
      <c r="G94" s="22">
        <f>(1/(G$22*(SQRT(2*PI())))*EXP(-((G$18-Simulation!$B94)^2)/(2*Simulation!G$22^2)))</f>
        <v>0</v>
      </c>
      <c r="H94" s="22">
        <f>(1/(H$22*(SQRT(2*PI())))*EXP(-((H$18-Simulation!$B94)^2)/(2*Simulation!H$22^2)))</f>
        <v>0</v>
      </c>
      <c r="I94" s="22">
        <f>(1/(I$22*(SQRT(2*PI())))*EXP(-((I$18-Simulation!$B94)^2)/(2*Simulation!I$22^2)))</f>
        <v>0</v>
      </c>
      <c r="J94" s="22">
        <f t="shared" si="6"/>
        <v>6.1735743815873523E-71</v>
      </c>
    </row>
    <row r="95" spans="1:10">
      <c r="A95" s="18">
        <f>B95/'Isocratic retention'!$B$5</f>
        <v>0.34</v>
      </c>
      <c r="B95" s="8">
        <v>0.68</v>
      </c>
      <c r="C95" s="22">
        <f>(1/(C$22*(SQRT(2*PI())))*EXP(-((C$19-Simulation!$B95)^2)/(2*Simulation!C$22^2)))</f>
        <v>0</v>
      </c>
      <c r="D95" s="22">
        <f>(1/(D$22*(SQRT(2*PI())))*EXP(-((D$19-Simulation!$B95)^2)/(2*Simulation!D$22^2)))</f>
        <v>0</v>
      </c>
      <c r="E95" s="22">
        <f>(1/(E$22*(SQRT(2*PI())))*EXP(-((E$19-Simulation!$B95)^2)/(2*Simulation!E$22^2)))</f>
        <v>0</v>
      </c>
      <c r="F95" s="22">
        <f>(1/(F$22*(SQRT(2*PI())))*EXP(-((F$19-Simulation!$B95)^2)/(2*Simulation!F$22^2)))</f>
        <v>6.716101249900426E-57</v>
      </c>
      <c r="G95" s="22">
        <f>(1/(G$22*(SQRT(2*PI())))*EXP(-((G$18-Simulation!$B95)^2)/(2*Simulation!G$22^2)))</f>
        <v>0</v>
      </c>
      <c r="H95" s="22">
        <f>(1/(H$22*(SQRT(2*PI())))*EXP(-((H$18-Simulation!$B95)^2)/(2*Simulation!H$22^2)))</f>
        <v>0</v>
      </c>
      <c r="I95" s="22">
        <f>(1/(I$22*(SQRT(2*PI())))*EXP(-((I$18-Simulation!$B95)^2)/(2*Simulation!I$22^2)))</f>
        <v>0</v>
      </c>
      <c r="J95" s="22">
        <f t="shared" si="6"/>
        <v>6.716101249900426E-57</v>
      </c>
    </row>
    <row r="96" spans="1:10">
      <c r="A96" s="18">
        <f>B96/'Isocratic retention'!$B$5</f>
        <v>0.34499999999999997</v>
      </c>
      <c r="B96" s="8">
        <v>0.69</v>
      </c>
      <c r="C96" s="22">
        <f>(1/(C$22*(SQRT(2*PI())))*EXP(-((C$19-Simulation!$B96)^2)/(2*Simulation!C$22^2)))</f>
        <v>0</v>
      </c>
      <c r="D96" s="22">
        <f>(1/(D$22*(SQRT(2*PI())))*EXP(-((D$19-Simulation!$B96)^2)/(2*Simulation!D$22^2)))</f>
        <v>0</v>
      </c>
      <c r="E96" s="22">
        <f>(1/(E$22*(SQRT(2*PI())))*EXP(-((E$19-Simulation!$B96)^2)/(2*Simulation!E$22^2)))</f>
        <v>0</v>
      </c>
      <c r="F96" s="22">
        <f>(1/(F$22*(SQRT(2*PI())))*EXP(-((F$19-Simulation!$B96)^2)/(2*Simulation!F$22^2)))</f>
        <v>2.2139851958610378E-44</v>
      </c>
      <c r="G96" s="22">
        <f>(1/(G$22*(SQRT(2*PI())))*EXP(-((G$18-Simulation!$B96)^2)/(2*Simulation!G$22^2)))</f>
        <v>0</v>
      </c>
      <c r="H96" s="22">
        <f>(1/(H$22*(SQRT(2*PI())))*EXP(-((H$18-Simulation!$B96)^2)/(2*Simulation!H$22^2)))</f>
        <v>0</v>
      </c>
      <c r="I96" s="22">
        <f>(1/(I$22*(SQRT(2*PI())))*EXP(-((I$18-Simulation!$B96)^2)/(2*Simulation!I$22^2)))</f>
        <v>0</v>
      </c>
      <c r="J96" s="22">
        <f t="shared" si="6"/>
        <v>2.2139851958610378E-44</v>
      </c>
    </row>
    <row r="97" spans="1:10">
      <c r="A97" s="18">
        <f>B97/'Isocratic retention'!$B$5</f>
        <v>0.35</v>
      </c>
      <c r="B97" s="8">
        <v>0.7</v>
      </c>
      <c r="C97" s="22">
        <f>(1/(C$22*(SQRT(2*PI())))*EXP(-((C$19-Simulation!$B97)^2)/(2*Simulation!C$22^2)))</f>
        <v>0</v>
      </c>
      <c r="D97" s="22">
        <f>(1/(D$22*(SQRT(2*PI())))*EXP(-((D$19-Simulation!$B97)^2)/(2*Simulation!D$22^2)))</f>
        <v>0</v>
      </c>
      <c r="E97" s="22">
        <f>(1/(E$22*(SQRT(2*PI())))*EXP(-((E$19-Simulation!$B97)^2)/(2*Simulation!E$22^2)))</f>
        <v>0</v>
      </c>
      <c r="F97" s="22">
        <f>(1/(F$22*(SQRT(2*PI())))*EXP(-((F$19-Simulation!$B97)^2)/(2*Simulation!F$22^2)))</f>
        <v>2.2116129199899434E-33</v>
      </c>
      <c r="G97" s="22">
        <f>(1/(G$22*(SQRT(2*PI())))*EXP(-((G$18-Simulation!$B97)^2)/(2*Simulation!G$22^2)))</f>
        <v>0</v>
      </c>
      <c r="H97" s="22">
        <f>(1/(H$22*(SQRT(2*PI())))*EXP(-((H$18-Simulation!$B97)^2)/(2*Simulation!H$22^2)))</f>
        <v>0</v>
      </c>
      <c r="I97" s="22">
        <f>(1/(I$22*(SQRT(2*PI())))*EXP(-((I$18-Simulation!$B97)^2)/(2*Simulation!I$22^2)))</f>
        <v>0</v>
      </c>
      <c r="J97" s="22">
        <f t="shared" si="6"/>
        <v>2.2116129199899434E-33</v>
      </c>
    </row>
    <row r="98" spans="1:10">
      <c r="A98" s="18">
        <f>B98/'Isocratic retention'!$B$5</f>
        <v>0.35499999999999998</v>
      </c>
      <c r="B98" s="8">
        <v>0.71</v>
      </c>
      <c r="C98" s="22">
        <f>(1/(C$22*(SQRT(2*PI())))*EXP(-((C$19-Simulation!$B98)^2)/(2*Simulation!C$22^2)))</f>
        <v>0</v>
      </c>
      <c r="D98" s="22">
        <f>(1/(D$22*(SQRT(2*PI())))*EXP(-((D$19-Simulation!$B98)^2)/(2*Simulation!D$22^2)))</f>
        <v>0</v>
      </c>
      <c r="E98" s="22">
        <f>(1/(E$22*(SQRT(2*PI())))*EXP(-((E$19-Simulation!$B98)^2)/(2*Simulation!E$22^2)))</f>
        <v>0</v>
      </c>
      <c r="F98" s="22">
        <f>(1/(F$22*(SQRT(2*PI())))*EXP(-((F$19-Simulation!$B98)^2)/(2*Simulation!F$22^2)))</f>
        <v>6.6945355508294153E-24</v>
      </c>
      <c r="G98" s="22">
        <f>(1/(G$22*(SQRT(2*PI())))*EXP(-((G$18-Simulation!$B98)^2)/(2*Simulation!G$22^2)))</f>
        <v>0</v>
      </c>
      <c r="H98" s="22">
        <f>(1/(H$22*(SQRT(2*PI())))*EXP(-((H$18-Simulation!$B98)^2)/(2*Simulation!H$22^2)))</f>
        <v>0</v>
      </c>
      <c r="I98" s="22">
        <f>(1/(I$22*(SQRT(2*PI())))*EXP(-((I$18-Simulation!$B98)^2)/(2*Simulation!I$22^2)))</f>
        <v>0</v>
      </c>
      <c r="J98" s="22">
        <f t="shared" si="6"/>
        <v>6.6945355508294153E-24</v>
      </c>
    </row>
    <row r="99" spans="1:10">
      <c r="A99" s="18">
        <f>B99/'Isocratic retention'!$B$5</f>
        <v>0.36</v>
      </c>
      <c r="B99" s="8">
        <v>0.72</v>
      </c>
      <c r="C99" s="22">
        <f>(1/(C$22*(SQRT(2*PI())))*EXP(-((C$19-Simulation!$B99)^2)/(2*Simulation!C$22^2)))</f>
        <v>0</v>
      </c>
      <c r="D99" s="22">
        <f>(1/(D$22*(SQRT(2*PI())))*EXP(-((D$19-Simulation!$B99)^2)/(2*Simulation!D$22^2)))</f>
        <v>0</v>
      </c>
      <c r="E99" s="22">
        <f>(1/(E$22*(SQRT(2*PI())))*EXP(-((E$19-Simulation!$B99)^2)/(2*Simulation!E$22^2)))</f>
        <v>0</v>
      </c>
      <c r="F99" s="22">
        <f>(1/(F$22*(SQRT(2*PI())))*EXP(-((F$19-Simulation!$B99)^2)/(2*Simulation!F$22^2)))</f>
        <v>6.1405703891323534E-16</v>
      </c>
      <c r="G99" s="22">
        <f>(1/(G$22*(SQRT(2*PI())))*EXP(-((G$18-Simulation!$B99)^2)/(2*Simulation!G$22^2)))</f>
        <v>0</v>
      </c>
      <c r="H99" s="22">
        <f>(1/(H$22*(SQRT(2*PI())))*EXP(-((H$18-Simulation!$B99)^2)/(2*Simulation!H$22^2)))</f>
        <v>0</v>
      </c>
      <c r="I99" s="22">
        <f>(1/(I$22*(SQRT(2*PI())))*EXP(-((I$18-Simulation!$B99)^2)/(2*Simulation!I$22^2)))</f>
        <v>0</v>
      </c>
      <c r="J99" s="22">
        <f t="shared" si="6"/>
        <v>6.1405703891323534E-16</v>
      </c>
    </row>
    <row r="100" spans="1:10">
      <c r="A100" s="18">
        <f>B100/'Isocratic retention'!$B$5</f>
        <v>0.36499999999999999</v>
      </c>
      <c r="B100" s="8">
        <v>0.73</v>
      </c>
      <c r="C100" s="22">
        <f>(1/(C$22*(SQRT(2*PI())))*EXP(-((C$19-Simulation!$B100)^2)/(2*Simulation!C$22^2)))</f>
        <v>0</v>
      </c>
      <c r="D100" s="22">
        <f>(1/(D$22*(SQRT(2*PI())))*EXP(-((D$19-Simulation!$B100)^2)/(2*Simulation!D$22^2)))</f>
        <v>0</v>
      </c>
      <c r="E100" s="22">
        <f>(1/(E$22*(SQRT(2*PI())))*EXP(-((E$19-Simulation!$B100)^2)/(2*Simulation!E$22^2)))</f>
        <v>0</v>
      </c>
      <c r="F100" s="22">
        <f>(1/(F$22*(SQRT(2*PI())))*EXP(-((F$19-Simulation!$B100)^2)/(2*Simulation!F$22^2)))</f>
        <v>1.7067656898431634E-9</v>
      </c>
      <c r="G100" s="22">
        <f>(1/(G$22*(SQRT(2*PI())))*EXP(-((G$18-Simulation!$B100)^2)/(2*Simulation!G$22^2)))</f>
        <v>0</v>
      </c>
      <c r="H100" s="22">
        <f>(1/(H$22*(SQRT(2*PI())))*EXP(-((H$18-Simulation!$B100)^2)/(2*Simulation!H$22^2)))</f>
        <v>0</v>
      </c>
      <c r="I100" s="22">
        <f>(1/(I$22*(SQRT(2*PI())))*EXP(-((I$18-Simulation!$B100)^2)/(2*Simulation!I$22^2)))</f>
        <v>0</v>
      </c>
      <c r="J100" s="22">
        <f t="shared" si="6"/>
        <v>1.7067656898431634E-9</v>
      </c>
    </row>
    <row r="101" spans="1:10">
      <c r="A101" s="18">
        <f>B101/'Isocratic retention'!$B$5</f>
        <v>0.37</v>
      </c>
      <c r="B101" s="8">
        <v>0.74</v>
      </c>
      <c r="C101" s="22">
        <f>(1/(C$22*(SQRT(2*PI())))*EXP(-((C$19-Simulation!$B101)^2)/(2*Simulation!C$22^2)))</f>
        <v>0</v>
      </c>
      <c r="D101" s="22">
        <f>(1/(D$22*(SQRT(2*PI())))*EXP(-((D$19-Simulation!$B101)^2)/(2*Simulation!D$22^2)))</f>
        <v>0</v>
      </c>
      <c r="E101" s="22">
        <f>(1/(E$22*(SQRT(2*PI())))*EXP(-((E$19-Simulation!$B101)^2)/(2*Simulation!E$22^2)))</f>
        <v>0</v>
      </c>
      <c r="F101" s="22">
        <f>(1/(F$22*(SQRT(2*PI())))*EXP(-((F$19-Simulation!$B101)^2)/(2*Simulation!F$22^2)))</f>
        <v>1.4375270374520157E-4</v>
      </c>
      <c r="G101" s="22">
        <f>(1/(G$22*(SQRT(2*PI())))*EXP(-((G$18-Simulation!$B101)^2)/(2*Simulation!G$22^2)))</f>
        <v>0</v>
      </c>
      <c r="H101" s="22">
        <f>(1/(H$22*(SQRT(2*PI())))*EXP(-((H$18-Simulation!$B101)^2)/(2*Simulation!H$22^2)))</f>
        <v>0</v>
      </c>
      <c r="I101" s="22">
        <f>(1/(I$22*(SQRT(2*PI())))*EXP(-((I$18-Simulation!$B101)^2)/(2*Simulation!I$22^2)))</f>
        <v>0</v>
      </c>
      <c r="J101" s="22">
        <f t="shared" si="6"/>
        <v>1.4375270374520157E-4</v>
      </c>
    </row>
    <row r="102" spans="1:10">
      <c r="A102" s="18">
        <f>B102/'Isocratic retention'!$B$5</f>
        <v>0.375</v>
      </c>
      <c r="B102" s="8">
        <v>0.75</v>
      </c>
      <c r="C102" s="22">
        <f>(1/(C$22*(SQRT(2*PI())))*EXP(-((C$19-Simulation!$B102)^2)/(2*Simulation!C$22^2)))</f>
        <v>0</v>
      </c>
      <c r="D102" s="22">
        <f>(1/(D$22*(SQRT(2*PI())))*EXP(-((D$19-Simulation!$B102)^2)/(2*Simulation!D$22^2)))</f>
        <v>0</v>
      </c>
      <c r="E102" s="22">
        <f>(1/(E$22*(SQRT(2*PI())))*EXP(-((E$19-Simulation!$B102)^2)/(2*Simulation!E$22^2)))</f>
        <v>0</v>
      </c>
      <c r="F102" s="22">
        <f>(1/(F$22*(SQRT(2*PI())))*EXP(-((F$19-Simulation!$B102)^2)/(2*Simulation!F$22^2)))</f>
        <v>0.36688931821807119</v>
      </c>
      <c r="G102" s="22">
        <f>(1/(G$22*(SQRT(2*PI())))*EXP(-((G$18-Simulation!$B102)^2)/(2*Simulation!G$22^2)))</f>
        <v>0</v>
      </c>
      <c r="H102" s="22">
        <f>(1/(H$22*(SQRT(2*PI())))*EXP(-((H$18-Simulation!$B102)^2)/(2*Simulation!H$22^2)))</f>
        <v>0</v>
      </c>
      <c r="I102" s="22">
        <f>(1/(I$22*(SQRT(2*PI())))*EXP(-((I$18-Simulation!$B102)^2)/(2*Simulation!I$22^2)))</f>
        <v>0</v>
      </c>
      <c r="J102" s="22">
        <f t="shared" si="6"/>
        <v>0.36688931821807119</v>
      </c>
    </row>
    <row r="103" spans="1:10">
      <c r="A103" s="18">
        <f>B103/'Isocratic retention'!$B$5</f>
        <v>0.38</v>
      </c>
      <c r="B103" s="8">
        <v>0.76</v>
      </c>
      <c r="C103" s="22">
        <f>(1/(C$22*(SQRT(2*PI())))*EXP(-((C$19-Simulation!$B103)^2)/(2*Simulation!C$22^2)))</f>
        <v>0</v>
      </c>
      <c r="D103" s="22">
        <f>(1/(D$22*(SQRT(2*PI())))*EXP(-((D$19-Simulation!$B103)^2)/(2*Simulation!D$22^2)))</f>
        <v>0</v>
      </c>
      <c r="E103" s="22">
        <f>(1/(E$22*(SQRT(2*PI())))*EXP(-((E$19-Simulation!$B103)^2)/(2*Simulation!E$22^2)))</f>
        <v>0</v>
      </c>
      <c r="F103" s="22">
        <f>(1/(F$22*(SQRT(2*PI())))*EXP(-((F$19-Simulation!$B103)^2)/(2*Simulation!F$22^2)))</f>
        <v>28.374684522763324</v>
      </c>
      <c r="G103" s="22">
        <f>(1/(G$22*(SQRT(2*PI())))*EXP(-((G$18-Simulation!$B103)^2)/(2*Simulation!G$22^2)))</f>
        <v>0</v>
      </c>
      <c r="H103" s="22">
        <f>(1/(H$22*(SQRT(2*PI())))*EXP(-((H$18-Simulation!$B103)^2)/(2*Simulation!H$22^2)))</f>
        <v>0</v>
      </c>
      <c r="I103" s="22">
        <f>(1/(I$22*(SQRT(2*PI())))*EXP(-((I$18-Simulation!$B103)^2)/(2*Simulation!I$22^2)))</f>
        <v>0</v>
      </c>
      <c r="J103" s="22">
        <f t="shared" si="6"/>
        <v>28.374684522763324</v>
      </c>
    </row>
    <row r="104" spans="1:10">
      <c r="A104" s="18">
        <f>B104/'Isocratic retention'!$B$5</f>
        <v>0.38500000000000001</v>
      </c>
      <c r="B104" s="8">
        <v>0.77</v>
      </c>
      <c r="C104" s="22">
        <f>(1/(C$22*(SQRT(2*PI())))*EXP(-((C$19-Simulation!$B104)^2)/(2*Simulation!C$22^2)))</f>
        <v>0</v>
      </c>
      <c r="D104" s="22">
        <f>(1/(D$22*(SQRT(2*PI())))*EXP(-((D$19-Simulation!$B104)^2)/(2*Simulation!D$22^2)))</f>
        <v>0</v>
      </c>
      <c r="E104" s="22">
        <f>(1/(E$22*(SQRT(2*PI())))*EXP(-((E$19-Simulation!$B104)^2)/(2*Simulation!E$22^2)))</f>
        <v>0</v>
      </c>
      <c r="F104" s="22">
        <f>(1/(F$22*(SQRT(2*PI())))*EXP(-((F$19-Simulation!$B104)^2)/(2*Simulation!F$22^2)))</f>
        <v>66.497289534242128</v>
      </c>
      <c r="G104" s="22">
        <f>(1/(G$22*(SQRT(2*PI())))*EXP(-((G$18-Simulation!$B104)^2)/(2*Simulation!G$22^2)))</f>
        <v>0</v>
      </c>
      <c r="H104" s="22">
        <f>(1/(H$22*(SQRT(2*PI())))*EXP(-((H$18-Simulation!$B104)^2)/(2*Simulation!H$22^2)))</f>
        <v>0</v>
      </c>
      <c r="I104" s="22">
        <f>(1/(I$22*(SQRT(2*PI())))*EXP(-((I$18-Simulation!$B104)^2)/(2*Simulation!I$22^2)))</f>
        <v>0</v>
      </c>
      <c r="J104" s="22">
        <f t="shared" si="6"/>
        <v>66.497289534242128</v>
      </c>
    </row>
    <row r="105" spans="1:10">
      <c r="A105" s="18">
        <f>B105/'Isocratic retention'!$B$5</f>
        <v>0.39</v>
      </c>
      <c r="B105" s="8">
        <v>0.78</v>
      </c>
      <c r="C105" s="22">
        <f>(1/(C$22*(SQRT(2*PI())))*EXP(-((C$19-Simulation!$B105)^2)/(2*Simulation!C$22^2)))</f>
        <v>0</v>
      </c>
      <c r="D105" s="22">
        <f>(1/(D$22*(SQRT(2*PI())))*EXP(-((D$19-Simulation!$B105)^2)/(2*Simulation!D$22^2)))</f>
        <v>0</v>
      </c>
      <c r="E105" s="22">
        <f>(1/(E$22*(SQRT(2*PI())))*EXP(-((E$19-Simulation!$B105)^2)/(2*Simulation!E$22^2)))</f>
        <v>0</v>
      </c>
      <c r="F105" s="22">
        <f>(1/(F$22*(SQRT(2*PI())))*EXP(-((F$19-Simulation!$B105)^2)/(2*Simulation!F$22^2)))</f>
        <v>4.7223021739007516</v>
      </c>
      <c r="G105" s="22">
        <f>(1/(G$22*(SQRT(2*PI())))*EXP(-((G$18-Simulation!$B105)^2)/(2*Simulation!G$22^2)))</f>
        <v>0</v>
      </c>
      <c r="H105" s="22">
        <f>(1/(H$22*(SQRT(2*PI())))*EXP(-((H$18-Simulation!$B105)^2)/(2*Simulation!H$22^2)))</f>
        <v>0</v>
      </c>
      <c r="I105" s="22">
        <f>(1/(I$22*(SQRT(2*PI())))*EXP(-((I$18-Simulation!$B105)^2)/(2*Simulation!I$22^2)))</f>
        <v>0</v>
      </c>
      <c r="J105" s="22">
        <f t="shared" si="6"/>
        <v>4.7223021739007516</v>
      </c>
    </row>
    <row r="106" spans="1:10">
      <c r="A106" s="18">
        <f>B106/'Isocratic retention'!$B$5</f>
        <v>0.39500000000000002</v>
      </c>
      <c r="B106" s="8">
        <v>0.79</v>
      </c>
      <c r="C106" s="22">
        <f>(1/(C$22*(SQRT(2*PI())))*EXP(-((C$19-Simulation!$B106)^2)/(2*Simulation!C$22^2)))</f>
        <v>0</v>
      </c>
      <c r="D106" s="22">
        <f>(1/(D$22*(SQRT(2*PI())))*EXP(-((D$19-Simulation!$B106)^2)/(2*Simulation!D$22^2)))</f>
        <v>0</v>
      </c>
      <c r="E106" s="22">
        <f>(1/(E$22*(SQRT(2*PI())))*EXP(-((E$19-Simulation!$B106)^2)/(2*Simulation!E$22^2)))</f>
        <v>0</v>
      </c>
      <c r="F106" s="22">
        <f>(1/(F$22*(SQRT(2*PI())))*EXP(-((F$19-Simulation!$B106)^2)/(2*Simulation!F$22^2)))</f>
        <v>1.0162031377771056E-2</v>
      </c>
      <c r="G106" s="22">
        <f>(1/(G$22*(SQRT(2*PI())))*EXP(-((G$18-Simulation!$B106)^2)/(2*Simulation!G$22^2)))</f>
        <v>0</v>
      </c>
      <c r="H106" s="22">
        <f>(1/(H$22*(SQRT(2*PI())))*EXP(-((H$18-Simulation!$B106)^2)/(2*Simulation!H$22^2)))</f>
        <v>0</v>
      </c>
      <c r="I106" s="22">
        <f>(1/(I$22*(SQRT(2*PI())))*EXP(-((I$18-Simulation!$B106)^2)/(2*Simulation!I$22^2)))</f>
        <v>0</v>
      </c>
      <c r="J106" s="22">
        <f t="shared" si="6"/>
        <v>1.0162031377771056E-2</v>
      </c>
    </row>
    <row r="107" spans="1:10">
      <c r="A107" s="18">
        <f>B107/'Isocratic retention'!$B$5</f>
        <v>0.4</v>
      </c>
      <c r="B107" s="8">
        <v>0.8</v>
      </c>
      <c r="C107" s="22">
        <f>(1/(C$22*(SQRT(2*PI())))*EXP(-((C$19-Simulation!$B107)^2)/(2*Simulation!C$22^2)))</f>
        <v>0</v>
      </c>
      <c r="D107" s="22">
        <f>(1/(D$22*(SQRT(2*PI())))*EXP(-((D$19-Simulation!$B107)^2)/(2*Simulation!D$22^2)))</f>
        <v>0</v>
      </c>
      <c r="E107" s="22">
        <f>(1/(E$22*(SQRT(2*PI())))*EXP(-((E$19-Simulation!$B107)^2)/(2*Simulation!E$22^2)))</f>
        <v>0</v>
      </c>
      <c r="F107" s="22">
        <f>(1/(F$22*(SQRT(2*PI())))*EXP(-((F$19-Simulation!$B107)^2)/(2*Simulation!F$22^2)))</f>
        <v>6.6265002332797169E-7</v>
      </c>
      <c r="G107" s="22">
        <f>(1/(G$22*(SQRT(2*PI())))*EXP(-((G$18-Simulation!$B107)^2)/(2*Simulation!G$22^2)))</f>
        <v>0</v>
      </c>
      <c r="H107" s="22">
        <f>(1/(H$22*(SQRT(2*PI())))*EXP(-((H$18-Simulation!$B107)^2)/(2*Simulation!H$22^2)))</f>
        <v>0</v>
      </c>
      <c r="I107" s="22">
        <f>(1/(I$22*(SQRT(2*PI())))*EXP(-((I$18-Simulation!$B107)^2)/(2*Simulation!I$22^2)))</f>
        <v>0</v>
      </c>
      <c r="J107" s="22">
        <f t="shared" si="6"/>
        <v>6.6265002332797169E-7</v>
      </c>
    </row>
    <row r="108" spans="1:10">
      <c r="A108" s="18">
        <f>B108/'Isocratic retention'!$B$5</f>
        <v>0.40500000000000003</v>
      </c>
      <c r="B108" s="8">
        <v>0.81</v>
      </c>
      <c r="C108" s="22">
        <f>(1/(C$22*(SQRT(2*PI())))*EXP(-((C$19-Simulation!$B108)^2)/(2*Simulation!C$22^2)))</f>
        <v>0</v>
      </c>
      <c r="D108" s="22">
        <f>(1/(D$22*(SQRT(2*PI())))*EXP(-((D$19-Simulation!$B108)^2)/(2*Simulation!D$22^2)))</f>
        <v>0</v>
      </c>
      <c r="E108" s="22">
        <f>(1/(E$22*(SQRT(2*PI())))*EXP(-((E$19-Simulation!$B108)^2)/(2*Simulation!E$22^2)))</f>
        <v>0</v>
      </c>
      <c r="F108" s="22">
        <f>(1/(F$22*(SQRT(2*PI())))*EXP(-((F$19-Simulation!$B108)^2)/(2*Simulation!F$22^2)))</f>
        <v>1.3093773727564575E-12</v>
      </c>
      <c r="G108" s="22">
        <f>(1/(G$22*(SQRT(2*PI())))*EXP(-((G$18-Simulation!$B108)^2)/(2*Simulation!G$22^2)))</f>
        <v>0</v>
      </c>
      <c r="H108" s="22">
        <f>(1/(H$22*(SQRT(2*PI())))*EXP(-((H$18-Simulation!$B108)^2)/(2*Simulation!H$22^2)))</f>
        <v>0</v>
      </c>
      <c r="I108" s="22">
        <f>(1/(I$22*(SQRT(2*PI())))*EXP(-((I$18-Simulation!$B108)^2)/(2*Simulation!I$22^2)))</f>
        <v>0</v>
      </c>
      <c r="J108" s="22">
        <f t="shared" si="6"/>
        <v>1.3093773727564575E-12</v>
      </c>
    </row>
    <row r="109" spans="1:10">
      <c r="A109" s="18">
        <f>B109/'Isocratic retention'!$B$5</f>
        <v>0.41</v>
      </c>
      <c r="B109" s="8">
        <v>0.82</v>
      </c>
      <c r="C109" s="22">
        <f>(1/(C$22*(SQRT(2*PI())))*EXP(-((C$19-Simulation!$B109)^2)/(2*Simulation!C$22^2)))</f>
        <v>0</v>
      </c>
      <c r="D109" s="22">
        <f>(1/(D$22*(SQRT(2*PI())))*EXP(-((D$19-Simulation!$B109)^2)/(2*Simulation!D$22^2)))</f>
        <v>0</v>
      </c>
      <c r="E109" s="22">
        <f>(1/(E$22*(SQRT(2*PI())))*EXP(-((E$19-Simulation!$B109)^2)/(2*Simulation!E$22^2)))</f>
        <v>0</v>
      </c>
      <c r="F109" s="22">
        <f>(1/(F$22*(SQRT(2*PI())))*EXP(-((F$19-Simulation!$B109)^2)/(2*Simulation!F$22^2)))</f>
        <v>7.8401139292580263E-20</v>
      </c>
      <c r="G109" s="22">
        <f>(1/(G$22*(SQRT(2*PI())))*EXP(-((G$18-Simulation!$B109)^2)/(2*Simulation!G$22^2)))</f>
        <v>5.4417532929380168E-306</v>
      </c>
      <c r="H109" s="22">
        <f>(1/(H$22*(SQRT(2*PI())))*EXP(-((H$18-Simulation!$B109)^2)/(2*Simulation!H$22^2)))</f>
        <v>0</v>
      </c>
      <c r="I109" s="22">
        <f>(1/(I$22*(SQRT(2*PI())))*EXP(-((I$18-Simulation!$B109)^2)/(2*Simulation!I$22^2)))</f>
        <v>0</v>
      </c>
      <c r="J109" s="22">
        <f t="shared" si="6"/>
        <v>7.8401139292580263E-20</v>
      </c>
    </row>
    <row r="110" spans="1:10">
      <c r="A110" s="18">
        <f>B110/'Isocratic retention'!$B$5</f>
        <v>0.41499999999999998</v>
      </c>
      <c r="B110" s="8">
        <v>0.83</v>
      </c>
      <c r="C110" s="22">
        <f>(1/(C$22*(SQRT(2*PI())))*EXP(-((C$19-Simulation!$B110)^2)/(2*Simulation!C$22^2)))</f>
        <v>0</v>
      </c>
      <c r="D110" s="22">
        <f>(1/(D$22*(SQRT(2*PI())))*EXP(-((D$19-Simulation!$B110)^2)/(2*Simulation!D$22^2)))</f>
        <v>0</v>
      </c>
      <c r="E110" s="22">
        <f>(1/(E$22*(SQRT(2*PI())))*EXP(-((E$19-Simulation!$B110)^2)/(2*Simulation!E$22^2)))</f>
        <v>0</v>
      </c>
      <c r="F110" s="22">
        <f>(1/(F$22*(SQRT(2*PI())))*EXP(-((F$19-Simulation!$B110)^2)/(2*Simulation!F$22^2)))</f>
        <v>1.4225149646707055E-28</v>
      </c>
      <c r="G110" s="22">
        <f>(1/(G$22*(SQRT(2*PI())))*EXP(-((G$18-Simulation!$B110)^2)/(2*Simulation!G$22^2)))</f>
        <v>5.2748489213514336E-279</v>
      </c>
      <c r="H110" s="22">
        <f>(1/(H$22*(SQRT(2*PI())))*EXP(-((H$18-Simulation!$B110)^2)/(2*Simulation!H$22^2)))</f>
        <v>0</v>
      </c>
      <c r="I110" s="22">
        <f>(1/(I$22*(SQRT(2*PI())))*EXP(-((I$18-Simulation!$B110)^2)/(2*Simulation!I$22^2)))</f>
        <v>0</v>
      </c>
      <c r="J110" s="22">
        <f t="shared" si="6"/>
        <v>1.4225149646707055E-28</v>
      </c>
    </row>
    <row r="111" spans="1:10">
      <c r="A111" s="18">
        <f>B111/'Isocratic retention'!$B$5</f>
        <v>0.42</v>
      </c>
      <c r="B111" s="8">
        <v>0.84</v>
      </c>
      <c r="C111" s="22">
        <f>(1/(C$22*(SQRT(2*PI())))*EXP(-((C$19-Simulation!$B111)^2)/(2*Simulation!C$22^2)))</f>
        <v>0</v>
      </c>
      <c r="D111" s="22">
        <f>(1/(D$22*(SQRT(2*PI())))*EXP(-((D$19-Simulation!$B111)^2)/(2*Simulation!D$22^2)))</f>
        <v>0</v>
      </c>
      <c r="E111" s="22">
        <f>(1/(E$22*(SQRT(2*PI())))*EXP(-((E$19-Simulation!$B111)^2)/(2*Simulation!E$22^2)))</f>
        <v>0</v>
      </c>
      <c r="F111" s="22">
        <f>(1/(F$22*(SQRT(2*PI())))*EXP(-((F$19-Simulation!$B111)^2)/(2*Simulation!F$22^2)))</f>
        <v>7.8211072602467635E-39</v>
      </c>
      <c r="G111" s="22">
        <f>(1/(G$22*(SQRT(2*PI())))*EXP(-((G$18-Simulation!$B111)^2)/(2*Simulation!G$22^2)))</f>
        <v>2.936189342687582E-253</v>
      </c>
      <c r="H111" s="22">
        <f>(1/(H$22*(SQRT(2*PI())))*EXP(-((H$18-Simulation!$B111)^2)/(2*Simulation!H$22^2)))</f>
        <v>0</v>
      </c>
      <c r="I111" s="22">
        <f>(1/(I$22*(SQRT(2*PI())))*EXP(-((I$18-Simulation!$B111)^2)/(2*Simulation!I$22^2)))</f>
        <v>0</v>
      </c>
      <c r="J111" s="22">
        <f t="shared" si="6"/>
        <v>7.8211072602467635E-39</v>
      </c>
    </row>
    <row r="112" spans="1:10">
      <c r="A112" s="18">
        <f>B112/'Isocratic retention'!$B$5</f>
        <v>0.42499999999999999</v>
      </c>
      <c r="B112" s="8">
        <v>0.85</v>
      </c>
      <c r="C112" s="22">
        <f>(1/(C$22*(SQRT(2*PI())))*EXP(-((C$19-Simulation!$B112)^2)/(2*Simulation!C$22^2)))</f>
        <v>0</v>
      </c>
      <c r="D112" s="22">
        <f>(1/(D$22*(SQRT(2*PI())))*EXP(-((D$19-Simulation!$B112)^2)/(2*Simulation!D$22^2)))</f>
        <v>0</v>
      </c>
      <c r="E112" s="22">
        <f>(1/(E$22*(SQRT(2*PI())))*EXP(-((E$19-Simulation!$B112)^2)/(2*Simulation!E$22^2)))</f>
        <v>0</v>
      </c>
      <c r="F112" s="22">
        <f>(1/(F$22*(SQRT(2*PI())))*EXP(-((F$19-Simulation!$B112)^2)/(2*Simulation!F$22^2)))</f>
        <v>1.3030364608542049E-50</v>
      </c>
      <c r="G112" s="22">
        <f>(1/(G$22*(SQRT(2*PI())))*EXP(-((G$18-Simulation!$B112)^2)/(2*Simulation!G$22^2)))</f>
        <v>9.3855763421971899E-229</v>
      </c>
      <c r="H112" s="22">
        <f>(1/(H$22*(SQRT(2*PI())))*EXP(-((H$18-Simulation!$B112)^2)/(2*Simulation!H$22^2)))</f>
        <v>0</v>
      </c>
      <c r="I112" s="22">
        <f>(1/(I$22*(SQRT(2*PI())))*EXP(-((I$18-Simulation!$B112)^2)/(2*Simulation!I$22^2)))</f>
        <v>0</v>
      </c>
      <c r="J112" s="22">
        <f t="shared" si="6"/>
        <v>1.3030364608542049E-50</v>
      </c>
    </row>
    <row r="113" spans="1:10">
      <c r="A113" s="18">
        <f>B113/'Isocratic retention'!$B$5</f>
        <v>0.43</v>
      </c>
      <c r="B113" s="8">
        <v>0.86</v>
      </c>
      <c r="C113" s="22">
        <f>(1/(C$22*(SQRT(2*PI())))*EXP(-((C$19-Simulation!$B113)^2)/(2*Simulation!C$22^2)))</f>
        <v>0</v>
      </c>
      <c r="D113" s="22">
        <f>(1/(D$22*(SQRT(2*PI())))*EXP(-((D$19-Simulation!$B113)^2)/(2*Simulation!D$22^2)))</f>
        <v>0</v>
      </c>
      <c r="E113" s="22">
        <f>(1/(E$22*(SQRT(2*PI())))*EXP(-((E$19-Simulation!$B113)^2)/(2*Simulation!E$22^2)))</f>
        <v>0</v>
      </c>
      <c r="F113" s="22">
        <f>(1/(F$22*(SQRT(2*PI())))*EXP(-((F$19-Simulation!$B113)^2)/(2*Simulation!F$22^2)))</f>
        <v>6.5784234024756405E-64</v>
      </c>
      <c r="G113" s="22">
        <f>(1/(G$22*(SQRT(2*PI())))*EXP(-((G$18-Simulation!$B113)^2)/(2*Simulation!G$22^2)))</f>
        <v>1.7228231195170314E-205</v>
      </c>
      <c r="H113" s="22">
        <f>(1/(H$22*(SQRT(2*PI())))*EXP(-((H$18-Simulation!$B113)^2)/(2*Simulation!H$22^2)))</f>
        <v>0</v>
      </c>
      <c r="I113" s="22">
        <f>(1/(I$22*(SQRT(2*PI())))*EXP(-((I$18-Simulation!$B113)^2)/(2*Simulation!I$22^2)))</f>
        <v>0</v>
      </c>
      <c r="J113" s="22">
        <f t="shared" si="6"/>
        <v>6.5784234024756405E-64</v>
      </c>
    </row>
    <row r="114" spans="1:10">
      <c r="A114" s="18">
        <f>B114/'Isocratic retention'!$B$5</f>
        <v>0.435</v>
      </c>
      <c r="B114" s="8">
        <v>0.87</v>
      </c>
      <c r="C114" s="22">
        <f>(1/(C$22*(SQRT(2*PI())))*EXP(-((C$19-Simulation!$B114)^2)/(2*Simulation!C$22^2)))</f>
        <v>0</v>
      </c>
      <c r="D114" s="22">
        <f>(1/(D$22*(SQRT(2*PI())))*EXP(-((D$19-Simulation!$B114)^2)/(2*Simulation!D$22^2)))</f>
        <v>0</v>
      </c>
      <c r="E114" s="22">
        <f>(1/(E$22*(SQRT(2*PI())))*EXP(-((E$19-Simulation!$B114)^2)/(2*Simulation!E$22^2)))</f>
        <v>0</v>
      </c>
      <c r="F114" s="22">
        <f>(1/(F$22*(SQRT(2*PI())))*EXP(-((F$19-Simulation!$B114)^2)/(2*Simulation!F$22^2)))</f>
        <v>1.0063846509348737E-78</v>
      </c>
      <c r="G114" s="22">
        <f>(1/(G$22*(SQRT(2*PI())))*EXP(-((G$18-Simulation!$B114)^2)/(2*Simulation!G$22^2)))</f>
        <v>1.8160311420801626E-183</v>
      </c>
      <c r="H114" s="22">
        <f>(1/(H$22*(SQRT(2*PI())))*EXP(-((H$18-Simulation!$B114)^2)/(2*Simulation!H$22^2)))</f>
        <v>0</v>
      </c>
      <c r="I114" s="22">
        <f>(1/(I$22*(SQRT(2*PI())))*EXP(-((I$18-Simulation!$B114)^2)/(2*Simulation!I$22^2)))</f>
        <v>0</v>
      </c>
      <c r="J114" s="22">
        <f t="shared" si="6"/>
        <v>1.0063846509348737E-78</v>
      </c>
    </row>
    <row r="115" spans="1:10">
      <c r="A115" s="18">
        <f>B115/'Isocratic retention'!$B$5</f>
        <v>0.44</v>
      </c>
      <c r="B115" s="8">
        <v>0.88</v>
      </c>
      <c r="C115" s="22">
        <f>(1/(C$22*(SQRT(2*PI())))*EXP(-((C$19-Simulation!$B115)^2)/(2*Simulation!C$22^2)))</f>
        <v>0</v>
      </c>
      <c r="D115" s="22">
        <f>(1/(D$22*(SQRT(2*PI())))*EXP(-((D$19-Simulation!$B115)^2)/(2*Simulation!D$22^2)))</f>
        <v>0</v>
      </c>
      <c r="E115" s="22">
        <f>(1/(E$22*(SQRT(2*PI())))*EXP(-((E$19-Simulation!$B115)^2)/(2*Simulation!E$22^2)))</f>
        <v>0</v>
      </c>
      <c r="F115" s="22">
        <f>(1/(F$22*(SQRT(2*PI())))*EXP(-((F$19-Simulation!$B115)^2)/(2*Simulation!F$22^2)))</f>
        <v>4.6653380121367642E-95</v>
      </c>
      <c r="G115" s="22">
        <f>(1/(G$22*(SQRT(2*PI())))*EXP(-((G$18-Simulation!$B115)^2)/(2*Simulation!G$22^2)))</f>
        <v>1.0992810672398995E-162</v>
      </c>
      <c r="H115" s="22">
        <f>(1/(H$22*(SQRT(2*PI())))*EXP(-((H$18-Simulation!$B115)^2)/(2*Simulation!H$22^2)))</f>
        <v>0</v>
      </c>
      <c r="I115" s="22">
        <f>(1/(I$22*(SQRT(2*PI())))*EXP(-((I$18-Simulation!$B115)^2)/(2*Simulation!I$22^2)))</f>
        <v>0</v>
      </c>
      <c r="J115" s="22">
        <f t="shared" si="6"/>
        <v>4.6653380121367642E-95</v>
      </c>
    </row>
    <row r="116" spans="1:10">
      <c r="A116" s="18">
        <f>B116/'Isocratic retention'!$B$5</f>
        <v>0.44500000000000001</v>
      </c>
      <c r="B116" s="8">
        <v>0.89</v>
      </c>
      <c r="C116" s="22">
        <f>(1/(C$22*(SQRT(2*PI())))*EXP(-((C$19-Simulation!$B116)^2)/(2*Simulation!C$22^2)))</f>
        <v>0</v>
      </c>
      <c r="D116" s="22">
        <f>(1/(D$22*(SQRT(2*PI())))*EXP(-((D$19-Simulation!$B116)^2)/(2*Simulation!D$22^2)))</f>
        <v>0</v>
      </c>
      <c r="E116" s="22">
        <f>(1/(E$22*(SQRT(2*PI())))*EXP(-((E$19-Simulation!$B116)^2)/(2*Simulation!E$22^2)))</f>
        <v>0</v>
      </c>
      <c r="F116" s="22">
        <f>(1/(F$22*(SQRT(2*PI())))*EXP(-((F$19-Simulation!$B116)^2)/(2*Simulation!F$22^2)))</f>
        <v>6.5535882636009984E-113</v>
      </c>
      <c r="G116" s="22">
        <f>(1/(G$22*(SQRT(2*PI())))*EXP(-((G$18-Simulation!$B116)^2)/(2*Simulation!G$22^2)))</f>
        <v>3.8211761704651037E-143</v>
      </c>
      <c r="H116" s="22">
        <f>(1/(H$22*(SQRT(2*PI())))*EXP(-((H$18-Simulation!$B116)^2)/(2*Simulation!H$22^2)))</f>
        <v>0</v>
      </c>
      <c r="I116" s="22">
        <f>(1/(I$22*(SQRT(2*PI())))*EXP(-((I$18-Simulation!$B116)^2)/(2*Simulation!I$22^2)))</f>
        <v>0</v>
      </c>
      <c r="J116" s="22">
        <f t="shared" si="6"/>
        <v>6.5535882636009984E-113</v>
      </c>
    </row>
    <row r="117" spans="1:10">
      <c r="A117" s="18">
        <f>B117/'Isocratic retention'!$B$5</f>
        <v>0.45</v>
      </c>
      <c r="B117" s="8">
        <v>0.9</v>
      </c>
      <c r="C117" s="22">
        <f>(1/(C$22*(SQRT(2*PI())))*EXP(-((C$19-Simulation!$B117)^2)/(2*Simulation!C$22^2)))</f>
        <v>0</v>
      </c>
      <c r="D117" s="22">
        <f>(1/(D$22*(SQRT(2*PI())))*EXP(-((D$19-Simulation!$B117)^2)/(2*Simulation!D$22^2)))</f>
        <v>0</v>
      </c>
      <c r="E117" s="22">
        <f>(1/(E$22*(SQRT(2*PI())))*EXP(-((E$19-Simulation!$B117)^2)/(2*Simulation!E$22^2)))</f>
        <v>0</v>
      </c>
      <c r="F117" s="22">
        <f>(1/(F$22*(SQRT(2*PI())))*EXP(-((F$19-Simulation!$B117)^2)/(2*Simulation!F$22^2)))</f>
        <v>2.7896654204780163E-132</v>
      </c>
      <c r="G117" s="22">
        <f>(1/(G$22*(SQRT(2*PI())))*EXP(-((G$18-Simulation!$B117)^2)/(2*Simulation!G$22^2)))</f>
        <v>7.6276056052514896E-125</v>
      </c>
      <c r="H117" s="22">
        <f>(1/(H$22*(SQRT(2*PI())))*EXP(-((H$18-Simulation!$B117)^2)/(2*Simulation!H$22^2)))</f>
        <v>0</v>
      </c>
      <c r="I117" s="22">
        <f>(1/(I$22*(SQRT(2*PI())))*EXP(-((I$18-Simulation!$B117)^2)/(2*Simulation!I$22^2)))</f>
        <v>0</v>
      </c>
      <c r="J117" s="22">
        <f t="shared" si="6"/>
        <v>7.6276058842180317E-125</v>
      </c>
    </row>
    <row r="118" spans="1:10">
      <c r="A118" s="18">
        <f>B118/'Isocratic retention'!$B$5</f>
        <v>0.45500000000000002</v>
      </c>
      <c r="B118" s="8">
        <v>0.91</v>
      </c>
      <c r="C118" s="22">
        <f>(1/(C$22*(SQRT(2*PI())))*EXP(-((C$19-Simulation!$B118)^2)/(2*Simulation!C$22^2)))</f>
        <v>0</v>
      </c>
      <c r="D118" s="22">
        <f>(1/(D$22*(SQRT(2*PI())))*EXP(-((D$19-Simulation!$B118)^2)/(2*Simulation!D$22^2)))</f>
        <v>0</v>
      </c>
      <c r="E118" s="22">
        <f>(1/(E$22*(SQRT(2*PI())))*EXP(-((E$19-Simulation!$B118)^2)/(2*Simulation!E$22^2)))</f>
        <v>0</v>
      </c>
      <c r="F118" s="22">
        <f>(1/(F$22*(SQRT(2*PI())))*EXP(-((F$19-Simulation!$B118)^2)/(2*Simulation!F$22^2)))</f>
        <v>3.5983384824520511E-153</v>
      </c>
      <c r="G118" s="22">
        <f>(1/(G$22*(SQRT(2*PI())))*EXP(-((G$18-Simulation!$B118)^2)/(2*Simulation!G$22^2)))</f>
        <v>8.7434383802684163E-108</v>
      </c>
      <c r="H118" s="22">
        <f>(1/(H$22*(SQRT(2*PI())))*EXP(-((H$18-Simulation!$B118)^2)/(2*Simulation!H$22^2)))</f>
        <v>0</v>
      </c>
      <c r="I118" s="22">
        <f>(1/(I$22*(SQRT(2*PI())))*EXP(-((I$18-Simulation!$B118)^2)/(2*Simulation!I$22^2)))</f>
        <v>0</v>
      </c>
      <c r="J118" s="22">
        <f t="shared" si="6"/>
        <v>8.7434383802684163E-108</v>
      </c>
    </row>
    <row r="119" spans="1:10">
      <c r="A119" s="18">
        <f>B119/'Isocratic retention'!$B$5</f>
        <v>0.46</v>
      </c>
      <c r="B119" s="8">
        <v>0.92</v>
      </c>
      <c r="C119" s="22">
        <f>(1/(C$22*(SQRT(2*PI())))*EXP(-((C$19-Simulation!$B119)^2)/(2*Simulation!C$22^2)))</f>
        <v>0</v>
      </c>
      <c r="D119" s="22">
        <f>(1/(D$22*(SQRT(2*PI())))*EXP(-((D$19-Simulation!$B119)^2)/(2*Simulation!D$22^2)))</f>
        <v>0</v>
      </c>
      <c r="E119" s="22">
        <f>(1/(E$22*(SQRT(2*PI())))*EXP(-((E$19-Simulation!$B119)^2)/(2*Simulation!E$22^2)))</f>
        <v>0</v>
      </c>
      <c r="F119" s="22">
        <f>(1/(F$22*(SQRT(2*PI())))*EXP(-((F$19-Simulation!$B119)^2)/(2*Simulation!F$22^2)))</f>
        <v>1.4064646973211848E-175</v>
      </c>
      <c r="G119" s="22">
        <f>(1/(G$22*(SQRT(2*PI())))*EXP(-((G$18-Simulation!$B119)^2)/(2*Simulation!G$22^2)))</f>
        <v>5.7554479954020703E-92</v>
      </c>
      <c r="H119" s="22">
        <f>(1/(H$22*(SQRT(2*PI())))*EXP(-((H$18-Simulation!$B119)^2)/(2*Simulation!H$22^2)))</f>
        <v>0</v>
      </c>
      <c r="I119" s="22">
        <f>(1/(I$22*(SQRT(2*PI())))*EXP(-((I$18-Simulation!$B119)^2)/(2*Simulation!I$22^2)))</f>
        <v>0</v>
      </c>
      <c r="J119" s="22">
        <f t="shared" si="6"/>
        <v>5.7554479954020703E-92</v>
      </c>
    </row>
    <row r="120" spans="1:10">
      <c r="A120" s="18">
        <f>B120/'Isocratic retention'!$B$5</f>
        <v>0.46500000000000002</v>
      </c>
      <c r="B120" s="8">
        <v>0.93</v>
      </c>
      <c r="C120" s="22">
        <f>(1/(C$22*(SQRT(2*PI())))*EXP(-((C$19-Simulation!$B120)^2)/(2*Simulation!C$22^2)))</f>
        <v>0</v>
      </c>
      <c r="D120" s="22">
        <f>(1/(D$22*(SQRT(2*PI())))*EXP(-((D$19-Simulation!$B120)^2)/(2*Simulation!D$22^2)))</f>
        <v>0</v>
      </c>
      <c r="E120" s="22">
        <f>(1/(E$22*(SQRT(2*PI())))*EXP(-((E$19-Simulation!$B120)^2)/(2*Simulation!E$22^2)))</f>
        <v>0</v>
      </c>
      <c r="F120" s="22">
        <f>(1/(F$22*(SQRT(2*PI())))*EXP(-((F$19-Simulation!$B120)^2)/(2*Simulation!F$22^2)))</f>
        <v>1.6658373147250969E-199</v>
      </c>
      <c r="G120" s="22">
        <f>(1/(G$22*(SQRT(2*PI())))*EXP(-((G$18-Simulation!$B120)^2)/(2*Simulation!G$22^2)))</f>
        <v>2.1755991001671238E-77</v>
      </c>
      <c r="H120" s="22">
        <f>(1/(H$22*(SQRT(2*PI())))*EXP(-((H$18-Simulation!$B120)^2)/(2*Simulation!H$22^2)))</f>
        <v>0</v>
      </c>
      <c r="I120" s="22">
        <f>(1/(I$22*(SQRT(2*PI())))*EXP(-((I$18-Simulation!$B120)^2)/(2*Simulation!I$22^2)))</f>
        <v>0</v>
      </c>
      <c r="J120" s="22">
        <f t="shared" si="6"/>
        <v>2.1755991001671238E-77</v>
      </c>
    </row>
    <row r="121" spans="1:10">
      <c r="A121" s="18">
        <f>B121/'Isocratic retention'!$B$5</f>
        <v>0.47</v>
      </c>
      <c r="B121" s="8">
        <v>0.94</v>
      </c>
      <c r="C121" s="22">
        <f>(1/(C$22*(SQRT(2*PI())))*EXP(-((C$19-Simulation!$B121)^2)/(2*Simulation!C$22^2)))</f>
        <v>0</v>
      </c>
      <c r="D121" s="22">
        <f>(1/(D$22*(SQRT(2*PI())))*EXP(-((D$19-Simulation!$B121)^2)/(2*Simulation!D$22^2)))</f>
        <v>0</v>
      </c>
      <c r="E121" s="22">
        <f>(1/(E$22*(SQRT(2*PI())))*EXP(-((E$19-Simulation!$B121)^2)/(2*Simulation!E$22^2)))</f>
        <v>0</v>
      </c>
      <c r="F121" s="22">
        <f>(1/(F$22*(SQRT(2*PI())))*EXP(-((F$19-Simulation!$B121)^2)/(2*Simulation!F$22^2)))</f>
        <v>5.9787895173379637E-225</v>
      </c>
      <c r="G121" s="22">
        <f>(1/(G$22*(SQRT(2*PI())))*EXP(-((G$18-Simulation!$B121)^2)/(2*Simulation!G$22^2)))</f>
        <v>4.7226032635908131E-64</v>
      </c>
      <c r="H121" s="22">
        <f>(1/(H$22*(SQRT(2*PI())))*EXP(-((H$18-Simulation!$B121)^2)/(2*Simulation!H$22^2)))</f>
        <v>0</v>
      </c>
      <c r="I121" s="22">
        <f>(1/(I$22*(SQRT(2*PI())))*EXP(-((I$18-Simulation!$B121)^2)/(2*Simulation!I$22^2)))</f>
        <v>0</v>
      </c>
      <c r="J121" s="22">
        <f t="shared" si="6"/>
        <v>4.7226032635908131E-64</v>
      </c>
    </row>
    <row r="122" spans="1:10">
      <c r="A122" s="18">
        <f>B122/'Isocratic retention'!$B$5</f>
        <v>0.47499999999999998</v>
      </c>
      <c r="B122" s="8">
        <v>0.95</v>
      </c>
      <c r="C122" s="22">
        <f>(1/(C$22*(SQRT(2*PI())))*EXP(-((C$19-Simulation!$B122)^2)/(2*Simulation!C$22^2)))</f>
        <v>0</v>
      </c>
      <c r="D122" s="22">
        <f>(1/(D$22*(SQRT(2*PI())))*EXP(-((D$19-Simulation!$B122)^2)/(2*Simulation!D$22^2)))</f>
        <v>0</v>
      </c>
      <c r="E122" s="22">
        <f>(1/(E$22*(SQRT(2*PI())))*EXP(-((E$19-Simulation!$B122)^2)/(2*Simulation!E$22^2)))</f>
        <v>0</v>
      </c>
      <c r="F122" s="22">
        <f>(1/(F$22*(SQRT(2*PI())))*EXP(-((F$19-Simulation!$B122)^2)/(2*Simulation!F$22^2)))</f>
        <v>6.5023579105172016E-252</v>
      </c>
      <c r="G122" s="22">
        <f>(1/(G$22*(SQRT(2*PI())))*EXP(-((G$18-Simulation!$B122)^2)/(2*Simulation!G$22^2)))</f>
        <v>5.8869034252682432E-52</v>
      </c>
      <c r="H122" s="22">
        <f>(1/(H$22*(SQRT(2*PI())))*EXP(-((H$18-Simulation!$B122)^2)/(2*Simulation!H$22^2)))</f>
        <v>0</v>
      </c>
      <c r="I122" s="22">
        <f>(1/(I$22*(SQRT(2*PI())))*EXP(-((I$18-Simulation!$B122)^2)/(2*Simulation!I$22^2)))</f>
        <v>0</v>
      </c>
      <c r="J122" s="22">
        <f t="shared" si="6"/>
        <v>5.8869034252682432E-52</v>
      </c>
    </row>
    <row r="123" spans="1:10">
      <c r="A123" s="18">
        <f>B123/'Isocratic retention'!$B$5</f>
        <v>0.48</v>
      </c>
      <c r="B123" s="8">
        <v>0.96</v>
      </c>
      <c r="C123" s="22">
        <f>(1/(C$22*(SQRT(2*PI())))*EXP(-((C$19-Simulation!$B123)^2)/(2*Simulation!C$22^2)))</f>
        <v>0</v>
      </c>
      <c r="D123" s="22">
        <f>(1/(D$22*(SQRT(2*PI())))*EXP(-((D$19-Simulation!$B123)^2)/(2*Simulation!D$22^2)))</f>
        <v>0</v>
      </c>
      <c r="E123" s="22">
        <f>(1/(E$22*(SQRT(2*PI())))*EXP(-((E$19-Simulation!$B123)^2)/(2*Simulation!E$22^2)))</f>
        <v>0</v>
      </c>
      <c r="F123" s="22">
        <f>(1/(F$22*(SQRT(2*PI())))*EXP(-((F$19-Simulation!$B123)^2)/(2*Simulation!F$22^2)))</f>
        <v>2.1429172714038152E-280</v>
      </c>
      <c r="G123" s="22">
        <f>(1/(G$22*(SQRT(2*PI())))*EXP(-((G$18-Simulation!$B123)^2)/(2*Simulation!G$22^2)))</f>
        <v>4.2140066401162482E-41</v>
      </c>
      <c r="H123" s="22">
        <f>(1/(H$22*(SQRT(2*PI())))*EXP(-((H$18-Simulation!$B123)^2)/(2*Simulation!H$22^2)))</f>
        <v>0</v>
      </c>
      <c r="I123" s="22">
        <f>(1/(I$22*(SQRT(2*PI())))*EXP(-((I$18-Simulation!$B123)^2)/(2*Simulation!I$22^2)))</f>
        <v>0</v>
      </c>
      <c r="J123" s="22">
        <f t="shared" si="6"/>
        <v>4.2140066401162482E-41</v>
      </c>
    </row>
    <row r="124" spans="1:10">
      <c r="A124" s="18">
        <f>B124/'Isocratic retention'!$B$5</f>
        <v>0.48499999999999999</v>
      </c>
      <c r="B124" s="8">
        <v>0.97</v>
      </c>
      <c r="C124" s="22">
        <f>(1/(C$22*(SQRT(2*PI())))*EXP(-((C$19-Simulation!$B124)^2)/(2*Simulation!C$22^2)))</f>
        <v>0</v>
      </c>
      <c r="D124" s="22">
        <f>(1/(D$22*(SQRT(2*PI())))*EXP(-((D$19-Simulation!$B124)^2)/(2*Simulation!D$22^2)))</f>
        <v>0</v>
      </c>
      <c r="E124" s="22">
        <f>(1/(E$22*(SQRT(2*PI())))*EXP(-((E$19-Simulation!$B124)^2)/(2*Simulation!E$22^2)))</f>
        <v>0</v>
      </c>
      <c r="F124" s="22">
        <f>(1/(F$22*(SQRT(2*PI())))*EXP(-((F$19-Simulation!$B124)^2)/(2*Simulation!F$22^2)))</f>
        <v>0</v>
      </c>
      <c r="G124" s="22">
        <f>(1/(G$22*(SQRT(2*PI())))*EXP(-((G$18-Simulation!$B124)^2)/(2*Simulation!G$22^2)))</f>
        <v>1.7322332713115013E-31</v>
      </c>
      <c r="H124" s="22">
        <f>(1/(H$22*(SQRT(2*PI())))*EXP(-((H$18-Simulation!$B124)^2)/(2*Simulation!H$22^2)))</f>
        <v>0</v>
      </c>
      <c r="I124" s="22">
        <f>(1/(I$22*(SQRT(2*PI())))*EXP(-((I$18-Simulation!$B124)^2)/(2*Simulation!I$22^2)))</f>
        <v>0</v>
      </c>
      <c r="J124" s="22">
        <f t="shared" si="6"/>
        <v>1.7322332713115013E-31</v>
      </c>
    </row>
    <row r="125" spans="1:10">
      <c r="A125" s="18">
        <f>B125/'Isocratic retention'!$B$5</f>
        <v>0.49</v>
      </c>
      <c r="B125" s="8">
        <v>0.98</v>
      </c>
      <c r="C125" s="22">
        <f>(1/(C$22*(SQRT(2*PI())))*EXP(-((C$19-Simulation!$B125)^2)/(2*Simulation!C$22^2)))</f>
        <v>0</v>
      </c>
      <c r="D125" s="22">
        <f>(1/(D$22*(SQRT(2*PI())))*EXP(-((D$19-Simulation!$B125)^2)/(2*Simulation!D$22^2)))</f>
        <v>0</v>
      </c>
      <c r="E125" s="22">
        <f>(1/(E$22*(SQRT(2*PI())))*EXP(-((E$19-Simulation!$B125)^2)/(2*Simulation!E$22^2)))</f>
        <v>0</v>
      </c>
      <c r="F125" s="22">
        <f>(1/(F$22*(SQRT(2*PI())))*EXP(-((F$19-Simulation!$B125)^2)/(2*Simulation!F$22^2)))</f>
        <v>0</v>
      </c>
      <c r="G125" s="22">
        <f>(1/(G$22*(SQRT(2*PI())))*EXP(-((G$18-Simulation!$B125)^2)/(2*Simulation!G$22^2)))</f>
        <v>4.0890308977575005E-23</v>
      </c>
      <c r="H125" s="22">
        <f>(1/(H$22*(SQRT(2*PI())))*EXP(-((H$18-Simulation!$B125)^2)/(2*Simulation!H$22^2)))</f>
        <v>0</v>
      </c>
      <c r="I125" s="22">
        <f>(1/(I$22*(SQRT(2*PI())))*EXP(-((I$18-Simulation!$B125)^2)/(2*Simulation!I$22^2)))</f>
        <v>0</v>
      </c>
      <c r="J125" s="22">
        <f t="shared" si="6"/>
        <v>4.0890308977575005E-23</v>
      </c>
    </row>
    <row r="126" spans="1:10">
      <c r="A126" s="18">
        <f>B126/'Isocratic retention'!$B$5</f>
        <v>0.495</v>
      </c>
      <c r="B126" s="8">
        <v>0.99</v>
      </c>
      <c r="C126" s="22">
        <f>(1/(C$22*(SQRT(2*PI())))*EXP(-((C$19-Simulation!$B126)^2)/(2*Simulation!C$22^2)))</f>
        <v>0</v>
      </c>
      <c r="D126" s="22">
        <f>(1/(D$22*(SQRT(2*PI())))*EXP(-((D$19-Simulation!$B126)^2)/(2*Simulation!D$22^2)))</f>
        <v>0</v>
      </c>
      <c r="E126" s="22">
        <f>(1/(E$22*(SQRT(2*PI())))*EXP(-((E$19-Simulation!$B126)^2)/(2*Simulation!E$22^2)))</f>
        <v>0</v>
      </c>
      <c r="F126" s="22">
        <f>(1/(F$22*(SQRT(2*PI())))*EXP(-((F$19-Simulation!$B126)^2)/(2*Simulation!F$22^2)))</f>
        <v>0</v>
      </c>
      <c r="G126" s="22">
        <f>(1/(G$22*(SQRT(2*PI())))*EXP(-((G$18-Simulation!$B126)^2)/(2*Simulation!G$22^2)))</f>
        <v>5.5429028201072641E-16</v>
      </c>
      <c r="H126" s="22">
        <f>(1/(H$22*(SQRT(2*PI())))*EXP(-((H$18-Simulation!$B126)^2)/(2*Simulation!H$22^2)))</f>
        <v>0</v>
      </c>
      <c r="I126" s="22">
        <f>(1/(I$22*(SQRT(2*PI())))*EXP(-((I$18-Simulation!$B126)^2)/(2*Simulation!I$22^2)))</f>
        <v>0</v>
      </c>
      <c r="J126" s="22">
        <f t="shared" si="6"/>
        <v>5.5429028201072641E-16</v>
      </c>
    </row>
    <row r="127" spans="1:10">
      <c r="A127" s="18">
        <f>B127/'Isocratic retention'!$B$5</f>
        <v>0.5</v>
      </c>
      <c r="B127" s="8">
        <v>1</v>
      </c>
      <c r="C127" s="22">
        <f>(1/(C$22*(SQRT(2*PI())))*EXP(-((C$19-Simulation!$B127)^2)/(2*Simulation!C$22^2)))</f>
        <v>0</v>
      </c>
      <c r="D127" s="22">
        <f>(1/(D$22*(SQRT(2*PI())))*EXP(-((D$19-Simulation!$B127)^2)/(2*Simulation!D$22^2)))</f>
        <v>0</v>
      </c>
      <c r="E127" s="22">
        <f>(1/(E$22*(SQRT(2*PI())))*EXP(-((E$19-Simulation!$B127)^2)/(2*Simulation!E$22^2)))</f>
        <v>0</v>
      </c>
      <c r="F127" s="22">
        <f>(1/(F$22*(SQRT(2*PI())))*EXP(-((F$19-Simulation!$B127)^2)/(2*Simulation!F$22^2)))</f>
        <v>0</v>
      </c>
      <c r="G127" s="22">
        <f>(1/(G$22*(SQRT(2*PI())))*EXP(-((G$18-Simulation!$B127)^2)/(2*Simulation!G$22^2)))</f>
        <v>4.3147634650346404E-10</v>
      </c>
      <c r="H127" s="22">
        <f>(1/(H$22*(SQRT(2*PI())))*EXP(-((H$18-Simulation!$B127)^2)/(2*Simulation!H$22^2)))</f>
        <v>0</v>
      </c>
      <c r="I127" s="22">
        <f>(1/(I$22*(SQRT(2*PI())))*EXP(-((I$18-Simulation!$B127)^2)/(2*Simulation!I$22^2)))</f>
        <v>0</v>
      </c>
      <c r="J127" s="22">
        <f t="shared" si="6"/>
        <v>4.3147634650346404E-10</v>
      </c>
    </row>
    <row r="128" spans="1:10">
      <c r="A128" s="18">
        <f>B128/'Isocratic retention'!$B$5</f>
        <v>0.505</v>
      </c>
      <c r="B128" s="8">
        <v>1.01</v>
      </c>
      <c r="C128" s="22">
        <f>(1/(C$22*(SQRT(2*PI())))*EXP(-((C$19-Simulation!$B128)^2)/(2*Simulation!C$22^2)))</f>
        <v>0</v>
      </c>
      <c r="D128" s="22">
        <f>(1/(D$22*(SQRT(2*PI())))*EXP(-((D$19-Simulation!$B128)^2)/(2*Simulation!D$22^2)))</f>
        <v>0</v>
      </c>
      <c r="E128" s="22">
        <f>(1/(E$22*(SQRT(2*PI())))*EXP(-((E$19-Simulation!$B128)^2)/(2*Simulation!E$22^2)))</f>
        <v>0</v>
      </c>
      <c r="F128" s="22">
        <f>(1/(F$22*(SQRT(2*PI())))*EXP(-((F$19-Simulation!$B128)^2)/(2*Simulation!F$22^2)))</f>
        <v>0</v>
      </c>
      <c r="G128" s="22">
        <f>(1/(G$22*(SQRT(2*PI())))*EXP(-((G$18-Simulation!$B128)^2)/(2*Simulation!G$22^2)))</f>
        <v>1.9287661562359995E-5</v>
      </c>
      <c r="H128" s="22">
        <f>(1/(H$22*(SQRT(2*PI())))*EXP(-((H$18-Simulation!$B128)^2)/(2*Simulation!H$22^2)))</f>
        <v>0</v>
      </c>
      <c r="I128" s="22">
        <f>(1/(I$22*(SQRT(2*PI())))*EXP(-((I$18-Simulation!$B128)^2)/(2*Simulation!I$22^2)))</f>
        <v>0</v>
      </c>
      <c r="J128" s="22">
        <f t="shared" si="6"/>
        <v>1.9287661562359995E-5</v>
      </c>
    </row>
    <row r="129" spans="1:10">
      <c r="A129" s="18">
        <f>B129/'Isocratic retention'!$B$5</f>
        <v>0.51</v>
      </c>
      <c r="B129" s="8">
        <v>1.02</v>
      </c>
      <c r="C129" s="22">
        <f>(1/(C$22*(SQRT(2*PI())))*EXP(-((C$19-Simulation!$B129)^2)/(2*Simulation!C$22^2)))</f>
        <v>0</v>
      </c>
      <c r="D129" s="22">
        <f>(1/(D$22*(SQRT(2*PI())))*EXP(-((D$19-Simulation!$B129)^2)/(2*Simulation!D$22^2)))</f>
        <v>0</v>
      </c>
      <c r="E129" s="22">
        <f>(1/(E$22*(SQRT(2*PI())))*EXP(-((E$19-Simulation!$B129)^2)/(2*Simulation!E$22^2)))</f>
        <v>0</v>
      </c>
      <c r="F129" s="22">
        <f>(1/(F$22*(SQRT(2*PI())))*EXP(-((F$19-Simulation!$B129)^2)/(2*Simulation!F$22^2)))</f>
        <v>0</v>
      </c>
      <c r="G129" s="22">
        <f>(1/(G$22*(SQRT(2*PI())))*EXP(-((G$18-Simulation!$B129)^2)/(2*Simulation!G$22^2)))</f>
        <v>4.9511378382659808E-2</v>
      </c>
      <c r="H129" s="22">
        <f>(1/(H$22*(SQRT(2*PI())))*EXP(-((H$18-Simulation!$B129)^2)/(2*Simulation!H$22^2)))</f>
        <v>0</v>
      </c>
      <c r="I129" s="22">
        <f>(1/(I$22*(SQRT(2*PI())))*EXP(-((I$18-Simulation!$B129)^2)/(2*Simulation!I$22^2)))</f>
        <v>0</v>
      </c>
      <c r="J129" s="22">
        <f t="shared" si="6"/>
        <v>4.9511378382659808E-2</v>
      </c>
    </row>
    <row r="130" spans="1:10">
      <c r="A130" s="18">
        <f>B130/'Isocratic retention'!$B$5</f>
        <v>0.51500000000000001</v>
      </c>
      <c r="B130" s="8">
        <v>1.03</v>
      </c>
      <c r="C130" s="22">
        <f>(1/(C$22*(SQRT(2*PI())))*EXP(-((C$19-Simulation!$B130)^2)/(2*Simulation!C$22^2)))</f>
        <v>0</v>
      </c>
      <c r="D130" s="22">
        <f>(1/(D$22*(SQRT(2*PI())))*EXP(-((D$19-Simulation!$B130)^2)/(2*Simulation!D$22^2)))</f>
        <v>0</v>
      </c>
      <c r="E130" s="22">
        <f>(1/(E$22*(SQRT(2*PI())))*EXP(-((E$19-Simulation!$B130)^2)/(2*Simulation!E$22^2)))</f>
        <v>0</v>
      </c>
      <c r="F130" s="22">
        <f>(1/(F$22*(SQRT(2*PI())))*EXP(-((F$19-Simulation!$B130)^2)/(2*Simulation!F$22^2)))</f>
        <v>0</v>
      </c>
      <c r="G130" s="22">
        <f>(1/(G$22*(SQRT(2*PI())))*EXP(-((G$18-Simulation!$B130)^2)/(2*Simulation!G$22^2)))</f>
        <v>7.2984949743244796</v>
      </c>
      <c r="H130" s="22">
        <f>(1/(H$22*(SQRT(2*PI())))*EXP(-((H$18-Simulation!$B130)^2)/(2*Simulation!H$22^2)))</f>
        <v>0</v>
      </c>
      <c r="I130" s="22">
        <f>(1/(I$22*(SQRT(2*PI())))*EXP(-((I$18-Simulation!$B130)^2)/(2*Simulation!I$22^2)))</f>
        <v>0</v>
      </c>
      <c r="J130" s="22">
        <f t="shared" si="6"/>
        <v>7.2984949743244796</v>
      </c>
    </row>
    <row r="131" spans="1:10">
      <c r="A131" s="18">
        <f>B131/'Isocratic retention'!$B$5</f>
        <v>0.52</v>
      </c>
      <c r="B131" s="8">
        <v>1.04</v>
      </c>
      <c r="C131" s="22">
        <f>(1/(C$22*(SQRT(2*PI())))*EXP(-((C$19-Simulation!$B131)^2)/(2*Simulation!C$22^2)))</f>
        <v>0</v>
      </c>
      <c r="D131" s="22">
        <f>(1/(D$22*(SQRT(2*PI())))*EXP(-((D$19-Simulation!$B131)^2)/(2*Simulation!D$22^2)))</f>
        <v>0</v>
      </c>
      <c r="E131" s="22">
        <f>(1/(E$22*(SQRT(2*PI())))*EXP(-((E$19-Simulation!$B131)^2)/(2*Simulation!E$22^2)))</f>
        <v>0</v>
      </c>
      <c r="F131" s="22">
        <f>(1/(F$22*(SQRT(2*PI())))*EXP(-((F$19-Simulation!$B131)^2)/(2*Simulation!F$22^2)))</f>
        <v>0</v>
      </c>
      <c r="G131" s="22">
        <f>(1/(G$22*(SQRT(2*PI())))*EXP(-((G$18-Simulation!$B131)^2)/(2*Simulation!G$22^2)))</f>
        <v>61.782355978557753</v>
      </c>
      <c r="H131" s="22">
        <f>(1/(H$22*(SQRT(2*PI())))*EXP(-((H$18-Simulation!$B131)^2)/(2*Simulation!H$22^2)))</f>
        <v>0</v>
      </c>
      <c r="I131" s="22">
        <f>(1/(I$22*(SQRT(2*PI())))*EXP(-((I$18-Simulation!$B131)^2)/(2*Simulation!I$22^2)))</f>
        <v>0</v>
      </c>
      <c r="J131" s="22">
        <f t="shared" si="6"/>
        <v>61.782355978557753</v>
      </c>
    </row>
    <row r="132" spans="1:10">
      <c r="A132" s="18">
        <f>B132/'Isocratic retention'!$B$5</f>
        <v>0.52500000000000002</v>
      </c>
      <c r="B132" s="8">
        <v>1.05</v>
      </c>
      <c r="C132" s="22">
        <f>(1/(C$22*(SQRT(2*PI())))*EXP(-((C$19-Simulation!$B132)^2)/(2*Simulation!C$22^2)))</f>
        <v>0</v>
      </c>
      <c r="D132" s="22">
        <f>(1/(D$22*(SQRT(2*PI())))*EXP(-((D$19-Simulation!$B132)^2)/(2*Simulation!D$22^2)))</f>
        <v>0</v>
      </c>
      <c r="E132" s="22">
        <f>(1/(E$22*(SQRT(2*PI())))*EXP(-((E$19-Simulation!$B132)^2)/(2*Simulation!E$22^2)))</f>
        <v>0</v>
      </c>
      <c r="F132" s="22">
        <f>(1/(F$22*(SQRT(2*PI())))*EXP(-((F$19-Simulation!$B132)^2)/(2*Simulation!F$22^2)))</f>
        <v>0</v>
      </c>
      <c r="G132" s="22">
        <f>(1/(G$22*(SQRT(2*PI())))*EXP(-((G$18-Simulation!$B132)^2)/(2*Simulation!G$22^2)))</f>
        <v>30.032983229557768</v>
      </c>
      <c r="H132" s="22">
        <f>(1/(H$22*(SQRT(2*PI())))*EXP(-((H$18-Simulation!$B132)^2)/(2*Simulation!H$22^2)))</f>
        <v>0</v>
      </c>
      <c r="I132" s="22">
        <f>(1/(I$22*(SQRT(2*PI())))*EXP(-((I$18-Simulation!$B132)^2)/(2*Simulation!I$22^2)))</f>
        <v>0</v>
      </c>
      <c r="J132" s="22">
        <f t="shared" si="6"/>
        <v>30.032983229557768</v>
      </c>
    </row>
    <row r="133" spans="1:10">
      <c r="A133" s="18">
        <f>B133/'Isocratic retention'!$B$5</f>
        <v>0.53</v>
      </c>
      <c r="B133" s="8">
        <v>1.06</v>
      </c>
      <c r="C133" s="22">
        <f>(1/(C$22*(SQRT(2*PI())))*EXP(-((C$19-Simulation!$B133)^2)/(2*Simulation!C$22^2)))</f>
        <v>0</v>
      </c>
      <c r="D133" s="22">
        <f>(1/(D$22*(SQRT(2*PI())))*EXP(-((D$19-Simulation!$B133)^2)/(2*Simulation!D$22^2)))</f>
        <v>0</v>
      </c>
      <c r="E133" s="22">
        <f>(1/(E$22*(SQRT(2*PI())))*EXP(-((E$19-Simulation!$B133)^2)/(2*Simulation!E$22^2)))</f>
        <v>0</v>
      </c>
      <c r="F133" s="22">
        <f>(1/(F$22*(SQRT(2*PI())))*EXP(-((F$19-Simulation!$B133)^2)/(2*Simulation!F$22^2)))</f>
        <v>0</v>
      </c>
      <c r="G133" s="22">
        <f>(1/(G$22*(SQRT(2*PI())))*EXP(-((G$18-Simulation!$B133)^2)/(2*Simulation!G$22^2)))</f>
        <v>0.83836924413050495</v>
      </c>
      <c r="H133" s="22">
        <f>(1/(H$22*(SQRT(2*PI())))*EXP(-((H$18-Simulation!$B133)^2)/(2*Simulation!H$22^2)))</f>
        <v>0</v>
      </c>
      <c r="I133" s="22">
        <f>(1/(I$22*(SQRT(2*PI())))*EXP(-((I$18-Simulation!$B133)^2)/(2*Simulation!I$22^2)))</f>
        <v>0</v>
      </c>
      <c r="J133" s="22">
        <f t="shared" si="6"/>
        <v>0.83836924413050495</v>
      </c>
    </row>
    <row r="134" spans="1:10">
      <c r="A134" s="18">
        <f>B134/'Isocratic retention'!$B$5</f>
        <v>0.53500000000000003</v>
      </c>
      <c r="B134" s="8">
        <v>1.07</v>
      </c>
      <c r="C134" s="22">
        <f>(1/(C$22*(SQRT(2*PI())))*EXP(-((C$19-Simulation!$B134)^2)/(2*Simulation!C$22^2)))</f>
        <v>0</v>
      </c>
      <c r="D134" s="22">
        <f>(1/(D$22*(SQRT(2*PI())))*EXP(-((D$19-Simulation!$B134)^2)/(2*Simulation!D$22^2)))</f>
        <v>0</v>
      </c>
      <c r="E134" s="22">
        <f>(1/(E$22*(SQRT(2*PI())))*EXP(-((E$19-Simulation!$B134)^2)/(2*Simulation!E$22^2)))</f>
        <v>0</v>
      </c>
      <c r="F134" s="22">
        <f>(1/(F$22*(SQRT(2*PI())))*EXP(-((F$19-Simulation!$B134)^2)/(2*Simulation!F$22^2)))</f>
        <v>0</v>
      </c>
      <c r="G134" s="22">
        <f>(1/(G$22*(SQRT(2*PI())))*EXP(-((G$18-Simulation!$B134)^2)/(2*Simulation!G$22^2)))</f>
        <v>1.3439250770764667E-3</v>
      </c>
      <c r="H134" s="22">
        <f>(1/(H$22*(SQRT(2*PI())))*EXP(-((H$18-Simulation!$B134)^2)/(2*Simulation!H$22^2)))</f>
        <v>0</v>
      </c>
      <c r="I134" s="22">
        <f>(1/(I$22*(SQRT(2*PI())))*EXP(-((I$18-Simulation!$B134)^2)/(2*Simulation!I$22^2)))</f>
        <v>0</v>
      </c>
      <c r="J134" s="22">
        <f t="shared" si="6"/>
        <v>1.3439250770764667E-3</v>
      </c>
    </row>
    <row r="135" spans="1:10">
      <c r="A135" s="18">
        <f>B135/'Isocratic retention'!$B$5</f>
        <v>0.54</v>
      </c>
      <c r="B135" s="8">
        <v>1.08</v>
      </c>
      <c r="C135" s="22">
        <f>(1/(C$22*(SQRT(2*PI())))*EXP(-((C$19-Simulation!$B135)^2)/(2*Simulation!C$22^2)))</f>
        <v>0</v>
      </c>
      <c r="D135" s="22">
        <f>(1/(D$22*(SQRT(2*PI())))*EXP(-((D$19-Simulation!$B135)^2)/(2*Simulation!D$22^2)))</f>
        <v>0</v>
      </c>
      <c r="E135" s="22">
        <f>(1/(E$22*(SQRT(2*PI())))*EXP(-((E$19-Simulation!$B135)^2)/(2*Simulation!E$22^2)))</f>
        <v>0</v>
      </c>
      <c r="F135" s="22">
        <f>(1/(F$22*(SQRT(2*PI())))*EXP(-((F$19-Simulation!$B135)^2)/(2*Simulation!F$22^2)))</f>
        <v>0</v>
      </c>
      <c r="G135" s="22">
        <f>(1/(G$22*(SQRT(2*PI())))*EXP(-((G$18-Simulation!$B135)^2)/(2*Simulation!G$22^2)))</f>
        <v>1.2371365383887047E-7</v>
      </c>
      <c r="H135" s="22">
        <f>(1/(H$22*(SQRT(2*PI())))*EXP(-((H$18-Simulation!$B135)^2)/(2*Simulation!H$22^2)))</f>
        <v>0</v>
      </c>
      <c r="I135" s="22">
        <f>(1/(I$22*(SQRT(2*PI())))*EXP(-((I$18-Simulation!$B135)^2)/(2*Simulation!I$22^2)))</f>
        <v>0</v>
      </c>
      <c r="J135" s="22">
        <f t="shared" si="6"/>
        <v>1.2371365383887047E-7</v>
      </c>
    </row>
    <row r="136" spans="1:10">
      <c r="A136" s="18">
        <f>B136/'Isocratic retention'!$B$5</f>
        <v>0.54500000000000004</v>
      </c>
      <c r="B136" s="8">
        <v>1.0900000000000001</v>
      </c>
      <c r="C136" s="22">
        <f>(1/(C$22*(SQRT(2*PI())))*EXP(-((C$19-Simulation!$B136)^2)/(2*Simulation!C$22^2)))</f>
        <v>0</v>
      </c>
      <c r="D136" s="22">
        <f>(1/(D$22*(SQRT(2*PI())))*EXP(-((D$19-Simulation!$B136)^2)/(2*Simulation!D$22^2)))</f>
        <v>0</v>
      </c>
      <c r="E136" s="22">
        <f>(1/(E$22*(SQRT(2*PI())))*EXP(-((E$19-Simulation!$B136)^2)/(2*Simulation!E$22^2)))</f>
        <v>0</v>
      </c>
      <c r="F136" s="22">
        <f>(1/(F$22*(SQRT(2*PI())))*EXP(-((F$19-Simulation!$B136)^2)/(2*Simulation!F$22^2)))</f>
        <v>0</v>
      </c>
      <c r="G136" s="22">
        <f>(1/(G$22*(SQRT(2*PI())))*EXP(-((G$18-Simulation!$B136)^2)/(2*Simulation!G$22^2)))</f>
        <v>6.5397789017938987E-13</v>
      </c>
      <c r="H136" s="22">
        <f>(1/(H$22*(SQRT(2*PI())))*EXP(-((H$18-Simulation!$B136)^2)/(2*Simulation!H$22^2)))</f>
        <v>0</v>
      </c>
      <c r="I136" s="22">
        <f>(1/(I$22*(SQRT(2*PI())))*EXP(-((I$18-Simulation!$B136)^2)/(2*Simulation!I$22^2)))</f>
        <v>0</v>
      </c>
      <c r="J136" s="22">
        <f t="shared" si="6"/>
        <v>6.5397789017938987E-13</v>
      </c>
    </row>
    <row r="137" spans="1:10">
      <c r="A137" s="18">
        <f>B137/'Isocratic retention'!$B$5</f>
        <v>0.55000000000000004</v>
      </c>
      <c r="B137" s="8">
        <v>1.1000000000000001</v>
      </c>
      <c r="C137" s="22">
        <f>(1/(C$22*(SQRT(2*PI())))*EXP(-((C$19-Simulation!$B137)^2)/(2*Simulation!C$22^2)))</f>
        <v>0</v>
      </c>
      <c r="D137" s="22">
        <f>(1/(D$22*(SQRT(2*PI())))*EXP(-((D$19-Simulation!$B137)^2)/(2*Simulation!D$22^2)))</f>
        <v>0</v>
      </c>
      <c r="E137" s="22">
        <f>(1/(E$22*(SQRT(2*PI())))*EXP(-((E$19-Simulation!$B137)^2)/(2*Simulation!E$22^2)))</f>
        <v>0</v>
      </c>
      <c r="F137" s="22">
        <f>(1/(F$22*(SQRT(2*PI())))*EXP(-((F$19-Simulation!$B137)^2)/(2*Simulation!F$22^2)))</f>
        <v>0</v>
      </c>
      <c r="G137" s="22">
        <f>(1/(G$22*(SQRT(2*PI())))*EXP(-((G$18-Simulation!$B137)^2)/(2*Simulation!G$22^2)))</f>
        <v>1.985232397137154E-19</v>
      </c>
      <c r="H137" s="22">
        <f>(1/(H$22*(SQRT(2*PI())))*EXP(-((H$18-Simulation!$B137)^2)/(2*Simulation!H$22^2)))</f>
        <v>0</v>
      </c>
      <c r="I137" s="22">
        <f>(1/(I$22*(SQRT(2*PI())))*EXP(-((I$18-Simulation!$B137)^2)/(2*Simulation!I$22^2)))</f>
        <v>0</v>
      </c>
      <c r="J137" s="22">
        <f t="shared" si="6"/>
        <v>1.985232397137154E-19</v>
      </c>
    </row>
    <row r="138" spans="1:10">
      <c r="A138" s="18">
        <f>B138/'Isocratic retention'!$B$5</f>
        <v>0.55500000000000005</v>
      </c>
      <c r="B138" s="8">
        <v>1.1100000000000001</v>
      </c>
      <c r="C138" s="22">
        <f>(1/(C$22*(SQRT(2*PI())))*EXP(-((C$19-Simulation!$B138)^2)/(2*Simulation!C$22^2)))</f>
        <v>0</v>
      </c>
      <c r="D138" s="22">
        <f>(1/(D$22*(SQRT(2*PI())))*EXP(-((D$19-Simulation!$B138)^2)/(2*Simulation!D$22^2)))</f>
        <v>0</v>
      </c>
      <c r="E138" s="22">
        <f>(1/(E$22*(SQRT(2*PI())))*EXP(-((E$19-Simulation!$B138)^2)/(2*Simulation!E$22^2)))</f>
        <v>0</v>
      </c>
      <c r="F138" s="22">
        <f>(1/(F$22*(SQRT(2*PI())))*EXP(-((F$19-Simulation!$B138)^2)/(2*Simulation!F$22^2)))</f>
        <v>0</v>
      </c>
      <c r="G138" s="22">
        <f>(1/(G$22*(SQRT(2*PI())))*EXP(-((G$18-Simulation!$B138)^2)/(2*Simulation!G$22^2)))</f>
        <v>3.4606884049491175E-27</v>
      </c>
      <c r="H138" s="22">
        <f>(1/(H$22*(SQRT(2*PI())))*EXP(-((H$18-Simulation!$B138)^2)/(2*Simulation!H$22^2)))</f>
        <v>0</v>
      </c>
      <c r="I138" s="22">
        <f>(1/(I$22*(SQRT(2*PI())))*EXP(-((I$18-Simulation!$B138)^2)/(2*Simulation!I$22^2)))</f>
        <v>0</v>
      </c>
      <c r="J138" s="22">
        <f t="shared" si="6"/>
        <v>3.4606884049491175E-27</v>
      </c>
    </row>
    <row r="139" spans="1:10">
      <c r="A139" s="18">
        <f>B139/'Isocratic retention'!$B$5</f>
        <v>0.56000000000000005</v>
      </c>
      <c r="B139" s="8">
        <v>1.1200000000000001</v>
      </c>
      <c r="C139" s="22">
        <f>(1/(C$22*(SQRT(2*PI())))*EXP(-((C$19-Simulation!$B139)^2)/(2*Simulation!C$22^2)))</f>
        <v>0</v>
      </c>
      <c r="D139" s="22">
        <f>(1/(D$22*(SQRT(2*PI())))*EXP(-((D$19-Simulation!$B139)^2)/(2*Simulation!D$22^2)))</f>
        <v>0</v>
      </c>
      <c r="E139" s="22">
        <f>(1/(E$22*(SQRT(2*PI())))*EXP(-((E$19-Simulation!$B139)^2)/(2*Simulation!E$22^2)))</f>
        <v>0</v>
      </c>
      <c r="F139" s="22">
        <f>(1/(F$22*(SQRT(2*PI())))*EXP(-((F$19-Simulation!$B139)^2)/(2*Simulation!F$22^2)))</f>
        <v>0</v>
      </c>
      <c r="G139" s="22">
        <f>(1/(G$22*(SQRT(2*PI())))*EXP(-((G$18-Simulation!$B139)^2)/(2*Simulation!G$22^2)))</f>
        <v>3.4643080086429522E-36</v>
      </c>
      <c r="H139" s="22">
        <f>(1/(H$22*(SQRT(2*PI())))*EXP(-((H$18-Simulation!$B139)^2)/(2*Simulation!H$22^2)))</f>
        <v>0</v>
      </c>
      <c r="I139" s="22">
        <f>(1/(I$22*(SQRT(2*PI())))*EXP(-((I$18-Simulation!$B139)^2)/(2*Simulation!I$22^2)))</f>
        <v>0</v>
      </c>
      <c r="J139" s="22">
        <f t="shared" si="6"/>
        <v>3.4643080086429522E-36</v>
      </c>
    </row>
    <row r="140" spans="1:10">
      <c r="A140" s="18">
        <f>B140/'Isocratic retention'!$B$5</f>
        <v>0.56499999999999995</v>
      </c>
      <c r="B140" s="8">
        <v>1.1299999999999999</v>
      </c>
      <c r="C140" s="22">
        <f>(1/(C$22*(SQRT(2*PI())))*EXP(-((C$19-Simulation!$B140)^2)/(2*Simulation!C$22^2)))</f>
        <v>0</v>
      </c>
      <c r="D140" s="22">
        <f>(1/(D$22*(SQRT(2*PI())))*EXP(-((D$19-Simulation!$B140)^2)/(2*Simulation!D$22^2)))</f>
        <v>0</v>
      </c>
      <c r="E140" s="22">
        <f>(1/(E$22*(SQRT(2*PI())))*EXP(-((E$19-Simulation!$B140)^2)/(2*Simulation!E$22^2)))</f>
        <v>0</v>
      </c>
      <c r="F140" s="22">
        <f>(1/(F$22*(SQRT(2*PI())))*EXP(-((F$19-Simulation!$B140)^2)/(2*Simulation!F$22^2)))</f>
        <v>0</v>
      </c>
      <c r="G140" s="22">
        <f>(1/(G$22*(SQRT(2*PI())))*EXP(-((G$18-Simulation!$B140)^2)/(2*Simulation!G$22^2)))</f>
        <v>1.9914680982661619E-46</v>
      </c>
      <c r="H140" s="22">
        <f>(1/(H$22*(SQRT(2*PI())))*EXP(-((H$18-Simulation!$B140)^2)/(2*Simulation!H$22^2)))</f>
        <v>0</v>
      </c>
      <c r="I140" s="22">
        <f>(1/(I$22*(SQRT(2*PI())))*EXP(-((I$18-Simulation!$B140)^2)/(2*Simulation!I$22^2)))</f>
        <v>0</v>
      </c>
      <c r="J140" s="22">
        <f t="shared" si="6"/>
        <v>1.9914680982661619E-46</v>
      </c>
    </row>
    <row r="141" spans="1:10">
      <c r="A141" s="18">
        <f>B141/'Isocratic retention'!$B$5</f>
        <v>0.56999999999999995</v>
      </c>
      <c r="B141" s="8">
        <v>1.1399999999999999</v>
      </c>
      <c r="C141" s="22">
        <f>(1/(C$22*(SQRT(2*PI())))*EXP(-((C$19-Simulation!$B141)^2)/(2*Simulation!C$22^2)))</f>
        <v>0</v>
      </c>
      <c r="D141" s="22">
        <f>(1/(D$22*(SQRT(2*PI())))*EXP(-((D$19-Simulation!$B141)^2)/(2*Simulation!D$22^2)))</f>
        <v>0</v>
      </c>
      <c r="E141" s="22">
        <f>(1/(E$22*(SQRT(2*PI())))*EXP(-((E$19-Simulation!$B141)^2)/(2*Simulation!E$22^2)))</f>
        <v>0</v>
      </c>
      <c r="F141" s="22">
        <f>(1/(F$22*(SQRT(2*PI())))*EXP(-((F$19-Simulation!$B141)^2)/(2*Simulation!F$22^2)))</f>
        <v>0</v>
      </c>
      <c r="G141" s="22">
        <f>(1/(G$22*(SQRT(2*PI())))*EXP(-((G$18-Simulation!$B141)^2)/(2*Simulation!G$22^2)))</f>
        <v>6.5740509507602871E-58</v>
      </c>
      <c r="H141" s="22">
        <f>(1/(H$22*(SQRT(2*PI())))*EXP(-((H$18-Simulation!$B141)^2)/(2*Simulation!H$22^2)))</f>
        <v>0</v>
      </c>
      <c r="I141" s="22">
        <f>(1/(I$22*(SQRT(2*PI())))*EXP(-((I$18-Simulation!$B141)^2)/(2*Simulation!I$22^2)))</f>
        <v>0</v>
      </c>
      <c r="J141" s="22">
        <f t="shared" si="6"/>
        <v>6.5740509507602871E-58</v>
      </c>
    </row>
    <row r="142" spans="1:10">
      <c r="A142" s="18">
        <f>B142/'Isocratic retention'!$B$5</f>
        <v>0.57499999999999996</v>
      </c>
      <c r="B142" s="8">
        <v>1.1499999999999999</v>
      </c>
      <c r="C142" s="22">
        <f>(1/(C$22*(SQRT(2*PI())))*EXP(-((C$19-Simulation!$B142)^2)/(2*Simulation!C$22^2)))</f>
        <v>0</v>
      </c>
      <c r="D142" s="22">
        <f>(1/(D$22*(SQRT(2*PI())))*EXP(-((D$19-Simulation!$B142)^2)/(2*Simulation!D$22^2)))</f>
        <v>0</v>
      </c>
      <c r="E142" s="22">
        <f>(1/(E$22*(SQRT(2*PI())))*EXP(-((E$19-Simulation!$B142)^2)/(2*Simulation!E$22^2)))</f>
        <v>0</v>
      </c>
      <c r="F142" s="22">
        <f>(1/(F$22*(SQRT(2*PI())))*EXP(-((F$19-Simulation!$B142)^2)/(2*Simulation!F$22^2)))</f>
        <v>0</v>
      </c>
      <c r="G142" s="22">
        <f>(1/(G$22*(SQRT(2*PI())))*EXP(-((G$18-Simulation!$B142)^2)/(2*Simulation!G$22^2)))</f>
        <v>1.246222630764426E-70</v>
      </c>
      <c r="H142" s="22">
        <f>(1/(H$22*(SQRT(2*PI())))*EXP(-((H$18-Simulation!$B142)^2)/(2*Simulation!H$22^2)))</f>
        <v>0</v>
      </c>
      <c r="I142" s="22">
        <f>(1/(I$22*(SQRT(2*PI())))*EXP(-((I$18-Simulation!$B142)^2)/(2*Simulation!I$22^2)))</f>
        <v>0</v>
      </c>
      <c r="J142" s="22">
        <f t="shared" si="6"/>
        <v>1.246222630764426E-70</v>
      </c>
    </row>
    <row r="143" spans="1:10">
      <c r="A143" s="18">
        <f>B143/'Isocratic retention'!$B$5</f>
        <v>0.57999999999999996</v>
      </c>
      <c r="B143" s="8">
        <v>1.1599999999999999</v>
      </c>
      <c r="C143" s="22">
        <f>(1/(C$22*(SQRT(2*PI())))*EXP(-((C$19-Simulation!$B143)^2)/(2*Simulation!C$22^2)))</f>
        <v>0</v>
      </c>
      <c r="D143" s="22">
        <f>(1/(D$22*(SQRT(2*PI())))*EXP(-((D$19-Simulation!$B143)^2)/(2*Simulation!D$22^2)))</f>
        <v>0</v>
      </c>
      <c r="E143" s="22">
        <f>(1/(E$22*(SQRT(2*PI())))*EXP(-((E$19-Simulation!$B143)^2)/(2*Simulation!E$22^2)))</f>
        <v>0</v>
      </c>
      <c r="F143" s="22">
        <f>(1/(F$22*(SQRT(2*PI())))*EXP(-((F$19-Simulation!$B143)^2)/(2*Simulation!F$22^2)))</f>
        <v>0</v>
      </c>
      <c r="G143" s="22">
        <f>(1/(G$22*(SQRT(2*PI())))*EXP(-((G$18-Simulation!$B143)^2)/(2*Simulation!G$22^2)))</f>
        <v>1.356628877839155E-84</v>
      </c>
      <c r="H143" s="22">
        <f>(1/(H$22*(SQRT(2*PI())))*EXP(-((H$18-Simulation!$B143)^2)/(2*Simulation!H$22^2)))</f>
        <v>0</v>
      </c>
      <c r="I143" s="22">
        <f>(1/(I$22*(SQRT(2*PI())))*EXP(-((I$18-Simulation!$B143)^2)/(2*Simulation!I$22^2)))</f>
        <v>0</v>
      </c>
      <c r="J143" s="22">
        <f t="shared" si="6"/>
        <v>1.356628877839155E-84</v>
      </c>
    </row>
    <row r="144" spans="1:10">
      <c r="A144" s="18">
        <f>B144/'Isocratic retention'!$B$5</f>
        <v>0.58499999999999996</v>
      </c>
      <c r="B144" s="8">
        <v>1.17</v>
      </c>
      <c r="C144" s="22">
        <f>(1/(C$22*(SQRT(2*PI())))*EXP(-((C$19-Simulation!$B144)^2)/(2*Simulation!C$22^2)))</f>
        <v>0</v>
      </c>
      <c r="D144" s="22">
        <f>(1/(D$22*(SQRT(2*PI())))*EXP(-((D$19-Simulation!$B144)^2)/(2*Simulation!D$22^2)))</f>
        <v>0</v>
      </c>
      <c r="E144" s="22">
        <f>(1/(E$22*(SQRT(2*PI())))*EXP(-((E$19-Simulation!$B144)^2)/(2*Simulation!E$22^2)))</f>
        <v>0</v>
      </c>
      <c r="F144" s="22">
        <f>(1/(F$22*(SQRT(2*PI())))*EXP(-((F$19-Simulation!$B144)^2)/(2*Simulation!F$22^2)))</f>
        <v>0</v>
      </c>
      <c r="G144" s="22">
        <f>(1/(G$22*(SQRT(2*PI())))*EXP(-((G$18-Simulation!$B144)^2)/(2*Simulation!G$22^2)))</f>
        <v>8.4806538509138353E-100</v>
      </c>
      <c r="H144" s="22">
        <f>(1/(H$22*(SQRT(2*PI())))*EXP(-((H$18-Simulation!$B144)^2)/(2*Simulation!H$22^2)))</f>
        <v>0</v>
      </c>
      <c r="I144" s="22">
        <f>(1/(I$22*(SQRT(2*PI())))*EXP(-((I$18-Simulation!$B144)^2)/(2*Simulation!I$22^2)))</f>
        <v>0</v>
      </c>
      <c r="J144" s="22">
        <f t="shared" si="6"/>
        <v>8.4806538509138353E-100</v>
      </c>
    </row>
    <row r="145" spans="1:10">
      <c r="A145" s="18">
        <f>B145/'Isocratic retention'!$B$5</f>
        <v>0.59</v>
      </c>
      <c r="B145" s="8">
        <v>1.18</v>
      </c>
      <c r="C145" s="22">
        <f>(1/(C$22*(SQRT(2*PI())))*EXP(-((C$19-Simulation!$B145)^2)/(2*Simulation!C$22^2)))</f>
        <v>0</v>
      </c>
      <c r="D145" s="22">
        <f>(1/(D$22*(SQRT(2*PI())))*EXP(-((D$19-Simulation!$B145)^2)/(2*Simulation!D$22^2)))</f>
        <v>0</v>
      </c>
      <c r="E145" s="22">
        <f>(1/(E$22*(SQRT(2*PI())))*EXP(-((E$19-Simulation!$B145)^2)/(2*Simulation!E$22^2)))</f>
        <v>0</v>
      </c>
      <c r="F145" s="22">
        <f>(1/(F$22*(SQRT(2*PI())))*EXP(-((F$19-Simulation!$B145)^2)/(2*Simulation!F$22^2)))</f>
        <v>0</v>
      </c>
      <c r="G145" s="22">
        <f>(1/(G$22*(SQRT(2*PI())))*EXP(-((G$18-Simulation!$B145)^2)/(2*Simulation!G$22^2)))</f>
        <v>3.0443913063616244E-116</v>
      </c>
      <c r="H145" s="22">
        <f>(1/(H$22*(SQRT(2*PI())))*EXP(-((H$18-Simulation!$B145)^2)/(2*Simulation!H$22^2)))</f>
        <v>0</v>
      </c>
      <c r="I145" s="22">
        <f>(1/(I$22*(SQRT(2*PI())))*EXP(-((I$18-Simulation!$B145)^2)/(2*Simulation!I$22^2)))</f>
        <v>0</v>
      </c>
      <c r="J145" s="22">
        <f t="shared" si="6"/>
        <v>3.0443913063616244E-116</v>
      </c>
    </row>
    <row r="146" spans="1:10">
      <c r="A146" s="18">
        <f>B146/'Isocratic retention'!$B$5</f>
        <v>0.59499999999999997</v>
      </c>
      <c r="B146" s="8">
        <v>1.19</v>
      </c>
      <c r="C146" s="22">
        <f>(1/(C$22*(SQRT(2*PI())))*EXP(-((C$19-Simulation!$B146)^2)/(2*Simulation!C$22^2)))</f>
        <v>0</v>
      </c>
      <c r="D146" s="22">
        <f>(1/(D$22*(SQRT(2*PI())))*EXP(-((D$19-Simulation!$B146)^2)/(2*Simulation!D$22^2)))</f>
        <v>0</v>
      </c>
      <c r="E146" s="22">
        <f>(1/(E$22*(SQRT(2*PI())))*EXP(-((E$19-Simulation!$B146)^2)/(2*Simulation!E$22^2)))</f>
        <v>0</v>
      </c>
      <c r="F146" s="22">
        <f>(1/(F$22*(SQRT(2*PI())))*EXP(-((F$19-Simulation!$B146)^2)/(2*Simulation!F$22^2)))</f>
        <v>0</v>
      </c>
      <c r="G146" s="22">
        <f>(1/(G$22*(SQRT(2*PI())))*EXP(-((G$18-Simulation!$B146)^2)/(2*Simulation!G$22^2)))</f>
        <v>6.2758776006126978E-134</v>
      </c>
      <c r="H146" s="22">
        <f>(1/(H$22*(SQRT(2*PI())))*EXP(-((H$18-Simulation!$B146)^2)/(2*Simulation!H$22^2)))</f>
        <v>0</v>
      </c>
      <c r="I146" s="22">
        <f>(1/(I$22*(SQRT(2*PI())))*EXP(-((I$18-Simulation!$B146)^2)/(2*Simulation!I$22^2)))</f>
        <v>0</v>
      </c>
      <c r="J146" s="22">
        <f t="shared" si="6"/>
        <v>6.2758776006126978E-134</v>
      </c>
    </row>
    <row r="147" spans="1:10">
      <c r="A147" s="18">
        <f>B147/'Isocratic retention'!$B$5</f>
        <v>0.6</v>
      </c>
      <c r="B147" s="8">
        <v>1.2</v>
      </c>
      <c r="C147" s="22">
        <f>(1/(C$22*(SQRT(2*PI())))*EXP(-((C$19-Simulation!$B147)^2)/(2*Simulation!C$22^2)))</f>
        <v>0</v>
      </c>
      <c r="D147" s="22">
        <f>(1/(D$22*(SQRT(2*PI())))*EXP(-((D$19-Simulation!$B147)^2)/(2*Simulation!D$22^2)))</f>
        <v>0</v>
      </c>
      <c r="E147" s="22">
        <f>(1/(E$22*(SQRT(2*PI())))*EXP(-((E$19-Simulation!$B147)^2)/(2*Simulation!E$22^2)))</f>
        <v>0</v>
      </c>
      <c r="F147" s="22">
        <f>(1/(F$22*(SQRT(2*PI())))*EXP(-((F$19-Simulation!$B147)^2)/(2*Simulation!F$22^2)))</f>
        <v>0</v>
      </c>
      <c r="G147" s="22">
        <f>(1/(G$22*(SQRT(2*PI())))*EXP(-((G$18-Simulation!$B147)^2)/(2*Simulation!G$22^2)))</f>
        <v>7.4293584511123163E-153</v>
      </c>
      <c r="H147" s="22">
        <f>(1/(H$22*(SQRT(2*PI())))*EXP(-((H$18-Simulation!$B147)^2)/(2*Simulation!H$22^2)))</f>
        <v>0</v>
      </c>
      <c r="I147" s="22">
        <f>(1/(I$22*(SQRT(2*PI())))*EXP(-((I$18-Simulation!$B147)^2)/(2*Simulation!I$22^2)))</f>
        <v>0</v>
      </c>
      <c r="J147" s="22">
        <f t="shared" si="6"/>
        <v>7.4293584511123163E-153</v>
      </c>
    </row>
    <row r="148" spans="1:10">
      <c r="A148" s="18">
        <f>B148/'Isocratic retention'!$B$5</f>
        <v>0.60499999999999998</v>
      </c>
      <c r="B148" s="8">
        <v>1.21</v>
      </c>
      <c r="C148" s="22">
        <f>(1/(C$22*(SQRT(2*PI())))*EXP(-((C$19-Simulation!$B148)^2)/(2*Simulation!C$22^2)))</f>
        <v>0</v>
      </c>
      <c r="D148" s="22">
        <f>(1/(D$22*(SQRT(2*PI())))*EXP(-((D$19-Simulation!$B148)^2)/(2*Simulation!D$22^2)))</f>
        <v>0</v>
      </c>
      <c r="E148" s="22">
        <f>(1/(E$22*(SQRT(2*PI())))*EXP(-((E$19-Simulation!$B148)^2)/(2*Simulation!E$22^2)))</f>
        <v>0</v>
      </c>
      <c r="F148" s="22">
        <f>(1/(F$22*(SQRT(2*PI())))*EXP(-((F$19-Simulation!$B148)^2)/(2*Simulation!F$22^2)))</f>
        <v>0</v>
      </c>
      <c r="G148" s="22">
        <f>(1/(G$22*(SQRT(2*PI())))*EXP(-((G$18-Simulation!$B148)^2)/(2*Simulation!G$22^2)))</f>
        <v>5.0504609372713311E-173</v>
      </c>
      <c r="H148" s="22">
        <f>(1/(H$22*(SQRT(2*PI())))*EXP(-((H$18-Simulation!$B148)^2)/(2*Simulation!H$22^2)))</f>
        <v>0</v>
      </c>
      <c r="I148" s="22">
        <f>(1/(I$22*(SQRT(2*PI())))*EXP(-((I$18-Simulation!$B148)^2)/(2*Simulation!I$22^2)))</f>
        <v>0</v>
      </c>
      <c r="J148" s="22">
        <f t="shared" si="6"/>
        <v>5.0504609372713311E-173</v>
      </c>
    </row>
    <row r="149" spans="1:10">
      <c r="A149" s="18">
        <f>B149/'Isocratic retention'!$B$5</f>
        <v>0.61</v>
      </c>
      <c r="B149" s="8">
        <v>1.22</v>
      </c>
      <c r="C149" s="22">
        <f>(1/(C$22*(SQRT(2*PI())))*EXP(-((C$19-Simulation!$B149)^2)/(2*Simulation!C$22^2)))</f>
        <v>0</v>
      </c>
      <c r="D149" s="22">
        <f>(1/(D$22*(SQRT(2*PI())))*EXP(-((D$19-Simulation!$B149)^2)/(2*Simulation!D$22^2)))</f>
        <v>0</v>
      </c>
      <c r="E149" s="22">
        <f>(1/(E$22*(SQRT(2*PI())))*EXP(-((E$19-Simulation!$B149)^2)/(2*Simulation!E$22^2)))</f>
        <v>0</v>
      </c>
      <c r="F149" s="22">
        <f>(1/(F$22*(SQRT(2*PI())))*EXP(-((F$19-Simulation!$B149)^2)/(2*Simulation!F$22^2)))</f>
        <v>0</v>
      </c>
      <c r="G149" s="22">
        <f>(1/(G$22*(SQRT(2*PI())))*EXP(-((G$18-Simulation!$B149)^2)/(2*Simulation!G$22^2)))</f>
        <v>1.9715762419285655E-194</v>
      </c>
      <c r="H149" s="22">
        <f>(1/(H$22*(SQRT(2*PI())))*EXP(-((H$18-Simulation!$B149)^2)/(2*Simulation!H$22^2)))</f>
        <v>0</v>
      </c>
      <c r="I149" s="22">
        <f>(1/(I$22*(SQRT(2*PI())))*EXP(-((I$18-Simulation!$B149)^2)/(2*Simulation!I$22^2)))</f>
        <v>0</v>
      </c>
      <c r="J149" s="22">
        <f t="shared" si="6"/>
        <v>1.9715762419285655E-194</v>
      </c>
    </row>
    <row r="150" spans="1:10">
      <c r="A150" s="18">
        <f>B150/'Isocratic retention'!$B$5</f>
        <v>0.61499999999999999</v>
      </c>
      <c r="B150" s="8">
        <v>1.23</v>
      </c>
      <c r="C150" s="22">
        <f>(1/(C$22*(SQRT(2*PI())))*EXP(-((C$19-Simulation!$B150)^2)/(2*Simulation!C$22^2)))</f>
        <v>0</v>
      </c>
      <c r="D150" s="22">
        <f>(1/(D$22*(SQRT(2*PI())))*EXP(-((D$19-Simulation!$B150)^2)/(2*Simulation!D$22^2)))</f>
        <v>0</v>
      </c>
      <c r="E150" s="22">
        <f>(1/(E$22*(SQRT(2*PI())))*EXP(-((E$19-Simulation!$B150)^2)/(2*Simulation!E$22^2)))</f>
        <v>0</v>
      </c>
      <c r="F150" s="22">
        <f>(1/(F$22*(SQRT(2*PI())))*EXP(-((F$19-Simulation!$B150)^2)/(2*Simulation!F$22^2)))</f>
        <v>0</v>
      </c>
      <c r="G150" s="22">
        <f>(1/(G$22*(SQRT(2*PI())))*EXP(-((G$18-Simulation!$B150)^2)/(2*Simulation!G$22^2)))</f>
        <v>4.4197631012408575E-217</v>
      </c>
      <c r="H150" s="22">
        <f>(1/(H$22*(SQRT(2*PI())))*EXP(-((H$18-Simulation!$B150)^2)/(2*Simulation!H$22^2)))</f>
        <v>0</v>
      </c>
      <c r="I150" s="22">
        <f>(1/(I$22*(SQRT(2*PI())))*EXP(-((I$18-Simulation!$B150)^2)/(2*Simulation!I$22^2)))</f>
        <v>0</v>
      </c>
      <c r="J150" s="22">
        <f t="shared" si="6"/>
        <v>4.4197631012408575E-217</v>
      </c>
    </row>
    <row r="151" spans="1:10">
      <c r="A151" s="18">
        <f>B151/'Isocratic retention'!$B$5</f>
        <v>0.62</v>
      </c>
      <c r="B151" s="8">
        <v>1.24</v>
      </c>
      <c r="C151" s="22">
        <f>(1/(C$22*(SQRT(2*PI())))*EXP(-((C$19-Simulation!$B151)^2)/(2*Simulation!C$22^2)))</f>
        <v>0</v>
      </c>
      <c r="D151" s="22">
        <f>(1/(D$22*(SQRT(2*PI())))*EXP(-((D$19-Simulation!$B151)^2)/(2*Simulation!D$22^2)))</f>
        <v>0</v>
      </c>
      <c r="E151" s="22">
        <f>(1/(E$22*(SQRT(2*PI())))*EXP(-((E$19-Simulation!$B151)^2)/(2*Simulation!E$22^2)))</f>
        <v>0</v>
      </c>
      <c r="F151" s="22">
        <f>(1/(F$22*(SQRT(2*PI())))*EXP(-((F$19-Simulation!$B151)^2)/(2*Simulation!F$22^2)))</f>
        <v>0</v>
      </c>
      <c r="G151" s="22">
        <f>(1/(G$22*(SQRT(2*PI())))*EXP(-((G$18-Simulation!$B151)^2)/(2*Simulation!G$22^2)))</f>
        <v>5.6896724290599172E-241</v>
      </c>
      <c r="H151" s="22">
        <f>(1/(H$22*(SQRT(2*PI())))*EXP(-((H$18-Simulation!$B151)^2)/(2*Simulation!H$22^2)))</f>
        <v>0</v>
      </c>
      <c r="I151" s="22">
        <f>(1/(I$22*(SQRT(2*PI())))*EXP(-((I$18-Simulation!$B151)^2)/(2*Simulation!I$22^2)))</f>
        <v>0</v>
      </c>
      <c r="J151" s="22">
        <f t="shared" si="6"/>
        <v>5.6896724290599172E-241</v>
      </c>
    </row>
    <row r="152" spans="1:10">
      <c r="A152" s="18">
        <f>B152/'Isocratic retention'!$B$5</f>
        <v>0.625</v>
      </c>
      <c r="B152" s="8">
        <v>1.25</v>
      </c>
      <c r="C152" s="22">
        <f>(1/(C$22*(SQRT(2*PI())))*EXP(-((C$19-Simulation!$B152)^2)/(2*Simulation!C$22^2)))</f>
        <v>0</v>
      </c>
      <c r="D152" s="22">
        <f>(1/(D$22*(SQRT(2*PI())))*EXP(-((D$19-Simulation!$B152)^2)/(2*Simulation!D$22^2)))</f>
        <v>0</v>
      </c>
      <c r="E152" s="22">
        <f>(1/(E$22*(SQRT(2*PI())))*EXP(-((E$19-Simulation!$B152)^2)/(2*Simulation!E$22^2)))</f>
        <v>0</v>
      </c>
      <c r="F152" s="22">
        <f>(1/(F$22*(SQRT(2*PI())))*EXP(-((F$19-Simulation!$B152)^2)/(2*Simulation!F$22^2)))</f>
        <v>0</v>
      </c>
      <c r="G152" s="22">
        <f>(1/(G$22*(SQRT(2*PI())))*EXP(-((G$18-Simulation!$B152)^2)/(2*Simulation!G$22^2)))</f>
        <v>4.2060883525382992E-266</v>
      </c>
      <c r="H152" s="22">
        <f>(1/(H$22*(SQRT(2*PI())))*EXP(-((H$18-Simulation!$B152)^2)/(2*Simulation!H$22^2)))</f>
        <v>0</v>
      </c>
      <c r="I152" s="22">
        <f>(1/(I$22*(SQRT(2*PI())))*EXP(-((I$18-Simulation!$B152)^2)/(2*Simulation!I$22^2)))</f>
        <v>0</v>
      </c>
      <c r="J152" s="22">
        <f t="shared" si="6"/>
        <v>4.2060883525382992E-266</v>
      </c>
    </row>
    <row r="153" spans="1:10">
      <c r="A153" s="18">
        <f>B153/'Isocratic retention'!$B$5</f>
        <v>0.63</v>
      </c>
      <c r="B153" s="8">
        <v>1.26</v>
      </c>
      <c r="C153" s="22">
        <f>(1/(C$22*(SQRT(2*PI())))*EXP(-((C$19-Simulation!$B153)^2)/(2*Simulation!C$22^2)))</f>
        <v>0</v>
      </c>
      <c r="D153" s="22">
        <f>(1/(D$22*(SQRT(2*PI())))*EXP(-((D$19-Simulation!$B153)^2)/(2*Simulation!D$22^2)))</f>
        <v>0</v>
      </c>
      <c r="E153" s="22">
        <f>(1/(E$22*(SQRT(2*PI())))*EXP(-((E$19-Simulation!$B153)^2)/(2*Simulation!E$22^2)))</f>
        <v>0</v>
      </c>
      <c r="F153" s="22">
        <f>(1/(F$22*(SQRT(2*PI())))*EXP(-((F$19-Simulation!$B153)^2)/(2*Simulation!F$22^2)))</f>
        <v>0</v>
      </c>
      <c r="G153" s="22">
        <f>(1/(G$22*(SQRT(2*PI())))*EXP(-((G$18-Simulation!$B153)^2)/(2*Simulation!G$22^2)))</f>
        <v>1.7855514749525338E-292</v>
      </c>
      <c r="H153" s="22">
        <f>(1/(H$22*(SQRT(2*PI())))*EXP(-((H$18-Simulation!$B153)^2)/(2*Simulation!H$22^2)))</f>
        <v>0</v>
      </c>
      <c r="I153" s="22">
        <f>(1/(I$22*(SQRT(2*PI())))*EXP(-((I$18-Simulation!$B153)^2)/(2*Simulation!I$22^2)))</f>
        <v>0</v>
      </c>
      <c r="J153" s="22">
        <f t="shared" si="6"/>
        <v>1.7855514749525338E-292</v>
      </c>
    </row>
    <row r="154" spans="1:10">
      <c r="A154" s="18">
        <f>B154/'Isocratic retention'!$B$5</f>
        <v>0.63500000000000001</v>
      </c>
      <c r="B154" s="8">
        <v>1.27</v>
      </c>
      <c r="C154" s="22">
        <f>(1/(C$22*(SQRT(2*PI())))*EXP(-((C$19-Simulation!$B154)^2)/(2*Simulation!C$22^2)))</f>
        <v>0</v>
      </c>
      <c r="D154" s="22">
        <f>(1/(D$22*(SQRT(2*PI())))*EXP(-((D$19-Simulation!$B154)^2)/(2*Simulation!D$22^2)))</f>
        <v>0</v>
      </c>
      <c r="E154" s="22">
        <f>(1/(E$22*(SQRT(2*PI())))*EXP(-((E$19-Simulation!$B154)^2)/(2*Simulation!E$22^2)))</f>
        <v>0</v>
      </c>
      <c r="F154" s="22">
        <f>(1/(F$22*(SQRT(2*PI())))*EXP(-((F$19-Simulation!$B154)^2)/(2*Simulation!F$22^2)))</f>
        <v>0</v>
      </c>
      <c r="G154" s="22">
        <f>(1/(G$22*(SQRT(2*PI())))*EXP(-((G$18-Simulation!$B154)^2)/(2*Simulation!G$22^2)))</f>
        <v>0</v>
      </c>
      <c r="H154" s="22">
        <f>(1/(H$22*(SQRT(2*PI())))*EXP(-((H$18-Simulation!$B154)^2)/(2*Simulation!H$22^2)))</f>
        <v>0</v>
      </c>
      <c r="I154" s="22">
        <f>(1/(I$22*(SQRT(2*PI())))*EXP(-((I$18-Simulation!$B154)^2)/(2*Simulation!I$22^2)))</f>
        <v>0</v>
      </c>
      <c r="J154" s="22">
        <f t="shared" si="6"/>
        <v>0</v>
      </c>
    </row>
    <row r="155" spans="1:10">
      <c r="A155" s="18">
        <f>B155/'Isocratic retention'!$B$5</f>
        <v>0.64</v>
      </c>
      <c r="B155" s="8">
        <v>1.28</v>
      </c>
      <c r="C155" s="22">
        <f>(1/(C$22*(SQRT(2*PI())))*EXP(-((C$19-Simulation!$B155)^2)/(2*Simulation!C$22^2)))</f>
        <v>0</v>
      </c>
      <c r="D155" s="22">
        <f>(1/(D$22*(SQRT(2*PI())))*EXP(-((D$19-Simulation!$B155)^2)/(2*Simulation!D$22^2)))</f>
        <v>0</v>
      </c>
      <c r="E155" s="22">
        <f>(1/(E$22*(SQRT(2*PI())))*EXP(-((E$19-Simulation!$B155)^2)/(2*Simulation!E$22^2)))</f>
        <v>0</v>
      </c>
      <c r="F155" s="22">
        <f>(1/(F$22*(SQRT(2*PI())))*EXP(-((F$19-Simulation!$B155)^2)/(2*Simulation!F$22^2)))</f>
        <v>0</v>
      </c>
      <c r="G155" s="22">
        <f>(1/(G$22*(SQRT(2*PI())))*EXP(-((G$18-Simulation!$B155)^2)/(2*Simulation!G$22^2)))</f>
        <v>0</v>
      </c>
      <c r="H155" s="22">
        <f>(1/(H$22*(SQRT(2*PI())))*EXP(-((H$18-Simulation!$B155)^2)/(2*Simulation!H$22^2)))</f>
        <v>0</v>
      </c>
      <c r="I155" s="22">
        <f>(1/(I$22*(SQRT(2*PI())))*EXP(-((I$18-Simulation!$B155)^2)/(2*Simulation!I$22^2)))</f>
        <v>0</v>
      </c>
      <c r="J155" s="22">
        <f t="shared" si="6"/>
        <v>0</v>
      </c>
    </row>
    <row r="156" spans="1:10">
      <c r="A156" s="18">
        <f>B156/'Isocratic retention'!$B$5</f>
        <v>0.64500000000000002</v>
      </c>
      <c r="B156" s="8">
        <v>1.29</v>
      </c>
      <c r="C156" s="22">
        <f>(1/(C$22*(SQRT(2*PI())))*EXP(-((C$19-Simulation!$B156)^2)/(2*Simulation!C$22^2)))</f>
        <v>0</v>
      </c>
      <c r="D156" s="22">
        <f>(1/(D$22*(SQRT(2*PI())))*EXP(-((D$19-Simulation!$B156)^2)/(2*Simulation!D$22^2)))</f>
        <v>0</v>
      </c>
      <c r="E156" s="22">
        <f>(1/(E$22*(SQRT(2*PI())))*EXP(-((E$19-Simulation!$B156)^2)/(2*Simulation!E$22^2)))</f>
        <v>0</v>
      </c>
      <c r="F156" s="22">
        <f>(1/(F$22*(SQRT(2*PI())))*EXP(-((F$19-Simulation!$B156)^2)/(2*Simulation!F$22^2)))</f>
        <v>0</v>
      </c>
      <c r="G156" s="22">
        <f>(1/(G$22*(SQRT(2*PI())))*EXP(-((G$18-Simulation!$B156)^2)/(2*Simulation!G$22^2)))</f>
        <v>0</v>
      </c>
      <c r="H156" s="22">
        <f>(1/(H$22*(SQRT(2*PI())))*EXP(-((H$18-Simulation!$B156)^2)/(2*Simulation!H$22^2)))</f>
        <v>0</v>
      </c>
      <c r="I156" s="22">
        <f>(1/(I$22*(SQRT(2*PI())))*EXP(-((I$18-Simulation!$B156)^2)/(2*Simulation!I$22^2)))</f>
        <v>0</v>
      </c>
      <c r="J156" s="22">
        <f t="shared" ref="J156:J219" si="7">SUM(C156:I156)</f>
        <v>0</v>
      </c>
    </row>
    <row r="157" spans="1:10">
      <c r="A157" s="18">
        <f>B157/'Isocratic retention'!$B$5</f>
        <v>0.65</v>
      </c>
      <c r="B157" s="8">
        <v>1.3</v>
      </c>
      <c r="C157" s="22">
        <f>(1/(C$22*(SQRT(2*PI())))*EXP(-((C$19-Simulation!$B157)^2)/(2*Simulation!C$22^2)))</f>
        <v>0</v>
      </c>
      <c r="D157" s="22">
        <f>(1/(D$22*(SQRT(2*PI())))*EXP(-((D$19-Simulation!$B157)^2)/(2*Simulation!D$22^2)))</f>
        <v>0</v>
      </c>
      <c r="E157" s="22">
        <f>(1/(E$22*(SQRT(2*PI())))*EXP(-((E$19-Simulation!$B157)^2)/(2*Simulation!E$22^2)))</f>
        <v>0</v>
      </c>
      <c r="F157" s="22">
        <f>(1/(F$22*(SQRT(2*PI())))*EXP(-((F$19-Simulation!$B157)^2)/(2*Simulation!F$22^2)))</f>
        <v>0</v>
      </c>
      <c r="G157" s="22">
        <f>(1/(G$22*(SQRT(2*PI())))*EXP(-((G$18-Simulation!$B157)^2)/(2*Simulation!G$22^2)))</f>
        <v>0</v>
      </c>
      <c r="H157" s="22">
        <f>(1/(H$22*(SQRT(2*PI())))*EXP(-((H$18-Simulation!$B157)^2)/(2*Simulation!H$22^2)))</f>
        <v>0</v>
      </c>
      <c r="I157" s="22">
        <f>(1/(I$22*(SQRT(2*PI())))*EXP(-((I$18-Simulation!$B157)^2)/(2*Simulation!I$22^2)))</f>
        <v>0</v>
      </c>
      <c r="J157" s="22">
        <f t="shared" si="7"/>
        <v>0</v>
      </c>
    </row>
    <row r="158" spans="1:10">
      <c r="A158" s="18">
        <f>B158/'Isocratic retention'!$B$5</f>
        <v>0.65500000000000003</v>
      </c>
      <c r="B158" s="8">
        <v>1.31</v>
      </c>
      <c r="C158" s="22">
        <f>(1/(C$22*(SQRT(2*PI())))*EXP(-((C$19-Simulation!$B158)^2)/(2*Simulation!C$22^2)))</f>
        <v>0</v>
      </c>
      <c r="D158" s="22">
        <f>(1/(D$22*(SQRT(2*PI())))*EXP(-((D$19-Simulation!$B158)^2)/(2*Simulation!D$22^2)))</f>
        <v>0</v>
      </c>
      <c r="E158" s="22">
        <f>(1/(E$22*(SQRT(2*PI())))*EXP(-((E$19-Simulation!$B158)^2)/(2*Simulation!E$22^2)))</f>
        <v>0</v>
      </c>
      <c r="F158" s="22">
        <f>(1/(F$22*(SQRT(2*PI())))*EXP(-((F$19-Simulation!$B158)^2)/(2*Simulation!F$22^2)))</f>
        <v>0</v>
      </c>
      <c r="G158" s="22">
        <f>(1/(G$22*(SQRT(2*PI())))*EXP(-((G$18-Simulation!$B158)^2)/(2*Simulation!G$22^2)))</f>
        <v>0</v>
      </c>
      <c r="H158" s="22">
        <f>(1/(H$22*(SQRT(2*PI())))*EXP(-((H$18-Simulation!$B158)^2)/(2*Simulation!H$22^2)))</f>
        <v>0</v>
      </c>
      <c r="I158" s="22">
        <f>(1/(I$22*(SQRT(2*PI())))*EXP(-((I$18-Simulation!$B158)^2)/(2*Simulation!I$22^2)))</f>
        <v>0</v>
      </c>
      <c r="J158" s="22">
        <f t="shared" si="7"/>
        <v>0</v>
      </c>
    </row>
    <row r="159" spans="1:10">
      <c r="A159" s="18">
        <f>B159/'Isocratic retention'!$B$5</f>
        <v>0.66</v>
      </c>
      <c r="B159" s="8">
        <v>1.32</v>
      </c>
      <c r="C159" s="22">
        <f>(1/(C$22*(SQRT(2*PI())))*EXP(-((C$19-Simulation!$B159)^2)/(2*Simulation!C$22^2)))</f>
        <v>0</v>
      </c>
      <c r="D159" s="22">
        <f>(1/(D$22*(SQRT(2*PI())))*EXP(-((D$19-Simulation!$B159)^2)/(2*Simulation!D$22^2)))</f>
        <v>0</v>
      </c>
      <c r="E159" s="22">
        <f>(1/(E$22*(SQRT(2*PI())))*EXP(-((E$19-Simulation!$B159)^2)/(2*Simulation!E$22^2)))</f>
        <v>0</v>
      </c>
      <c r="F159" s="22">
        <f>(1/(F$22*(SQRT(2*PI())))*EXP(-((F$19-Simulation!$B159)^2)/(2*Simulation!F$22^2)))</f>
        <v>0</v>
      </c>
      <c r="G159" s="22">
        <f>(1/(G$22*(SQRT(2*PI())))*EXP(-((G$18-Simulation!$B159)^2)/(2*Simulation!G$22^2)))</f>
        <v>0</v>
      </c>
      <c r="H159" s="22">
        <f>(1/(H$22*(SQRT(2*PI())))*EXP(-((H$18-Simulation!$B159)^2)/(2*Simulation!H$22^2)))</f>
        <v>0</v>
      </c>
      <c r="I159" s="22">
        <f>(1/(I$22*(SQRT(2*PI())))*EXP(-((I$18-Simulation!$B159)^2)/(2*Simulation!I$22^2)))</f>
        <v>0</v>
      </c>
      <c r="J159" s="22">
        <f t="shared" si="7"/>
        <v>0</v>
      </c>
    </row>
    <row r="160" spans="1:10">
      <c r="A160" s="18">
        <f>B160/'Isocratic retention'!$B$5</f>
        <v>0.66500000000000004</v>
      </c>
      <c r="B160" s="8">
        <v>1.33</v>
      </c>
      <c r="C160" s="22">
        <f>(1/(C$22*(SQRT(2*PI())))*EXP(-((C$19-Simulation!$B160)^2)/(2*Simulation!C$22^2)))</f>
        <v>0</v>
      </c>
      <c r="D160" s="22">
        <f>(1/(D$22*(SQRT(2*PI())))*EXP(-((D$19-Simulation!$B160)^2)/(2*Simulation!D$22^2)))</f>
        <v>0</v>
      </c>
      <c r="E160" s="22">
        <f>(1/(E$22*(SQRT(2*PI())))*EXP(-((E$19-Simulation!$B160)^2)/(2*Simulation!E$22^2)))</f>
        <v>0</v>
      </c>
      <c r="F160" s="22">
        <f>(1/(F$22*(SQRT(2*PI())))*EXP(-((F$19-Simulation!$B160)^2)/(2*Simulation!F$22^2)))</f>
        <v>0</v>
      </c>
      <c r="G160" s="22">
        <f>(1/(G$22*(SQRT(2*PI())))*EXP(-((G$18-Simulation!$B160)^2)/(2*Simulation!G$22^2)))</f>
        <v>0</v>
      </c>
      <c r="H160" s="22">
        <f>(1/(H$22*(SQRT(2*PI())))*EXP(-((H$18-Simulation!$B160)^2)/(2*Simulation!H$22^2)))</f>
        <v>0</v>
      </c>
      <c r="I160" s="22">
        <f>(1/(I$22*(SQRT(2*PI())))*EXP(-((I$18-Simulation!$B160)^2)/(2*Simulation!I$22^2)))</f>
        <v>0</v>
      </c>
      <c r="J160" s="22">
        <f t="shared" si="7"/>
        <v>0</v>
      </c>
    </row>
    <row r="161" spans="1:10">
      <c r="A161" s="18">
        <f>B161/'Isocratic retention'!$B$5</f>
        <v>0.67</v>
      </c>
      <c r="B161" s="8">
        <v>1.34</v>
      </c>
      <c r="C161" s="22">
        <f>(1/(C$22*(SQRT(2*PI())))*EXP(-((C$19-Simulation!$B161)^2)/(2*Simulation!C$22^2)))</f>
        <v>0</v>
      </c>
      <c r="D161" s="22">
        <f>(1/(D$22*(SQRT(2*PI())))*EXP(-((D$19-Simulation!$B161)^2)/(2*Simulation!D$22^2)))</f>
        <v>0</v>
      </c>
      <c r="E161" s="22">
        <f>(1/(E$22*(SQRT(2*PI())))*EXP(-((E$19-Simulation!$B161)^2)/(2*Simulation!E$22^2)))</f>
        <v>0</v>
      </c>
      <c r="F161" s="22">
        <f>(1/(F$22*(SQRT(2*PI())))*EXP(-((F$19-Simulation!$B161)^2)/(2*Simulation!F$22^2)))</f>
        <v>0</v>
      </c>
      <c r="G161" s="22">
        <f>(1/(G$22*(SQRT(2*PI())))*EXP(-((G$18-Simulation!$B161)^2)/(2*Simulation!G$22^2)))</f>
        <v>0</v>
      </c>
      <c r="H161" s="22">
        <f>(1/(H$22*(SQRT(2*PI())))*EXP(-((H$18-Simulation!$B161)^2)/(2*Simulation!H$22^2)))</f>
        <v>0</v>
      </c>
      <c r="I161" s="22">
        <f>(1/(I$22*(SQRT(2*PI())))*EXP(-((I$18-Simulation!$B161)^2)/(2*Simulation!I$22^2)))</f>
        <v>0</v>
      </c>
      <c r="J161" s="22">
        <f t="shared" si="7"/>
        <v>0</v>
      </c>
    </row>
    <row r="162" spans="1:10">
      <c r="A162" s="18">
        <f>B162/'Isocratic retention'!$B$5</f>
        <v>0.67500000000000004</v>
      </c>
      <c r="B162" s="8">
        <v>1.35</v>
      </c>
      <c r="C162" s="22">
        <f>(1/(C$22*(SQRT(2*PI())))*EXP(-((C$19-Simulation!$B162)^2)/(2*Simulation!C$22^2)))</f>
        <v>0</v>
      </c>
      <c r="D162" s="22">
        <f>(1/(D$22*(SQRT(2*PI())))*EXP(-((D$19-Simulation!$B162)^2)/(2*Simulation!D$22^2)))</f>
        <v>0</v>
      </c>
      <c r="E162" s="22">
        <f>(1/(E$22*(SQRT(2*PI())))*EXP(-((E$19-Simulation!$B162)^2)/(2*Simulation!E$22^2)))</f>
        <v>0</v>
      </c>
      <c r="F162" s="22">
        <f>(1/(F$22*(SQRT(2*PI())))*EXP(-((F$19-Simulation!$B162)^2)/(2*Simulation!F$22^2)))</f>
        <v>0</v>
      </c>
      <c r="G162" s="22">
        <f>(1/(G$22*(SQRT(2*PI())))*EXP(-((G$18-Simulation!$B162)^2)/(2*Simulation!G$22^2)))</f>
        <v>0</v>
      </c>
      <c r="H162" s="22">
        <f>(1/(H$22*(SQRT(2*PI())))*EXP(-((H$18-Simulation!$B162)^2)/(2*Simulation!H$22^2)))</f>
        <v>0</v>
      </c>
      <c r="I162" s="22">
        <f>(1/(I$22*(SQRT(2*PI())))*EXP(-((I$18-Simulation!$B162)^2)/(2*Simulation!I$22^2)))</f>
        <v>0</v>
      </c>
      <c r="J162" s="22">
        <f t="shared" si="7"/>
        <v>0</v>
      </c>
    </row>
    <row r="163" spans="1:10">
      <c r="A163" s="18">
        <f>B163/'Isocratic retention'!$B$5</f>
        <v>0.68</v>
      </c>
      <c r="B163" s="8">
        <v>1.36</v>
      </c>
      <c r="C163" s="22">
        <f>(1/(C$22*(SQRT(2*PI())))*EXP(-((C$19-Simulation!$B163)^2)/(2*Simulation!C$22^2)))</f>
        <v>0</v>
      </c>
      <c r="D163" s="22">
        <f>(1/(D$22*(SQRT(2*PI())))*EXP(-((D$19-Simulation!$B163)^2)/(2*Simulation!D$22^2)))</f>
        <v>0</v>
      </c>
      <c r="E163" s="22">
        <f>(1/(E$22*(SQRT(2*PI())))*EXP(-((E$19-Simulation!$B163)^2)/(2*Simulation!E$22^2)))</f>
        <v>0</v>
      </c>
      <c r="F163" s="22">
        <f>(1/(F$22*(SQRT(2*PI())))*EXP(-((F$19-Simulation!$B163)^2)/(2*Simulation!F$22^2)))</f>
        <v>0</v>
      </c>
      <c r="G163" s="22">
        <f>(1/(G$22*(SQRT(2*PI())))*EXP(-((G$18-Simulation!$B163)^2)/(2*Simulation!G$22^2)))</f>
        <v>0</v>
      </c>
      <c r="H163" s="22">
        <f>(1/(H$22*(SQRT(2*PI())))*EXP(-((H$18-Simulation!$B163)^2)/(2*Simulation!H$22^2)))</f>
        <v>0</v>
      </c>
      <c r="I163" s="22">
        <f>(1/(I$22*(SQRT(2*PI())))*EXP(-((I$18-Simulation!$B163)^2)/(2*Simulation!I$22^2)))</f>
        <v>0</v>
      </c>
      <c r="J163" s="22">
        <f t="shared" si="7"/>
        <v>0</v>
      </c>
    </row>
    <row r="164" spans="1:10">
      <c r="A164" s="18">
        <f>B164/'Isocratic retention'!$B$5</f>
        <v>0.68500000000000005</v>
      </c>
      <c r="B164" s="8">
        <v>1.37</v>
      </c>
      <c r="C164" s="22">
        <f>(1/(C$22*(SQRT(2*PI())))*EXP(-((C$19-Simulation!$B164)^2)/(2*Simulation!C$22^2)))</f>
        <v>0</v>
      </c>
      <c r="D164" s="22">
        <f>(1/(D$22*(SQRT(2*PI())))*EXP(-((D$19-Simulation!$B164)^2)/(2*Simulation!D$22^2)))</f>
        <v>0</v>
      </c>
      <c r="E164" s="22">
        <f>(1/(E$22*(SQRT(2*PI())))*EXP(-((E$19-Simulation!$B164)^2)/(2*Simulation!E$22^2)))</f>
        <v>0</v>
      </c>
      <c r="F164" s="22">
        <f>(1/(F$22*(SQRT(2*PI())))*EXP(-((F$19-Simulation!$B164)^2)/(2*Simulation!F$22^2)))</f>
        <v>0</v>
      </c>
      <c r="G164" s="22">
        <f>(1/(G$22*(SQRT(2*PI())))*EXP(-((G$18-Simulation!$B164)^2)/(2*Simulation!G$22^2)))</f>
        <v>0</v>
      </c>
      <c r="H164" s="22">
        <f>(1/(H$22*(SQRT(2*PI())))*EXP(-((H$18-Simulation!$B164)^2)/(2*Simulation!H$22^2)))</f>
        <v>0</v>
      </c>
      <c r="I164" s="22">
        <f>(1/(I$22*(SQRT(2*PI())))*EXP(-((I$18-Simulation!$B164)^2)/(2*Simulation!I$22^2)))</f>
        <v>0</v>
      </c>
      <c r="J164" s="22">
        <f t="shared" si="7"/>
        <v>0</v>
      </c>
    </row>
    <row r="165" spans="1:10">
      <c r="A165" s="18">
        <f>B165/'Isocratic retention'!$B$5</f>
        <v>0.69</v>
      </c>
      <c r="B165" s="8">
        <v>1.38</v>
      </c>
      <c r="C165" s="22">
        <f>(1/(C$22*(SQRT(2*PI())))*EXP(-((C$19-Simulation!$B165)^2)/(2*Simulation!C$22^2)))</f>
        <v>0</v>
      </c>
      <c r="D165" s="22">
        <f>(1/(D$22*(SQRT(2*PI())))*EXP(-((D$19-Simulation!$B165)^2)/(2*Simulation!D$22^2)))</f>
        <v>0</v>
      </c>
      <c r="E165" s="22">
        <f>(1/(E$22*(SQRT(2*PI())))*EXP(-((E$19-Simulation!$B165)^2)/(2*Simulation!E$22^2)))</f>
        <v>0</v>
      </c>
      <c r="F165" s="22">
        <f>(1/(F$22*(SQRT(2*PI())))*EXP(-((F$19-Simulation!$B165)^2)/(2*Simulation!F$22^2)))</f>
        <v>0</v>
      </c>
      <c r="G165" s="22">
        <f>(1/(G$22*(SQRT(2*PI())))*EXP(-((G$18-Simulation!$B165)^2)/(2*Simulation!G$22^2)))</f>
        <v>0</v>
      </c>
      <c r="H165" s="22">
        <f>(1/(H$22*(SQRT(2*PI())))*EXP(-((H$18-Simulation!$B165)^2)/(2*Simulation!H$22^2)))</f>
        <v>0</v>
      </c>
      <c r="I165" s="22">
        <f>(1/(I$22*(SQRT(2*PI())))*EXP(-((I$18-Simulation!$B165)^2)/(2*Simulation!I$22^2)))</f>
        <v>0</v>
      </c>
      <c r="J165" s="22">
        <f t="shared" si="7"/>
        <v>0</v>
      </c>
    </row>
    <row r="166" spans="1:10">
      <c r="A166" s="18">
        <f>B166/'Isocratic retention'!$B$5</f>
        <v>0.69499999999999995</v>
      </c>
      <c r="B166" s="8">
        <v>1.39</v>
      </c>
      <c r="C166" s="22">
        <f>(1/(C$22*(SQRT(2*PI())))*EXP(-((C$19-Simulation!$B166)^2)/(2*Simulation!C$22^2)))</f>
        <v>0</v>
      </c>
      <c r="D166" s="22">
        <f>(1/(D$22*(SQRT(2*PI())))*EXP(-((D$19-Simulation!$B166)^2)/(2*Simulation!D$22^2)))</f>
        <v>0</v>
      </c>
      <c r="E166" s="22">
        <f>(1/(E$22*(SQRT(2*PI())))*EXP(-((E$19-Simulation!$B166)^2)/(2*Simulation!E$22^2)))</f>
        <v>0</v>
      </c>
      <c r="F166" s="22">
        <f>(1/(F$22*(SQRT(2*PI())))*EXP(-((F$19-Simulation!$B166)^2)/(2*Simulation!F$22^2)))</f>
        <v>0</v>
      </c>
      <c r="G166" s="22">
        <f>(1/(G$22*(SQRT(2*PI())))*EXP(-((G$18-Simulation!$B166)^2)/(2*Simulation!G$22^2)))</f>
        <v>0</v>
      </c>
      <c r="H166" s="22">
        <f>(1/(H$22*(SQRT(2*PI())))*EXP(-((H$18-Simulation!$B166)^2)/(2*Simulation!H$22^2)))</f>
        <v>0</v>
      </c>
      <c r="I166" s="22">
        <f>(1/(I$22*(SQRT(2*PI())))*EXP(-((I$18-Simulation!$B166)^2)/(2*Simulation!I$22^2)))</f>
        <v>0</v>
      </c>
      <c r="J166" s="22">
        <f t="shared" si="7"/>
        <v>0</v>
      </c>
    </row>
    <row r="167" spans="1:10">
      <c r="A167" s="18">
        <f>B167/'Isocratic retention'!$B$5</f>
        <v>0.7</v>
      </c>
      <c r="B167" s="8">
        <v>1.4</v>
      </c>
      <c r="C167" s="22">
        <f>(1/(C$22*(SQRT(2*PI())))*EXP(-((C$19-Simulation!$B167)^2)/(2*Simulation!C$22^2)))</f>
        <v>0</v>
      </c>
      <c r="D167" s="22">
        <f>(1/(D$22*(SQRT(2*PI())))*EXP(-((D$19-Simulation!$B167)^2)/(2*Simulation!D$22^2)))</f>
        <v>0</v>
      </c>
      <c r="E167" s="22">
        <f>(1/(E$22*(SQRT(2*PI())))*EXP(-((E$19-Simulation!$B167)^2)/(2*Simulation!E$22^2)))</f>
        <v>0</v>
      </c>
      <c r="F167" s="22">
        <f>(1/(F$22*(SQRT(2*PI())))*EXP(-((F$19-Simulation!$B167)^2)/(2*Simulation!F$22^2)))</f>
        <v>0</v>
      </c>
      <c r="G167" s="22">
        <f>(1/(G$22*(SQRT(2*PI())))*EXP(-((G$18-Simulation!$B167)^2)/(2*Simulation!G$22^2)))</f>
        <v>0</v>
      </c>
      <c r="H167" s="22">
        <f>(1/(H$22*(SQRT(2*PI())))*EXP(-((H$18-Simulation!$B167)^2)/(2*Simulation!H$22^2)))</f>
        <v>0</v>
      </c>
      <c r="I167" s="22">
        <f>(1/(I$22*(SQRT(2*PI())))*EXP(-((I$18-Simulation!$B167)^2)/(2*Simulation!I$22^2)))</f>
        <v>0</v>
      </c>
      <c r="J167" s="22">
        <f t="shared" si="7"/>
        <v>0</v>
      </c>
    </row>
    <row r="168" spans="1:10">
      <c r="A168" s="18">
        <f>B168/'Isocratic retention'!$B$5</f>
        <v>0.70499999999999996</v>
      </c>
      <c r="B168" s="8">
        <v>1.41</v>
      </c>
      <c r="C168" s="22">
        <f>(1/(C$22*(SQRT(2*PI())))*EXP(-((C$19-Simulation!$B168)^2)/(2*Simulation!C$22^2)))</f>
        <v>0</v>
      </c>
      <c r="D168" s="22">
        <f>(1/(D$22*(SQRT(2*PI())))*EXP(-((D$19-Simulation!$B168)^2)/(2*Simulation!D$22^2)))</f>
        <v>0</v>
      </c>
      <c r="E168" s="22">
        <f>(1/(E$22*(SQRT(2*PI())))*EXP(-((E$19-Simulation!$B168)^2)/(2*Simulation!E$22^2)))</f>
        <v>0</v>
      </c>
      <c r="F168" s="22">
        <f>(1/(F$22*(SQRT(2*PI())))*EXP(-((F$19-Simulation!$B168)^2)/(2*Simulation!F$22^2)))</f>
        <v>0</v>
      </c>
      <c r="G168" s="22">
        <f>(1/(G$22*(SQRT(2*PI())))*EXP(-((G$18-Simulation!$B168)^2)/(2*Simulation!G$22^2)))</f>
        <v>0</v>
      </c>
      <c r="H168" s="22">
        <f>(1/(H$22*(SQRT(2*PI())))*EXP(-((H$18-Simulation!$B168)^2)/(2*Simulation!H$22^2)))</f>
        <v>0</v>
      </c>
      <c r="I168" s="22">
        <f>(1/(I$22*(SQRT(2*PI())))*EXP(-((I$18-Simulation!$B168)^2)/(2*Simulation!I$22^2)))</f>
        <v>0</v>
      </c>
      <c r="J168" s="22">
        <f t="shared" si="7"/>
        <v>0</v>
      </c>
    </row>
    <row r="169" spans="1:10">
      <c r="A169" s="18">
        <f>B169/'Isocratic retention'!$B$5</f>
        <v>0.71</v>
      </c>
      <c r="B169" s="8">
        <v>1.42</v>
      </c>
      <c r="C169" s="22">
        <f>(1/(C$22*(SQRT(2*PI())))*EXP(-((C$19-Simulation!$B169)^2)/(2*Simulation!C$22^2)))</f>
        <v>0</v>
      </c>
      <c r="D169" s="22">
        <f>(1/(D$22*(SQRT(2*PI())))*EXP(-((D$19-Simulation!$B169)^2)/(2*Simulation!D$22^2)))</f>
        <v>0</v>
      </c>
      <c r="E169" s="22">
        <f>(1/(E$22*(SQRT(2*PI())))*EXP(-((E$19-Simulation!$B169)^2)/(2*Simulation!E$22^2)))</f>
        <v>0</v>
      </c>
      <c r="F169" s="22">
        <f>(1/(F$22*(SQRT(2*PI())))*EXP(-((F$19-Simulation!$B169)^2)/(2*Simulation!F$22^2)))</f>
        <v>0</v>
      </c>
      <c r="G169" s="22">
        <f>(1/(G$22*(SQRT(2*PI())))*EXP(-((G$18-Simulation!$B169)^2)/(2*Simulation!G$22^2)))</f>
        <v>0</v>
      </c>
      <c r="H169" s="22">
        <f>(1/(H$22*(SQRT(2*PI())))*EXP(-((H$18-Simulation!$B169)^2)/(2*Simulation!H$22^2)))</f>
        <v>0</v>
      </c>
      <c r="I169" s="22">
        <f>(1/(I$22*(SQRT(2*PI())))*EXP(-((I$18-Simulation!$B169)^2)/(2*Simulation!I$22^2)))</f>
        <v>0</v>
      </c>
      <c r="J169" s="22">
        <f t="shared" si="7"/>
        <v>0</v>
      </c>
    </row>
    <row r="170" spans="1:10">
      <c r="A170" s="18">
        <f>B170/'Isocratic retention'!$B$5</f>
        <v>0.71499999999999997</v>
      </c>
      <c r="B170" s="8">
        <v>1.43</v>
      </c>
      <c r="C170" s="22">
        <f>(1/(C$22*(SQRT(2*PI())))*EXP(-((C$19-Simulation!$B170)^2)/(2*Simulation!C$22^2)))</f>
        <v>0</v>
      </c>
      <c r="D170" s="22">
        <f>(1/(D$22*(SQRT(2*PI())))*EXP(-((D$19-Simulation!$B170)^2)/(2*Simulation!D$22^2)))</f>
        <v>0</v>
      </c>
      <c r="E170" s="22">
        <f>(1/(E$22*(SQRT(2*PI())))*EXP(-((E$19-Simulation!$B170)^2)/(2*Simulation!E$22^2)))</f>
        <v>0</v>
      </c>
      <c r="F170" s="22">
        <f>(1/(F$22*(SQRT(2*PI())))*EXP(-((F$19-Simulation!$B170)^2)/(2*Simulation!F$22^2)))</f>
        <v>0</v>
      </c>
      <c r="G170" s="22">
        <f>(1/(G$22*(SQRT(2*PI())))*EXP(-((G$18-Simulation!$B170)^2)/(2*Simulation!G$22^2)))</f>
        <v>0</v>
      </c>
      <c r="H170" s="22">
        <f>(1/(H$22*(SQRT(2*PI())))*EXP(-((H$18-Simulation!$B170)^2)/(2*Simulation!H$22^2)))</f>
        <v>0</v>
      </c>
      <c r="I170" s="22">
        <f>(1/(I$22*(SQRT(2*PI())))*EXP(-((I$18-Simulation!$B170)^2)/(2*Simulation!I$22^2)))</f>
        <v>0</v>
      </c>
      <c r="J170" s="22">
        <f t="shared" si="7"/>
        <v>0</v>
      </c>
    </row>
    <row r="171" spans="1:10">
      <c r="A171" s="18">
        <f>B171/'Isocratic retention'!$B$5</f>
        <v>0.72</v>
      </c>
      <c r="B171" s="8">
        <v>1.44</v>
      </c>
      <c r="C171" s="22">
        <f>(1/(C$22*(SQRT(2*PI())))*EXP(-((C$19-Simulation!$B171)^2)/(2*Simulation!C$22^2)))</f>
        <v>0</v>
      </c>
      <c r="D171" s="22">
        <f>(1/(D$22*(SQRT(2*PI())))*EXP(-((D$19-Simulation!$B171)^2)/(2*Simulation!D$22^2)))</f>
        <v>0</v>
      </c>
      <c r="E171" s="22">
        <f>(1/(E$22*(SQRT(2*PI())))*EXP(-((E$19-Simulation!$B171)^2)/(2*Simulation!E$22^2)))</f>
        <v>0</v>
      </c>
      <c r="F171" s="22">
        <f>(1/(F$22*(SQRT(2*PI())))*EXP(-((F$19-Simulation!$B171)^2)/(2*Simulation!F$22^2)))</f>
        <v>0</v>
      </c>
      <c r="G171" s="22">
        <f>(1/(G$22*(SQRT(2*PI())))*EXP(-((G$18-Simulation!$B171)^2)/(2*Simulation!G$22^2)))</f>
        <v>0</v>
      </c>
      <c r="H171" s="22">
        <f>(1/(H$22*(SQRT(2*PI())))*EXP(-((H$18-Simulation!$B171)^2)/(2*Simulation!H$22^2)))</f>
        <v>0</v>
      </c>
      <c r="I171" s="22">
        <f>(1/(I$22*(SQRT(2*PI())))*EXP(-((I$18-Simulation!$B171)^2)/(2*Simulation!I$22^2)))</f>
        <v>0</v>
      </c>
      <c r="J171" s="22">
        <f t="shared" si="7"/>
        <v>0</v>
      </c>
    </row>
    <row r="172" spans="1:10">
      <c r="A172" s="18">
        <f>B172/'Isocratic retention'!$B$5</f>
        <v>0.72499999999999998</v>
      </c>
      <c r="B172" s="8">
        <v>1.45</v>
      </c>
      <c r="C172" s="22">
        <f>(1/(C$22*(SQRT(2*PI())))*EXP(-((C$19-Simulation!$B172)^2)/(2*Simulation!C$22^2)))</f>
        <v>0</v>
      </c>
      <c r="D172" s="22">
        <f>(1/(D$22*(SQRT(2*PI())))*EXP(-((D$19-Simulation!$B172)^2)/(2*Simulation!D$22^2)))</f>
        <v>0</v>
      </c>
      <c r="E172" s="22">
        <f>(1/(E$22*(SQRT(2*PI())))*EXP(-((E$19-Simulation!$B172)^2)/(2*Simulation!E$22^2)))</f>
        <v>0</v>
      </c>
      <c r="F172" s="22">
        <f>(1/(F$22*(SQRT(2*PI())))*EXP(-((F$19-Simulation!$B172)^2)/(2*Simulation!F$22^2)))</f>
        <v>0</v>
      </c>
      <c r="G172" s="22">
        <f>(1/(G$22*(SQRT(2*PI())))*EXP(-((G$18-Simulation!$B172)^2)/(2*Simulation!G$22^2)))</f>
        <v>0</v>
      </c>
      <c r="H172" s="22">
        <f>(1/(H$22*(SQRT(2*PI())))*EXP(-((H$18-Simulation!$B172)^2)/(2*Simulation!H$22^2)))</f>
        <v>0</v>
      </c>
      <c r="I172" s="22">
        <f>(1/(I$22*(SQRT(2*PI())))*EXP(-((I$18-Simulation!$B172)^2)/(2*Simulation!I$22^2)))</f>
        <v>0</v>
      </c>
      <c r="J172" s="22">
        <f t="shared" si="7"/>
        <v>0</v>
      </c>
    </row>
    <row r="173" spans="1:10">
      <c r="A173" s="18">
        <f>B173/'Isocratic retention'!$B$5</f>
        <v>0.73</v>
      </c>
      <c r="B173" s="8">
        <v>1.46</v>
      </c>
      <c r="C173" s="22">
        <f>(1/(C$22*(SQRT(2*PI())))*EXP(-((C$19-Simulation!$B173)^2)/(2*Simulation!C$22^2)))</f>
        <v>0</v>
      </c>
      <c r="D173" s="22">
        <f>(1/(D$22*(SQRT(2*PI())))*EXP(-((D$19-Simulation!$B173)^2)/(2*Simulation!D$22^2)))</f>
        <v>0</v>
      </c>
      <c r="E173" s="22">
        <f>(1/(E$22*(SQRT(2*PI())))*EXP(-((E$19-Simulation!$B173)^2)/(2*Simulation!E$22^2)))</f>
        <v>0</v>
      </c>
      <c r="F173" s="22">
        <f>(1/(F$22*(SQRT(2*PI())))*EXP(-((F$19-Simulation!$B173)^2)/(2*Simulation!F$22^2)))</f>
        <v>0</v>
      </c>
      <c r="G173" s="22">
        <f>(1/(G$22*(SQRT(2*PI())))*EXP(-((G$18-Simulation!$B173)^2)/(2*Simulation!G$22^2)))</f>
        <v>0</v>
      </c>
      <c r="H173" s="22">
        <f>(1/(H$22*(SQRT(2*PI())))*EXP(-((H$18-Simulation!$B173)^2)/(2*Simulation!H$22^2)))</f>
        <v>0</v>
      </c>
      <c r="I173" s="22">
        <f>(1/(I$22*(SQRT(2*PI())))*EXP(-((I$18-Simulation!$B173)^2)/(2*Simulation!I$22^2)))</f>
        <v>0</v>
      </c>
      <c r="J173" s="22">
        <f t="shared" si="7"/>
        <v>0</v>
      </c>
    </row>
    <row r="174" spans="1:10">
      <c r="A174" s="18">
        <f>B174/'Isocratic retention'!$B$5</f>
        <v>0.73499999999999999</v>
      </c>
      <c r="B174" s="8">
        <v>1.47</v>
      </c>
      <c r="C174" s="22">
        <f>(1/(C$22*(SQRT(2*PI())))*EXP(-((C$19-Simulation!$B174)^2)/(2*Simulation!C$22^2)))</f>
        <v>0</v>
      </c>
      <c r="D174" s="22">
        <f>(1/(D$22*(SQRT(2*PI())))*EXP(-((D$19-Simulation!$B174)^2)/(2*Simulation!D$22^2)))</f>
        <v>0</v>
      </c>
      <c r="E174" s="22">
        <f>(1/(E$22*(SQRT(2*PI())))*EXP(-((E$19-Simulation!$B174)^2)/(2*Simulation!E$22^2)))</f>
        <v>0</v>
      </c>
      <c r="F174" s="22">
        <f>(1/(F$22*(SQRT(2*PI())))*EXP(-((F$19-Simulation!$B174)^2)/(2*Simulation!F$22^2)))</f>
        <v>0</v>
      </c>
      <c r="G174" s="22">
        <f>(1/(G$22*(SQRT(2*PI())))*EXP(-((G$18-Simulation!$B174)^2)/(2*Simulation!G$22^2)))</f>
        <v>0</v>
      </c>
      <c r="H174" s="22">
        <f>(1/(H$22*(SQRT(2*PI())))*EXP(-((H$18-Simulation!$B174)^2)/(2*Simulation!H$22^2)))</f>
        <v>0</v>
      </c>
      <c r="I174" s="22">
        <f>(1/(I$22*(SQRT(2*PI())))*EXP(-((I$18-Simulation!$B174)^2)/(2*Simulation!I$22^2)))</f>
        <v>0</v>
      </c>
      <c r="J174" s="22">
        <f t="shared" si="7"/>
        <v>0</v>
      </c>
    </row>
    <row r="175" spans="1:10">
      <c r="A175" s="18">
        <f>B175/'Isocratic retention'!$B$5</f>
        <v>0.74</v>
      </c>
      <c r="B175" s="8">
        <v>1.48</v>
      </c>
      <c r="C175" s="22">
        <f>(1/(C$22*(SQRT(2*PI())))*EXP(-((C$19-Simulation!$B175)^2)/(2*Simulation!C$22^2)))</f>
        <v>0</v>
      </c>
      <c r="D175" s="22">
        <f>(1/(D$22*(SQRT(2*PI())))*EXP(-((D$19-Simulation!$B175)^2)/(2*Simulation!D$22^2)))</f>
        <v>0</v>
      </c>
      <c r="E175" s="22">
        <f>(1/(E$22*(SQRT(2*PI())))*EXP(-((E$19-Simulation!$B175)^2)/(2*Simulation!E$22^2)))</f>
        <v>0</v>
      </c>
      <c r="F175" s="22">
        <f>(1/(F$22*(SQRT(2*PI())))*EXP(-((F$19-Simulation!$B175)^2)/(2*Simulation!F$22^2)))</f>
        <v>0</v>
      </c>
      <c r="G175" s="22">
        <f>(1/(G$22*(SQRT(2*PI())))*EXP(-((G$18-Simulation!$B175)^2)/(2*Simulation!G$22^2)))</f>
        <v>0</v>
      </c>
      <c r="H175" s="22">
        <f>(1/(H$22*(SQRT(2*PI())))*EXP(-((H$18-Simulation!$B175)^2)/(2*Simulation!H$22^2)))</f>
        <v>0</v>
      </c>
      <c r="I175" s="22">
        <f>(1/(I$22*(SQRT(2*PI())))*EXP(-((I$18-Simulation!$B175)^2)/(2*Simulation!I$22^2)))</f>
        <v>0</v>
      </c>
      <c r="J175" s="22">
        <f t="shared" si="7"/>
        <v>0</v>
      </c>
    </row>
    <row r="176" spans="1:10">
      <c r="A176" s="18">
        <f>B176/'Isocratic retention'!$B$5</f>
        <v>0.745</v>
      </c>
      <c r="B176" s="8">
        <v>1.49</v>
      </c>
      <c r="C176" s="22">
        <f>(1/(C$22*(SQRT(2*PI())))*EXP(-((C$19-Simulation!$B176)^2)/(2*Simulation!C$22^2)))</f>
        <v>0</v>
      </c>
      <c r="D176" s="22">
        <f>(1/(D$22*(SQRT(2*PI())))*EXP(-((D$19-Simulation!$B176)^2)/(2*Simulation!D$22^2)))</f>
        <v>0</v>
      </c>
      <c r="E176" s="22">
        <f>(1/(E$22*(SQRT(2*PI())))*EXP(-((E$19-Simulation!$B176)^2)/(2*Simulation!E$22^2)))</f>
        <v>0</v>
      </c>
      <c r="F176" s="22">
        <f>(1/(F$22*(SQRT(2*PI())))*EXP(-((F$19-Simulation!$B176)^2)/(2*Simulation!F$22^2)))</f>
        <v>0</v>
      </c>
      <c r="G176" s="22">
        <f>(1/(G$22*(SQRT(2*PI())))*EXP(-((G$18-Simulation!$B176)^2)/(2*Simulation!G$22^2)))</f>
        <v>0</v>
      </c>
      <c r="H176" s="22">
        <f>(1/(H$22*(SQRT(2*PI())))*EXP(-((H$18-Simulation!$B176)^2)/(2*Simulation!H$22^2)))</f>
        <v>0</v>
      </c>
      <c r="I176" s="22">
        <f>(1/(I$22*(SQRT(2*PI())))*EXP(-((I$18-Simulation!$B176)^2)/(2*Simulation!I$22^2)))</f>
        <v>0</v>
      </c>
      <c r="J176" s="22">
        <f t="shared" si="7"/>
        <v>0</v>
      </c>
    </row>
    <row r="177" spans="1:10">
      <c r="A177" s="18">
        <f>B177/'Isocratic retention'!$B$5</f>
        <v>0.75</v>
      </c>
      <c r="B177" s="8">
        <v>1.5</v>
      </c>
      <c r="C177" s="22">
        <f>(1/(C$22*(SQRT(2*PI())))*EXP(-((C$19-Simulation!$B177)^2)/(2*Simulation!C$22^2)))</f>
        <v>0</v>
      </c>
      <c r="D177" s="22">
        <f>(1/(D$22*(SQRT(2*PI())))*EXP(-((D$19-Simulation!$B177)^2)/(2*Simulation!D$22^2)))</f>
        <v>0</v>
      </c>
      <c r="E177" s="22">
        <f>(1/(E$22*(SQRT(2*PI())))*EXP(-((E$19-Simulation!$B177)^2)/(2*Simulation!E$22^2)))</f>
        <v>0</v>
      </c>
      <c r="F177" s="22">
        <f>(1/(F$22*(SQRT(2*PI())))*EXP(-((F$19-Simulation!$B177)^2)/(2*Simulation!F$22^2)))</f>
        <v>0</v>
      </c>
      <c r="G177" s="22">
        <f>(1/(G$22*(SQRT(2*PI())))*EXP(-((G$18-Simulation!$B177)^2)/(2*Simulation!G$22^2)))</f>
        <v>0</v>
      </c>
      <c r="H177" s="22">
        <f>(1/(H$22*(SQRT(2*PI())))*EXP(-((H$18-Simulation!$B177)^2)/(2*Simulation!H$22^2)))</f>
        <v>0</v>
      </c>
      <c r="I177" s="22">
        <f>(1/(I$22*(SQRT(2*PI())))*EXP(-((I$18-Simulation!$B177)^2)/(2*Simulation!I$22^2)))</f>
        <v>0</v>
      </c>
      <c r="J177" s="22">
        <f t="shared" si="7"/>
        <v>0</v>
      </c>
    </row>
    <row r="178" spans="1:10">
      <c r="A178" s="18">
        <f>B178/'Isocratic retention'!$B$5</f>
        <v>0.755</v>
      </c>
      <c r="B178" s="8">
        <v>1.51</v>
      </c>
      <c r="C178" s="22">
        <f>(1/(C$22*(SQRT(2*PI())))*EXP(-((C$19-Simulation!$B178)^2)/(2*Simulation!C$22^2)))</f>
        <v>0</v>
      </c>
      <c r="D178" s="22">
        <f>(1/(D$22*(SQRT(2*PI())))*EXP(-((D$19-Simulation!$B178)^2)/(2*Simulation!D$22^2)))</f>
        <v>0</v>
      </c>
      <c r="E178" s="22">
        <f>(1/(E$22*(SQRT(2*PI())))*EXP(-((E$19-Simulation!$B178)^2)/(2*Simulation!E$22^2)))</f>
        <v>0</v>
      </c>
      <c r="F178" s="22">
        <f>(1/(F$22*(SQRT(2*PI())))*EXP(-((F$19-Simulation!$B178)^2)/(2*Simulation!F$22^2)))</f>
        <v>0</v>
      </c>
      <c r="G178" s="22">
        <f>(1/(G$22*(SQRT(2*PI())))*EXP(-((G$18-Simulation!$B178)^2)/(2*Simulation!G$22^2)))</f>
        <v>0</v>
      </c>
      <c r="H178" s="22">
        <f>(1/(H$22*(SQRT(2*PI())))*EXP(-((H$18-Simulation!$B178)^2)/(2*Simulation!H$22^2)))</f>
        <v>0</v>
      </c>
      <c r="I178" s="22">
        <f>(1/(I$22*(SQRT(2*PI())))*EXP(-((I$18-Simulation!$B178)^2)/(2*Simulation!I$22^2)))</f>
        <v>0</v>
      </c>
      <c r="J178" s="22">
        <f t="shared" si="7"/>
        <v>0</v>
      </c>
    </row>
    <row r="179" spans="1:10">
      <c r="A179" s="18">
        <f>B179/'Isocratic retention'!$B$5</f>
        <v>0.76</v>
      </c>
      <c r="B179" s="8">
        <v>1.52</v>
      </c>
      <c r="C179" s="22">
        <f>(1/(C$22*(SQRT(2*PI())))*EXP(-((C$19-Simulation!$B179)^2)/(2*Simulation!C$22^2)))</f>
        <v>0</v>
      </c>
      <c r="D179" s="22">
        <f>(1/(D$22*(SQRT(2*PI())))*EXP(-((D$19-Simulation!$B179)^2)/(2*Simulation!D$22^2)))</f>
        <v>0</v>
      </c>
      <c r="E179" s="22">
        <f>(1/(E$22*(SQRT(2*PI())))*EXP(-((E$19-Simulation!$B179)^2)/(2*Simulation!E$22^2)))</f>
        <v>0</v>
      </c>
      <c r="F179" s="22">
        <f>(1/(F$22*(SQRT(2*PI())))*EXP(-((F$19-Simulation!$B179)^2)/(2*Simulation!F$22^2)))</f>
        <v>0</v>
      </c>
      <c r="G179" s="22">
        <f>(1/(G$22*(SQRT(2*PI())))*EXP(-((G$18-Simulation!$B179)^2)/(2*Simulation!G$22^2)))</f>
        <v>0</v>
      </c>
      <c r="H179" s="22">
        <f>(1/(H$22*(SQRT(2*PI())))*EXP(-((H$18-Simulation!$B179)^2)/(2*Simulation!H$22^2)))</f>
        <v>0</v>
      </c>
      <c r="I179" s="22">
        <f>(1/(I$22*(SQRT(2*PI())))*EXP(-((I$18-Simulation!$B179)^2)/(2*Simulation!I$22^2)))</f>
        <v>0</v>
      </c>
      <c r="J179" s="22">
        <f t="shared" si="7"/>
        <v>0</v>
      </c>
    </row>
    <row r="180" spans="1:10">
      <c r="A180" s="18">
        <f>B180/'Isocratic retention'!$B$5</f>
        <v>0.76500000000000001</v>
      </c>
      <c r="B180" s="8">
        <v>1.53</v>
      </c>
      <c r="C180" s="22">
        <f>(1/(C$22*(SQRT(2*PI())))*EXP(-((C$19-Simulation!$B180)^2)/(2*Simulation!C$22^2)))</f>
        <v>0</v>
      </c>
      <c r="D180" s="22">
        <f>(1/(D$22*(SQRT(2*PI())))*EXP(-((D$19-Simulation!$B180)^2)/(2*Simulation!D$22^2)))</f>
        <v>0</v>
      </c>
      <c r="E180" s="22">
        <f>(1/(E$22*(SQRT(2*PI())))*EXP(-((E$19-Simulation!$B180)^2)/(2*Simulation!E$22^2)))</f>
        <v>0</v>
      </c>
      <c r="F180" s="22">
        <f>(1/(F$22*(SQRT(2*PI())))*EXP(-((F$19-Simulation!$B180)^2)/(2*Simulation!F$22^2)))</f>
        <v>0</v>
      </c>
      <c r="G180" s="22">
        <f>(1/(G$22*(SQRT(2*PI())))*EXP(-((G$18-Simulation!$B180)^2)/(2*Simulation!G$22^2)))</f>
        <v>0</v>
      </c>
      <c r="H180" s="22">
        <f>(1/(H$22*(SQRT(2*PI())))*EXP(-((H$18-Simulation!$B180)^2)/(2*Simulation!H$22^2)))</f>
        <v>3.3794341072695451E-288</v>
      </c>
      <c r="I180" s="22">
        <f>(1/(I$22*(SQRT(2*PI())))*EXP(-((I$18-Simulation!$B180)^2)/(2*Simulation!I$22^2)))</f>
        <v>0</v>
      </c>
      <c r="J180" s="22">
        <f t="shared" si="7"/>
        <v>3.3794341072695451E-288</v>
      </c>
    </row>
    <row r="181" spans="1:10">
      <c r="A181" s="18">
        <f>B181/'Isocratic retention'!$B$5</f>
        <v>0.77</v>
      </c>
      <c r="B181" s="8">
        <v>1.54</v>
      </c>
      <c r="C181" s="22">
        <f>(1/(C$22*(SQRT(2*PI())))*EXP(-((C$19-Simulation!$B181)^2)/(2*Simulation!C$22^2)))</f>
        <v>0</v>
      </c>
      <c r="D181" s="22">
        <f>(1/(D$22*(SQRT(2*PI())))*EXP(-((D$19-Simulation!$B181)^2)/(2*Simulation!D$22^2)))</f>
        <v>0</v>
      </c>
      <c r="E181" s="22">
        <f>(1/(E$22*(SQRT(2*PI())))*EXP(-((E$19-Simulation!$B181)^2)/(2*Simulation!E$22^2)))</f>
        <v>0</v>
      </c>
      <c r="F181" s="22">
        <f>(1/(F$22*(SQRT(2*PI())))*EXP(-((F$19-Simulation!$B181)^2)/(2*Simulation!F$22^2)))</f>
        <v>0</v>
      </c>
      <c r="G181" s="22">
        <f>(1/(G$22*(SQRT(2*PI())))*EXP(-((G$18-Simulation!$B181)^2)/(2*Simulation!G$22^2)))</f>
        <v>0</v>
      </c>
      <c r="H181" s="22">
        <f>(1/(H$22*(SQRT(2*PI())))*EXP(-((H$18-Simulation!$B181)^2)/(2*Simulation!H$22^2)))</f>
        <v>5.5005777225255112E-267</v>
      </c>
      <c r="I181" s="22">
        <f>(1/(I$22*(SQRT(2*PI())))*EXP(-((I$18-Simulation!$B181)^2)/(2*Simulation!I$22^2)))</f>
        <v>0</v>
      </c>
      <c r="J181" s="22">
        <f t="shared" si="7"/>
        <v>5.5005777225255112E-267</v>
      </c>
    </row>
    <row r="182" spans="1:10">
      <c r="A182" s="18">
        <f>B182/'Isocratic retention'!$B$5</f>
        <v>0.77500000000000002</v>
      </c>
      <c r="B182" s="8">
        <v>1.55</v>
      </c>
      <c r="C182" s="22">
        <f>(1/(C$22*(SQRT(2*PI())))*EXP(-((C$19-Simulation!$B182)^2)/(2*Simulation!C$22^2)))</f>
        <v>0</v>
      </c>
      <c r="D182" s="22">
        <f>(1/(D$22*(SQRT(2*PI())))*EXP(-((D$19-Simulation!$B182)^2)/(2*Simulation!D$22^2)))</f>
        <v>0</v>
      </c>
      <c r="E182" s="22">
        <f>(1/(E$22*(SQRT(2*PI())))*EXP(-((E$19-Simulation!$B182)^2)/(2*Simulation!E$22^2)))</f>
        <v>0</v>
      </c>
      <c r="F182" s="22">
        <f>(1/(F$22*(SQRT(2*PI())))*EXP(-((F$19-Simulation!$B182)^2)/(2*Simulation!F$22^2)))</f>
        <v>0</v>
      </c>
      <c r="G182" s="22">
        <f>(1/(G$22*(SQRT(2*PI())))*EXP(-((G$18-Simulation!$B182)^2)/(2*Simulation!G$22^2)))</f>
        <v>0</v>
      </c>
      <c r="H182" s="22">
        <f>(1/(H$22*(SQRT(2*PI())))*EXP(-((H$18-Simulation!$B182)^2)/(2*Simulation!H$22^2)))</f>
        <v>1.3937927495219009E-246</v>
      </c>
      <c r="I182" s="22">
        <f>(1/(I$22*(SQRT(2*PI())))*EXP(-((I$18-Simulation!$B182)^2)/(2*Simulation!I$22^2)))</f>
        <v>0</v>
      </c>
      <c r="J182" s="22">
        <f t="shared" si="7"/>
        <v>1.3937927495219009E-246</v>
      </c>
    </row>
    <row r="183" spans="1:10">
      <c r="A183" s="18">
        <f>B183/'Isocratic retention'!$B$5</f>
        <v>0.78</v>
      </c>
      <c r="B183" s="8">
        <v>1.56</v>
      </c>
      <c r="C183" s="22">
        <f>(1/(C$22*(SQRT(2*PI())))*EXP(-((C$19-Simulation!$B183)^2)/(2*Simulation!C$22^2)))</f>
        <v>0</v>
      </c>
      <c r="D183" s="22">
        <f>(1/(D$22*(SQRT(2*PI())))*EXP(-((D$19-Simulation!$B183)^2)/(2*Simulation!D$22^2)))</f>
        <v>0</v>
      </c>
      <c r="E183" s="22">
        <f>(1/(E$22*(SQRT(2*PI())))*EXP(-((E$19-Simulation!$B183)^2)/(2*Simulation!E$22^2)))</f>
        <v>0</v>
      </c>
      <c r="F183" s="22">
        <f>(1/(F$22*(SQRT(2*PI())))*EXP(-((F$19-Simulation!$B183)^2)/(2*Simulation!F$22^2)))</f>
        <v>0</v>
      </c>
      <c r="G183" s="22">
        <f>(1/(G$22*(SQRT(2*PI())))*EXP(-((G$18-Simulation!$B183)^2)/(2*Simulation!G$22^2)))</f>
        <v>0</v>
      </c>
      <c r="H183" s="22">
        <f>(1/(H$22*(SQRT(2*PI())))*EXP(-((H$18-Simulation!$B183)^2)/(2*Simulation!H$22^2)))</f>
        <v>5.4981130976087535E-227</v>
      </c>
      <c r="I183" s="22">
        <f>(1/(I$22*(SQRT(2*PI())))*EXP(-((I$18-Simulation!$B183)^2)/(2*Simulation!I$22^2)))</f>
        <v>0</v>
      </c>
      <c r="J183" s="22">
        <f t="shared" si="7"/>
        <v>5.4981130976087535E-227</v>
      </c>
    </row>
    <row r="184" spans="1:10">
      <c r="A184" s="18">
        <f>B184/'Isocratic retention'!$B$5</f>
        <v>0.78500000000000003</v>
      </c>
      <c r="B184" s="8">
        <v>1.57</v>
      </c>
      <c r="C184" s="22">
        <f>(1/(C$22*(SQRT(2*PI())))*EXP(-((C$19-Simulation!$B184)^2)/(2*Simulation!C$22^2)))</f>
        <v>0</v>
      </c>
      <c r="D184" s="22">
        <f>(1/(D$22*(SQRT(2*PI())))*EXP(-((D$19-Simulation!$B184)^2)/(2*Simulation!D$22^2)))</f>
        <v>0</v>
      </c>
      <c r="E184" s="22">
        <f>(1/(E$22*(SQRT(2*PI())))*EXP(-((E$19-Simulation!$B184)^2)/(2*Simulation!E$22^2)))</f>
        <v>0</v>
      </c>
      <c r="F184" s="22">
        <f>(1/(F$22*(SQRT(2*PI())))*EXP(-((F$19-Simulation!$B184)^2)/(2*Simulation!F$22^2)))</f>
        <v>0</v>
      </c>
      <c r="G184" s="22">
        <f>(1/(G$22*(SQRT(2*PI())))*EXP(-((G$18-Simulation!$B184)^2)/(2*Simulation!G$22^2)))</f>
        <v>0</v>
      </c>
      <c r="H184" s="22">
        <f>(1/(H$22*(SQRT(2*PI())))*EXP(-((H$18-Simulation!$B184)^2)/(2*Simulation!H$22^2)))</f>
        <v>3.3764063629321639E-208</v>
      </c>
      <c r="I184" s="22">
        <f>(1/(I$22*(SQRT(2*PI())))*EXP(-((I$18-Simulation!$B184)^2)/(2*Simulation!I$22^2)))</f>
        <v>0</v>
      </c>
      <c r="J184" s="22">
        <f t="shared" si="7"/>
        <v>3.3764063629321639E-208</v>
      </c>
    </row>
    <row r="185" spans="1:10">
      <c r="A185" s="18">
        <f>B185/'Isocratic retention'!$B$5</f>
        <v>0.79</v>
      </c>
      <c r="B185" s="8">
        <v>1.58</v>
      </c>
      <c r="C185" s="22">
        <f>(1/(C$22*(SQRT(2*PI())))*EXP(-((C$19-Simulation!$B185)^2)/(2*Simulation!C$22^2)))</f>
        <v>0</v>
      </c>
      <c r="D185" s="22">
        <f>(1/(D$22*(SQRT(2*PI())))*EXP(-((D$19-Simulation!$B185)^2)/(2*Simulation!D$22^2)))</f>
        <v>0</v>
      </c>
      <c r="E185" s="22">
        <f>(1/(E$22*(SQRT(2*PI())))*EXP(-((E$19-Simulation!$B185)^2)/(2*Simulation!E$22^2)))</f>
        <v>0</v>
      </c>
      <c r="F185" s="22">
        <f>(1/(F$22*(SQRT(2*PI())))*EXP(-((F$19-Simulation!$B185)^2)/(2*Simulation!F$22^2)))</f>
        <v>0</v>
      </c>
      <c r="G185" s="22">
        <f>(1/(G$22*(SQRT(2*PI())))*EXP(-((G$18-Simulation!$B185)^2)/(2*Simulation!G$22^2)))</f>
        <v>0</v>
      </c>
      <c r="H185" s="22">
        <f>(1/(H$22*(SQRT(2*PI())))*EXP(-((H$18-Simulation!$B185)^2)/(2*Simulation!H$22^2)))</f>
        <v>3.2279093040832688E-190</v>
      </c>
      <c r="I185" s="22">
        <f>(1/(I$22*(SQRT(2*PI())))*EXP(-((I$18-Simulation!$B185)^2)/(2*Simulation!I$22^2)))</f>
        <v>0</v>
      </c>
      <c r="J185" s="22">
        <f t="shared" si="7"/>
        <v>3.2279093040832688E-190</v>
      </c>
    </row>
    <row r="186" spans="1:10">
      <c r="A186" s="18">
        <f>B186/'Isocratic retention'!$B$5</f>
        <v>0.79500000000000004</v>
      </c>
      <c r="B186" s="8">
        <v>1.59</v>
      </c>
      <c r="C186" s="22">
        <f>(1/(C$22*(SQRT(2*PI())))*EXP(-((C$19-Simulation!$B186)^2)/(2*Simulation!C$22^2)))</f>
        <v>0</v>
      </c>
      <c r="D186" s="22">
        <f>(1/(D$22*(SQRT(2*PI())))*EXP(-((D$19-Simulation!$B186)^2)/(2*Simulation!D$22^2)))</f>
        <v>0</v>
      </c>
      <c r="E186" s="22">
        <f>(1/(E$22*(SQRT(2*PI())))*EXP(-((E$19-Simulation!$B186)^2)/(2*Simulation!E$22^2)))</f>
        <v>0</v>
      </c>
      <c r="F186" s="22">
        <f>(1/(F$22*(SQRT(2*PI())))*EXP(-((F$19-Simulation!$B186)^2)/(2*Simulation!F$22^2)))</f>
        <v>0</v>
      </c>
      <c r="G186" s="22">
        <f>(1/(G$22*(SQRT(2*PI())))*EXP(-((G$18-Simulation!$B186)^2)/(2*Simulation!G$22^2)))</f>
        <v>0</v>
      </c>
      <c r="H186" s="22">
        <f>(1/(H$22*(SQRT(2*PI())))*EXP(-((H$18-Simulation!$B186)^2)/(2*Simulation!H$22^2)))</f>
        <v>4.804116273471087E-173</v>
      </c>
      <c r="I186" s="22">
        <f>(1/(I$22*(SQRT(2*PI())))*EXP(-((I$18-Simulation!$B186)^2)/(2*Simulation!I$22^2)))</f>
        <v>0</v>
      </c>
      <c r="J186" s="22">
        <f t="shared" si="7"/>
        <v>4.804116273471087E-173</v>
      </c>
    </row>
    <row r="187" spans="1:10">
      <c r="A187" s="18">
        <f>B187/'Isocratic retention'!$B$5</f>
        <v>0.8</v>
      </c>
      <c r="B187" s="8">
        <v>1.6</v>
      </c>
      <c r="C187" s="22">
        <f>(1/(C$22*(SQRT(2*PI())))*EXP(-((C$19-Simulation!$B187)^2)/(2*Simulation!C$22^2)))</f>
        <v>0</v>
      </c>
      <c r="D187" s="22">
        <f>(1/(D$22*(SQRT(2*PI())))*EXP(-((D$19-Simulation!$B187)^2)/(2*Simulation!D$22^2)))</f>
        <v>0</v>
      </c>
      <c r="E187" s="22">
        <f>(1/(E$22*(SQRT(2*PI())))*EXP(-((E$19-Simulation!$B187)^2)/(2*Simulation!E$22^2)))</f>
        <v>0</v>
      </c>
      <c r="F187" s="22">
        <f>(1/(F$22*(SQRT(2*PI())))*EXP(-((F$19-Simulation!$B187)^2)/(2*Simulation!F$22^2)))</f>
        <v>0</v>
      </c>
      <c r="G187" s="22">
        <f>(1/(G$22*(SQRT(2*PI())))*EXP(-((G$18-Simulation!$B187)^2)/(2*Simulation!G$22^2)))</f>
        <v>0</v>
      </c>
      <c r="H187" s="22">
        <f>(1/(H$22*(SQRT(2*PI())))*EXP(-((H$18-Simulation!$B187)^2)/(2*Simulation!H$22^2)))</f>
        <v>1.1130925324352666E-156</v>
      </c>
      <c r="I187" s="22">
        <f>(1/(I$22*(SQRT(2*PI())))*EXP(-((I$18-Simulation!$B187)^2)/(2*Simulation!I$22^2)))</f>
        <v>0</v>
      </c>
      <c r="J187" s="22">
        <f t="shared" si="7"/>
        <v>1.1130925324352666E-156</v>
      </c>
    </row>
    <row r="188" spans="1:10">
      <c r="A188" s="18">
        <f>B188/'Isocratic retention'!$B$5</f>
        <v>0.80500000000000005</v>
      </c>
      <c r="B188" s="8">
        <v>1.61</v>
      </c>
      <c r="C188" s="22">
        <f>(1/(C$22*(SQRT(2*PI())))*EXP(-((C$19-Simulation!$B188)^2)/(2*Simulation!C$22^2)))</f>
        <v>0</v>
      </c>
      <c r="D188" s="22">
        <f>(1/(D$22*(SQRT(2*PI())))*EXP(-((D$19-Simulation!$B188)^2)/(2*Simulation!D$22^2)))</f>
        <v>0</v>
      </c>
      <c r="E188" s="22">
        <f>(1/(E$22*(SQRT(2*PI())))*EXP(-((E$19-Simulation!$B188)^2)/(2*Simulation!E$22^2)))</f>
        <v>0</v>
      </c>
      <c r="F188" s="22">
        <f>(1/(F$22*(SQRT(2*PI())))*EXP(-((F$19-Simulation!$B188)^2)/(2*Simulation!F$22^2)))</f>
        <v>0</v>
      </c>
      <c r="G188" s="22">
        <f>(1/(G$22*(SQRT(2*PI())))*EXP(-((G$18-Simulation!$B188)^2)/(2*Simulation!G$22^2)))</f>
        <v>0</v>
      </c>
      <c r="H188" s="22">
        <f>(1/(H$22*(SQRT(2*PI())))*EXP(-((H$18-Simulation!$B188)^2)/(2*Simulation!H$22^2)))</f>
        <v>4.014898782618285E-141</v>
      </c>
      <c r="I188" s="22">
        <f>(1/(I$22*(SQRT(2*PI())))*EXP(-((I$18-Simulation!$B188)^2)/(2*Simulation!I$22^2)))</f>
        <v>0</v>
      </c>
      <c r="J188" s="22">
        <f t="shared" si="7"/>
        <v>4.014898782618285E-141</v>
      </c>
    </row>
    <row r="189" spans="1:10">
      <c r="A189" s="18">
        <f>B189/'Isocratic retention'!$B$5</f>
        <v>0.81</v>
      </c>
      <c r="B189" s="8">
        <v>1.62</v>
      </c>
      <c r="C189" s="22">
        <f>(1/(C$22*(SQRT(2*PI())))*EXP(-((C$19-Simulation!$B189)^2)/(2*Simulation!C$22^2)))</f>
        <v>0</v>
      </c>
      <c r="D189" s="22">
        <f>(1/(D$22*(SQRT(2*PI())))*EXP(-((D$19-Simulation!$B189)^2)/(2*Simulation!D$22^2)))</f>
        <v>0</v>
      </c>
      <c r="E189" s="22">
        <f>(1/(E$22*(SQRT(2*PI())))*EXP(-((E$19-Simulation!$B189)^2)/(2*Simulation!E$22^2)))</f>
        <v>0</v>
      </c>
      <c r="F189" s="22">
        <f>(1/(F$22*(SQRT(2*PI())))*EXP(-((F$19-Simulation!$B189)^2)/(2*Simulation!F$22^2)))</f>
        <v>0</v>
      </c>
      <c r="G189" s="22">
        <f>(1/(G$22*(SQRT(2*PI())))*EXP(-((G$18-Simulation!$B189)^2)/(2*Simulation!G$22^2)))</f>
        <v>0</v>
      </c>
      <c r="H189" s="22">
        <f>(1/(H$22*(SQRT(2*PI())))*EXP(-((H$18-Simulation!$B189)^2)/(2*Simulation!H$22^2)))</f>
        <v>2.2544650425797944E-126</v>
      </c>
      <c r="I189" s="22">
        <f>(1/(I$22*(SQRT(2*PI())))*EXP(-((I$18-Simulation!$B189)^2)/(2*Simulation!I$22^2)))</f>
        <v>0</v>
      </c>
      <c r="J189" s="22">
        <f t="shared" si="7"/>
        <v>2.2544650425797944E-126</v>
      </c>
    </row>
    <row r="190" spans="1:10">
      <c r="A190" s="18">
        <f>B190/'Isocratic retention'!$B$5</f>
        <v>0.81499999999999995</v>
      </c>
      <c r="B190" s="8">
        <v>1.63</v>
      </c>
      <c r="C190" s="22">
        <f>(1/(C$22*(SQRT(2*PI())))*EXP(-((C$19-Simulation!$B190)^2)/(2*Simulation!C$22^2)))</f>
        <v>0</v>
      </c>
      <c r="D190" s="22">
        <f>(1/(D$22*(SQRT(2*PI())))*EXP(-((D$19-Simulation!$B190)^2)/(2*Simulation!D$22^2)))</f>
        <v>0</v>
      </c>
      <c r="E190" s="22">
        <f>(1/(E$22*(SQRT(2*PI())))*EXP(-((E$19-Simulation!$B190)^2)/(2*Simulation!E$22^2)))</f>
        <v>0</v>
      </c>
      <c r="F190" s="22">
        <f>(1/(F$22*(SQRT(2*PI())))*EXP(-((F$19-Simulation!$B190)^2)/(2*Simulation!F$22^2)))</f>
        <v>0</v>
      </c>
      <c r="G190" s="22">
        <f>(1/(G$22*(SQRT(2*PI())))*EXP(-((G$18-Simulation!$B190)^2)/(2*Simulation!G$22^2)))</f>
        <v>0</v>
      </c>
      <c r="H190" s="22">
        <f>(1/(H$22*(SQRT(2*PI())))*EXP(-((H$18-Simulation!$B190)^2)/(2*Simulation!H$22^2)))</f>
        <v>1.9707792586225171E-112</v>
      </c>
      <c r="I190" s="22">
        <f>(1/(I$22*(SQRT(2*PI())))*EXP(-((I$18-Simulation!$B190)^2)/(2*Simulation!I$22^2)))</f>
        <v>0</v>
      </c>
      <c r="J190" s="22">
        <f t="shared" si="7"/>
        <v>1.9707792586225171E-112</v>
      </c>
    </row>
    <row r="191" spans="1:10">
      <c r="A191" s="18">
        <f>B191/'Isocratic retention'!$B$5</f>
        <v>0.82</v>
      </c>
      <c r="B191" s="8">
        <v>1.64</v>
      </c>
      <c r="C191" s="22">
        <f>(1/(C$22*(SQRT(2*PI())))*EXP(-((C$19-Simulation!$B191)^2)/(2*Simulation!C$22^2)))</f>
        <v>0</v>
      </c>
      <c r="D191" s="22">
        <f>(1/(D$22*(SQRT(2*PI())))*EXP(-((D$19-Simulation!$B191)^2)/(2*Simulation!D$22^2)))</f>
        <v>0</v>
      </c>
      <c r="E191" s="22">
        <f>(1/(E$22*(SQRT(2*PI())))*EXP(-((E$19-Simulation!$B191)^2)/(2*Simulation!E$22^2)))</f>
        <v>0</v>
      </c>
      <c r="F191" s="22">
        <f>(1/(F$22*(SQRT(2*PI())))*EXP(-((F$19-Simulation!$B191)^2)/(2*Simulation!F$22^2)))</f>
        <v>0</v>
      </c>
      <c r="G191" s="22">
        <f>(1/(G$22*(SQRT(2*PI())))*EXP(-((G$18-Simulation!$B191)^2)/(2*Simulation!G$22^2)))</f>
        <v>0</v>
      </c>
      <c r="H191" s="22">
        <f>(1/(H$22*(SQRT(2*PI())))*EXP(-((H$18-Simulation!$B191)^2)/(2*Simulation!H$22^2)))</f>
        <v>2.681995426823454E-99</v>
      </c>
      <c r="I191" s="22">
        <f>(1/(I$22*(SQRT(2*PI())))*EXP(-((I$18-Simulation!$B191)^2)/(2*Simulation!I$22^2)))</f>
        <v>0</v>
      </c>
      <c r="J191" s="22">
        <f t="shared" si="7"/>
        <v>2.681995426823454E-99</v>
      </c>
    </row>
    <row r="192" spans="1:10">
      <c r="A192" s="18">
        <f>B192/'Isocratic retention'!$B$5</f>
        <v>0.82499999999999996</v>
      </c>
      <c r="B192" s="8">
        <v>1.65</v>
      </c>
      <c r="C192" s="22">
        <f>(1/(C$22*(SQRT(2*PI())))*EXP(-((C$19-Simulation!$B192)^2)/(2*Simulation!C$22^2)))</f>
        <v>0</v>
      </c>
      <c r="D192" s="22">
        <f>(1/(D$22*(SQRT(2*PI())))*EXP(-((D$19-Simulation!$B192)^2)/(2*Simulation!D$22^2)))</f>
        <v>0</v>
      </c>
      <c r="E192" s="22">
        <f>(1/(E$22*(SQRT(2*PI())))*EXP(-((E$19-Simulation!$B192)^2)/(2*Simulation!E$22^2)))</f>
        <v>0</v>
      </c>
      <c r="F192" s="22">
        <f>(1/(F$22*(SQRT(2*PI())))*EXP(-((F$19-Simulation!$B192)^2)/(2*Simulation!F$22^2)))</f>
        <v>0</v>
      </c>
      <c r="G192" s="22">
        <f>(1/(G$22*(SQRT(2*PI())))*EXP(-((G$18-Simulation!$B192)^2)/(2*Simulation!G$22^2)))</f>
        <v>0</v>
      </c>
      <c r="H192" s="22">
        <f>(1/(H$22*(SQRT(2*PI())))*EXP(-((H$18-Simulation!$B192)^2)/(2*Simulation!H$22^2)))</f>
        <v>5.682031745456678E-87</v>
      </c>
      <c r="I192" s="22">
        <f>(1/(I$22*(SQRT(2*PI())))*EXP(-((I$18-Simulation!$B192)^2)/(2*Simulation!I$22^2)))</f>
        <v>0</v>
      </c>
      <c r="J192" s="22">
        <f t="shared" si="7"/>
        <v>5.682031745456678E-87</v>
      </c>
    </row>
    <row r="193" spans="1:10">
      <c r="A193" s="18">
        <f>B193/'Isocratic retention'!$B$5</f>
        <v>0.83</v>
      </c>
      <c r="B193" s="8">
        <v>1.66</v>
      </c>
      <c r="C193" s="22">
        <f>(1/(C$22*(SQRT(2*PI())))*EXP(-((C$19-Simulation!$B193)^2)/(2*Simulation!C$22^2)))</f>
        <v>0</v>
      </c>
      <c r="D193" s="22">
        <f>(1/(D$22*(SQRT(2*PI())))*EXP(-((D$19-Simulation!$B193)^2)/(2*Simulation!D$22^2)))</f>
        <v>0</v>
      </c>
      <c r="E193" s="22">
        <f>(1/(E$22*(SQRT(2*PI())))*EXP(-((E$19-Simulation!$B193)^2)/(2*Simulation!E$22^2)))</f>
        <v>0</v>
      </c>
      <c r="F193" s="22">
        <f>(1/(F$22*(SQRT(2*PI())))*EXP(-((F$19-Simulation!$B193)^2)/(2*Simulation!F$22^2)))</f>
        <v>0</v>
      </c>
      <c r="G193" s="22">
        <f>(1/(G$22*(SQRT(2*PI())))*EXP(-((G$18-Simulation!$B193)^2)/(2*Simulation!G$22^2)))</f>
        <v>0</v>
      </c>
      <c r="H193" s="22">
        <f>(1/(H$22*(SQRT(2*PI())))*EXP(-((H$18-Simulation!$B193)^2)/(2*Simulation!H$22^2)))</f>
        <v>1.8740227179419974E-75</v>
      </c>
      <c r="I193" s="22">
        <f>(1/(I$22*(SQRT(2*PI())))*EXP(-((I$18-Simulation!$B193)^2)/(2*Simulation!I$22^2)))</f>
        <v>0</v>
      </c>
      <c r="J193" s="22">
        <f t="shared" si="7"/>
        <v>1.8740227179419974E-75</v>
      </c>
    </row>
    <row r="194" spans="1:10">
      <c r="A194" s="18">
        <f>B194/'Isocratic retention'!$B$5</f>
        <v>0.83499999999999996</v>
      </c>
      <c r="B194" s="8">
        <v>1.67</v>
      </c>
      <c r="C194" s="22">
        <f>(1/(C$22*(SQRT(2*PI())))*EXP(-((C$19-Simulation!$B194)^2)/(2*Simulation!C$22^2)))</f>
        <v>0</v>
      </c>
      <c r="D194" s="22">
        <f>(1/(D$22*(SQRT(2*PI())))*EXP(-((D$19-Simulation!$B194)^2)/(2*Simulation!D$22^2)))</f>
        <v>0</v>
      </c>
      <c r="E194" s="22">
        <f>(1/(E$22*(SQRT(2*PI())))*EXP(-((E$19-Simulation!$B194)^2)/(2*Simulation!E$22^2)))</f>
        <v>0</v>
      </c>
      <c r="F194" s="22">
        <f>(1/(F$22*(SQRT(2*PI())))*EXP(-((F$19-Simulation!$B194)^2)/(2*Simulation!F$22^2)))</f>
        <v>0</v>
      </c>
      <c r="G194" s="22">
        <f>(1/(G$22*(SQRT(2*PI())))*EXP(-((G$18-Simulation!$B194)^2)/(2*Simulation!G$22^2)))</f>
        <v>0</v>
      </c>
      <c r="H194" s="22">
        <f>(1/(H$22*(SQRT(2*PI())))*EXP(-((H$18-Simulation!$B194)^2)/(2*Simulation!H$22^2)))</f>
        <v>9.6221388507911695E-65</v>
      </c>
      <c r="I194" s="22">
        <f>(1/(I$22*(SQRT(2*PI())))*EXP(-((I$18-Simulation!$B194)^2)/(2*Simulation!I$22^2)))</f>
        <v>0</v>
      </c>
      <c r="J194" s="22">
        <f t="shared" si="7"/>
        <v>9.6221388507911695E-65</v>
      </c>
    </row>
    <row r="195" spans="1:10">
      <c r="A195" s="18">
        <f>B195/'Isocratic retention'!$B$5</f>
        <v>0.84</v>
      </c>
      <c r="B195" s="8">
        <v>1.68</v>
      </c>
      <c r="C195" s="22">
        <f>(1/(C$22*(SQRT(2*PI())))*EXP(-((C$19-Simulation!$B195)^2)/(2*Simulation!C$22^2)))</f>
        <v>0</v>
      </c>
      <c r="D195" s="22">
        <f>(1/(D$22*(SQRT(2*PI())))*EXP(-((D$19-Simulation!$B195)^2)/(2*Simulation!D$22^2)))</f>
        <v>0</v>
      </c>
      <c r="E195" s="22">
        <f>(1/(E$22*(SQRT(2*PI())))*EXP(-((E$19-Simulation!$B195)^2)/(2*Simulation!E$22^2)))</f>
        <v>0</v>
      </c>
      <c r="F195" s="22">
        <f>(1/(F$22*(SQRT(2*PI())))*EXP(-((F$19-Simulation!$B195)^2)/(2*Simulation!F$22^2)))</f>
        <v>0</v>
      </c>
      <c r="G195" s="22">
        <f>(1/(G$22*(SQRT(2*PI())))*EXP(-((G$18-Simulation!$B195)^2)/(2*Simulation!G$22^2)))</f>
        <v>0</v>
      </c>
      <c r="H195" s="22">
        <f>(1/(H$22*(SQRT(2*PI())))*EXP(-((H$18-Simulation!$B195)^2)/(2*Simulation!H$22^2)))</f>
        <v>7.6911974476158933E-55</v>
      </c>
      <c r="I195" s="22">
        <f>(1/(I$22*(SQRT(2*PI())))*EXP(-((I$18-Simulation!$B195)^2)/(2*Simulation!I$22^2)))</f>
        <v>0</v>
      </c>
      <c r="J195" s="22">
        <f t="shared" si="7"/>
        <v>7.6911974476158933E-55</v>
      </c>
    </row>
    <row r="196" spans="1:10">
      <c r="A196" s="18">
        <f>B196/'Isocratic retention'!$B$5</f>
        <v>0.84499999999999997</v>
      </c>
      <c r="B196" s="8">
        <v>1.69</v>
      </c>
      <c r="C196" s="22">
        <f>(1/(C$22*(SQRT(2*PI())))*EXP(-((C$19-Simulation!$B196)^2)/(2*Simulation!C$22^2)))</f>
        <v>0</v>
      </c>
      <c r="D196" s="22">
        <f>(1/(D$22*(SQRT(2*PI())))*EXP(-((D$19-Simulation!$B196)^2)/(2*Simulation!D$22^2)))</f>
        <v>0</v>
      </c>
      <c r="E196" s="22">
        <f>(1/(E$22*(SQRT(2*PI())))*EXP(-((E$19-Simulation!$B196)^2)/(2*Simulation!E$22^2)))</f>
        <v>0</v>
      </c>
      <c r="F196" s="22">
        <f>(1/(F$22*(SQRT(2*PI())))*EXP(-((F$19-Simulation!$B196)^2)/(2*Simulation!F$22^2)))</f>
        <v>0</v>
      </c>
      <c r="G196" s="22">
        <f>(1/(G$22*(SQRT(2*PI())))*EXP(-((G$18-Simulation!$B196)^2)/(2*Simulation!G$22^2)))</f>
        <v>0</v>
      </c>
      <c r="H196" s="22">
        <f>(1/(H$22*(SQRT(2*PI())))*EXP(-((H$18-Simulation!$B196)^2)/(2*Simulation!H$22^2)))</f>
        <v>9.5706596990180831E-46</v>
      </c>
      <c r="I196" s="22">
        <f>(1/(I$22*(SQRT(2*PI())))*EXP(-((I$18-Simulation!$B196)^2)/(2*Simulation!I$22^2)))</f>
        <v>0</v>
      </c>
      <c r="J196" s="22">
        <f t="shared" si="7"/>
        <v>9.5706596990180831E-46</v>
      </c>
    </row>
    <row r="197" spans="1:10">
      <c r="A197" s="18">
        <f>B197/'Isocratic retention'!$B$5</f>
        <v>0.85</v>
      </c>
      <c r="B197" s="8">
        <v>1.7</v>
      </c>
      <c r="C197" s="22">
        <f>(1/(C$22*(SQRT(2*PI())))*EXP(-((C$19-Simulation!$B197)^2)/(2*Simulation!C$22^2)))</f>
        <v>0</v>
      </c>
      <c r="D197" s="22">
        <f>(1/(D$22*(SQRT(2*PI())))*EXP(-((D$19-Simulation!$B197)^2)/(2*Simulation!D$22^2)))</f>
        <v>0</v>
      </c>
      <c r="E197" s="22">
        <f>(1/(E$22*(SQRT(2*PI())))*EXP(-((E$19-Simulation!$B197)^2)/(2*Simulation!E$22^2)))</f>
        <v>0</v>
      </c>
      <c r="F197" s="22">
        <f>(1/(F$22*(SQRT(2*PI())))*EXP(-((F$19-Simulation!$B197)^2)/(2*Simulation!F$22^2)))</f>
        <v>0</v>
      </c>
      <c r="G197" s="22">
        <f>(1/(G$22*(SQRT(2*PI())))*EXP(-((G$18-Simulation!$B197)^2)/(2*Simulation!G$22^2)))</f>
        <v>0</v>
      </c>
      <c r="H197" s="22">
        <f>(1/(H$22*(SQRT(2*PI())))*EXP(-((H$18-Simulation!$B197)^2)/(2*Simulation!H$22^2)))</f>
        <v>1.8540240394113524E-37</v>
      </c>
      <c r="I197" s="22">
        <f>(1/(I$22*(SQRT(2*PI())))*EXP(-((I$18-Simulation!$B197)^2)/(2*Simulation!I$22^2)))</f>
        <v>0</v>
      </c>
      <c r="J197" s="22">
        <f t="shared" si="7"/>
        <v>1.8540240394113524E-37</v>
      </c>
    </row>
    <row r="198" spans="1:10">
      <c r="A198" s="18">
        <f>B198/'Isocratic retention'!$B$5</f>
        <v>0.85499999999999998</v>
      </c>
      <c r="B198" s="8">
        <v>1.71</v>
      </c>
      <c r="C198" s="22">
        <f>(1/(C$22*(SQRT(2*PI())))*EXP(-((C$19-Simulation!$B198)^2)/(2*Simulation!C$22^2)))</f>
        <v>0</v>
      </c>
      <c r="D198" s="22">
        <f>(1/(D$22*(SQRT(2*PI())))*EXP(-((D$19-Simulation!$B198)^2)/(2*Simulation!D$22^2)))</f>
        <v>0</v>
      </c>
      <c r="E198" s="22">
        <f>(1/(E$22*(SQRT(2*PI())))*EXP(-((E$19-Simulation!$B198)^2)/(2*Simulation!E$22^2)))</f>
        <v>0</v>
      </c>
      <c r="F198" s="22">
        <f>(1/(F$22*(SQRT(2*PI())))*EXP(-((F$19-Simulation!$B198)^2)/(2*Simulation!F$22^2)))</f>
        <v>0</v>
      </c>
      <c r="G198" s="22">
        <f>(1/(G$22*(SQRT(2*PI())))*EXP(-((G$18-Simulation!$B198)^2)/(2*Simulation!G$22^2)))</f>
        <v>0</v>
      </c>
      <c r="H198" s="22">
        <f>(1/(H$22*(SQRT(2*PI())))*EXP(-((H$18-Simulation!$B198)^2)/(2*Simulation!H$22^2)))</f>
        <v>5.5913209252244016E-30</v>
      </c>
      <c r="I198" s="22">
        <f>(1/(I$22*(SQRT(2*PI())))*EXP(-((I$18-Simulation!$B198)^2)/(2*Simulation!I$22^2)))</f>
        <v>0</v>
      </c>
      <c r="J198" s="22">
        <f t="shared" si="7"/>
        <v>5.5913209252244016E-30</v>
      </c>
    </row>
    <row r="199" spans="1:10">
      <c r="A199" s="18">
        <f>B199/'Isocratic retention'!$B$5</f>
        <v>0.86</v>
      </c>
      <c r="B199" s="8">
        <v>1.72</v>
      </c>
      <c r="C199" s="22">
        <f>(1/(C$22*(SQRT(2*PI())))*EXP(-((C$19-Simulation!$B199)^2)/(2*Simulation!C$22^2)))</f>
        <v>0</v>
      </c>
      <c r="D199" s="22">
        <f>(1/(D$22*(SQRT(2*PI())))*EXP(-((D$19-Simulation!$B199)^2)/(2*Simulation!D$22^2)))</f>
        <v>0</v>
      </c>
      <c r="E199" s="22">
        <f>(1/(E$22*(SQRT(2*PI())))*EXP(-((E$19-Simulation!$B199)^2)/(2*Simulation!E$22^2)))</f>
        <v>0</v>
      </c>
      <c r="F199" s="22">
        <f>(1/(F$22*(SQRT(2*PI())))*EXP(-((F$19-Simulation!$B199)^2)/(2*Simulation!F$22^2)))</f>
        <v>0</v>
      </c>
      <c r="G199" s="22">
        <f>(1/(G$22*(SQRT(2*PI())))*EXP(-((G$18-Simulation!$B199)^2)/(2*Simulation!G$22^2)))</f>
        <v>0</v>
      </c>
      <c r="H199" s="22">
        <f>(1/(H$22*(SQRT(2*PI())))*EXP(-((H$18-Simulation!$B199)^2)/(2*Simulation!H$22^2)))</f>
        <v>2.6250588988141307E-23</v>
      </c>
      <c r="I199" s="22">
        <f>(1/(I$22*(SQRT(2*PI())))*EXP(-((I$18-Simulation!$B199)^2)/(2*Simulation!I$22^2)))</f>
        <v>0</v>
      </c>
      <c r="J199" s="22">
        <f t="shared" si="7"/>
        <v>2.6250588988141307E-23</v>
      </c>
    </row>
    <row r="200" spans="1:10">
      <c r="A200" s="18">
        <f>B200/'Isocratic retention'!$B$5</f>
        <v>0.86499999999999999</v>
      </c>
      <c r="B200" s="8">
        <v>1.73</v>
      </c>
      <c r="C200" s="22">
        <f>(1/(C$22*(SQRT(2*PI())))*EXP(-((C$19-Simulation!$B200)^2)/(2*Simulation!C$22^2)))</f>
        <v>0</v>
      </c>
      <c r="D200" s="22">
        <f>(1/(D$22*(SQRT(2*PI())))*EXP(-((D$19-Simulation!$B200)^2)/(2*Simulation!D$22^2)))</f>
        <v>0</v>
      </c>
      <c r="E200" s="22">
        <f>(1/(E$22*(SQRT(2*PI())))*EXP(-((E$19-Simulation!$B200)^2)/(2*Simulation!E$22^2)))</f>
        <v>0</v>
      </c>
      <c r="F200" s="22">
        <f>(1/(F$22*(SQRT(2*PI())))*EXP(-((F$19-Simulation!$B200)^2)/(2*Simulation!F$22^2)))</f>
        <v>0</v>
      </c>
      <c r="G200" s="22">
        <f>(1/(G$22*(SQRT(2*PI())))*EXP(-((G$18-Simulation!$B200)^2)/(2*Simulation!G$22^2)))</f>
        <v>0</v>
      </c>
      <c r="H200" s="22">
        <f>(1/(H$22*(SQRT(2*PI())))*EXP(-((H$18-Simulation!$B200)^2)/(2*Simulation!H$22^2)))</f>
        <v>1.9186212793659439E-17</v>
      </c>
      <c r="I200" s="22">
        <f>(1/(I$22*(SQRT(2*PI())))*EXP(-((I$18-Simulation!$B200)^2)/(2*Simulation!I$22^2)))</f>
        <v>0</v>
      </c>
      <c r="J200" s="22">
        <f t="shared" si="7"/>
        <v>1.9186212793659439E-17</v>
      </c>
    </row>
    <row r="201" spans="1:10">
      <c r="A201" s="18">
        <f>B201/'Isocratic retention'!$B$5</f>
        <v>0.87</v>
      </c>
      <c r="B201" s="8">
        <v>1.74</v>
      </c>
      <c r="C201" s="22">
        <f>(1/(C$22*(SQRT(2*PI())))*EXP(-((C$19-Simulation!$B201)^2)/(2*Simulation!C$22^2)))</f>
        <v>0</v>
      </c>
      <c r="D201" s="22">
        <f>(1/(D$22*(SQRT(2*PI())))*EXP(-((D$19-Simulation!$B201)^2)/(2*Simulation!D$22^2)))</f>
        <v>0</v>
      </c>
      <c r="E201" s="22">
        <f>(1/(E$22*(SQRT(2*PI())))*EXP(-((E$19-Simulation!$B201)^2)/(2*Simulation!E$22^2)))</f>
        <v>0</v>
      </c>
      <c r="F201" s="22">
        <f>(1/(F$22*(SQRT(2*PI())))*EXP(-((F$19-Simulation!$B201)^2)/(2*Simulation!F$22^2)))</f>
        <v>0</v>
      </c>
      <c r="G201" s="22">
        <f>(1/(G$22*(SQRT(2*PI())))*EXP(-((G$18-Simulation!$B201)^2)/(2*Simulation!G$22^2)))</f>
        <v>0</v>
      </c>
      <c r="H201" s="22">
        <f>(1/(H$22*(SQRT(2*PI())))*EXP(-((H$18-Simulation!$B201)^2)/(2*Simulation!H$22^2)))</f>
        <v>2.1830567939752069E-12</v>
      </c>
      <c r="I201" s="22">
        <f>(1/(I$22*(SQRT(2*PI())))*EXP(-((I$18-Simulation!$B201)^2)/(2*Simulation!I$22^2)))</f>
        <v>0</v>
      </c>
      <c r="J201" s="22">
        <f t="shared" si="7"/>
        <v>2.1830567939752069E-12</v>
      </c>
    </row>
    <row r="202" spans="1:10">
      <c r="A202" s="18">
        <f>B202/'Isocratic retention'!$B$5</f>
        <v>0.875</v>
      </c>
      <c r="B202" s="8">
        <v>1.75</v>
      </c>
      <c r="C202" s="22">
        <f>(1/(C$22*(SQRT(2*PI())))*EXP(-((C$19-Simulation!$B202)^2)/(2*Simulation!C$22^2)))</f>
        <v>0</v>
      </c>
      <c r="D202" s="22">
        <f>(1/(D$22*(SQRT(2*PI())))*EXP(-((D$19-Simulation!$B202)^2)/(2*Simulation!D$22^2)))</f>
        <v>0</v>
      </c>
      <c r="E202" s="22">
        <f>(1/(E$22*(SQRT(2*PI())))*EXP(-((E$19-Simulation!$B202)^2)/(2*Simulation!E$22^2)))</f>
        <v>0</v>
      </c>
      <c r="F202" s="22">
        <f>(1/(F$22*(SQRT(2*PI())))*EXP(-((F$19-Simulation!$B202)^2)/(2*Simulation!F$22^2)))</f>
        <v>0</v>
      </c>
      <c r="G202" s="22">
        <f>(1/(G$22*(SQRT(2*PI())))*EXP(-((G$18-Simulation!$B202)^2)/(2*Simulation!G$22^2)))</f>
        <v>0</v>
      </c>
      <c r="H202" s="22">
        <f>(1/(H$22*(SQRT(2*PI())))*EXP(-((H$18-Simulation!$B202)^2)/(2*Simulation!H$22^2)))</f>
        <v>3.8669306600750288E-8</v>
      </c>
      <c r="I202" s="22">
        <f>(1/(I$22*(SQRT(2*PI())))*EXP(-((I$18-Simulation!$B202)^2)/(2*Simulation!I$22^2)))</f>
        <v>0</v>
      </c>
      <c r="J202" s="22">
        <f t="shared" si="7"/>
        <v>3.8669306600750288E-8</v>
      </c>
    </row>
    <row r="203" spans="1:10">
      <c r="A203" s="18">
        <f>B203/'Isocratic retention'!$B$5</f>
        <v>0.88</v>
      </c>
      <c r="B203" s="8">
        <v>1.76</v>
      </c>
      <c r="C203" s="22">
        <f>(1/(C$22*(SQRT(2*PI())))*EXP(-((C$19-Simulation!$B203)^2)/(2*Simulation!C$22^2)))</f>
        <v>0</v>
      </c>
      <c r="D203" s="22">
        <f>(1/(D$22*(SQRT(2*PI())))*EXP(-((D$19-Simulation!$B203)^2)/(2*Simulation!D$22^2)))</f>
        <v>0</v>
      </c>
      <c r="E203" s="22">
        <f>(1/(E$22*(SQRT(2*PI())))*EXP(-((E$19-Simulation!$B203)^2)/(2*Simulation!E$22^2)))</f>
        <v>0</v>
      </c>
      <c r="F203" s="22">
        <f>(1/(F$22*(SQRT(2*PI())))*EXP(-((F$19-Simulation!$B203)^2)/(2*Simulation!F$22^2)))</f>
        <v>0</v>
      </c>
      <c r="G203" s="22">
        <f>(1/(G$22*(SQRT(2*PI())))*EXP(-((G$18-Simulation!$B203)^2)/(2*Simulation!G$22^2)))</f>
        <v>0</v>
      </c>
      <c r="H203" s="22">
        <f>(1/(H$22*(SQRT(2*PI())))*EXP(-((H$18-Simulation!$B203)^2)/(2*Simulation!H$22^2)))</f>
        <v>1.0663341243640708E-4</v>
      </c>
      <c r="I203" s="22">
        <f>(1/(I$22*(SQRT(2*PI())))*EXP(-((I$18-Simulation!$B203)^2)/(2*Simulation!I$22^2)))</f>
        <v>0</v>
      </c>
      <c r="J203" s="22">
        <f t="shared" si="7"/>
        <v>1.0663341243640708E-4</v>
      </c>
    </row>
    <row r="204" spans="1:10">
      <c r="A204" s="18">
        <f>B204/'Isocratic retention'!$B$5</f>
        <v>0.88500000000000001</v>
      </c>
      <c r="B204" s="8">
        <v>1.77</v>
      </c>
      <c r="C204" s="22">
        <f>(1/(C$22*(SQRT(2*PI())))*EXP(-((C$19-Simulation!$B204)^2)/(2*Simulation!C$22^2)))</f>
        <v>0</v>
      </c>
      <c r="D204" s="22">
        <f>(1/(D$22*(SQRT(2*PI())))*EXP(-((D$19-Simulation!$B204)^2)/(2*Simulation!D$22^2)))</f>
        <v>0</v>
      </c>
      <c r="E204" s="22">
        <f>(1/(E$22*(SQRT(2*PI())))*EXP(-((E$19-Simulation!$B204)^2)/(2*Simulation!E$22^2)))</f>
        <v>0</v>
      </c>
      <c r="F204" s="22">
        <f>(1/(F$22*(SQRT(2*PI())))*EXP(-((F$19-Simulation!$B204)^2)/(2*Simulation!F$22^2)))</f>
        <v>0</v>
      </c>
      <c r="G204" s="22">
        <f>(1/(G$22*(SQRT(2*PI())))*EXP(-((G$18-Simulation!$B204)^2)/(2*Simulation!G$22^2)))</f>
        <v>0</v>
      </c>
      <c r="H204" s="22">
        <f>(1/(H$22*(SQRT(2*PI())))*EXP(-((H$18-Simulation!$B204)^2)/(2*Simulation!H$22^2)))</f>
        <v>4.5776839307768873E-2</v>
      </c>
      <c r="I204" s="22">
        <f>(1/(I$22*(SQRT(2*PI())))*EXP(-((I$18-Simulation!$B204)^2)/(2*Simulation!I$22^2)))</f>
        <v>0</v>
      </c>
      <c r="J204" s="22">
        <f t="shared" si="7"/>
        <v>4.5776839307768873E-2</v>
      </c>
    </row>
    <row r="205" spans="1:10">
      <c r="A205" s="18">
        <f>B205/'Isocratic retention'!$B$5</f>
        <v>0.89</v>
      </c>
      <c r="B205" s="8">
        <v>1.78</v>
      </c>
      <c r="C205" s="22">
        <f>(1/(C$22*(SQRT(2*PI())))*EXP(-((C$19-Simulation!$B205)^2)/(2*Simulation!C$22^2)))</f>
        <v>0</v>
      </c>
      <c r="D205" s="22">
        <f>(1/(D$22*(SQRT(2*PI())))*EXP(-((D$19-Simulation!$B205)^2)/(2*Simulation!D$22^2)))</f>
        <v>0</v>
      </c>
      <c r="E205" s="22">
        <f>(1/(E$22*(SQRT(2*PI())))*EXP(-((E$19-Simulation!$B205)^2)/(2*Simulation!E$22^2)))</f>
        <v>0</v>
      </c>
      <c r="F205" s="22">
        <f>(1/(F$22*(SQRT(2*PI())))*EXP(-((F$19-Simulation!$B205)^2)/(2*Simulation!F$22^2)))</f>
        <v>0</v>
      </c>
      <c r="G205" s="22">
        <f>(1/(G$22*(SQRT(2*PI())))*EXP(-((G$18-Simulation!$B205)^2)/(2*Simulation!G$22^2)))</f>
        <v>0</v>
      </c>
      <c r="H205" s="22">
        <f>(1/(H$22*(SQRT(2*PI())))*EXP(-((H$18-Simulation!$B205)^2)/(2*Simulation!H$22^2)))</f>
        <v>3.0593127146096717</v>
      </c>
      <c r="I205" s="22">
        <f>(1/(I$22*(SQRT(2*PI())))*EXP(-((I$18-Simulation!$B205)^2)/(2*Simulation!I$22^2)))</f>
        <v>0</v>
      </c>
      <c r="J205" s="22">
        <f t="shared" si="7"/>
        <v>3.0593127146096717</v>
      </c>
    </row>
    <row r="206" spans="1:10">
      <c r="A206" s="18">
        <f>B206/'Isocratic retention'!$B$5</f>
        <v>0.89500000000000002</v>
      </c>
      <c r="B206" s="8">
        <v>1.79</v>
      </c>
      <c r="C206" s="22">
        <f>(1/(C$22*(SQRT(2*PI())))*EXP(-((C$19-Simulation!$B206)^2)/(2*Simulation!C$22^2)))</f>
        <v>0</v>
      </c>
      <c r="D206" s="22">
        <f>(1/(D$22*(SQRT(2*PI())))*EXP(-((D$19-Simulation!$B206)^2)/(2*Simulation!D$22^2)))</f>
        <v>0</v>
      </c>
      <c r="E206" s="22">
        <f>(1/(E$22*(SQRT(2*PI())))*EXP(-((E$19-Simulation!$B206)^2)/(2*Simulation!E$22^2)))</f>
        <v>0</v>
      </c>
      <c r="F206" s="22">
        <f>(1/(F$22*(SQRT(2*PI())))*EXP(-((F$19-Simulation!$B206)^2)/(2*Simulation!F$22^2)))</f>
        <v>0</v>
      </c>
      <c r="G206" s="22">
        <f>(1/(G$22*(SQRT(2*PI())))*EXP(-((G$18-Simulation!$B206)^2)/(2*Simulation!G$22^2)))</f>
        <v>0</v>
      </c>
      <c r="H206" s="22">
        <f>(1/(H$22*(SQRT(2*PI())))*EXP(-((H$18-Simulation!$B206)^2)/(2*Simulation!H$22^2)))</f>
        <v>31.829331165456242</v>
      </c>
      <c r="I206" s="22">
        <f>(1/(I$22*(SQRT(2*PI())))*EXP(-((I$18-Simulation!$B206)^2)/(2*Simulation!I$22^2)))</f>
        <v>0</v>
      </c>
      <c r="J206" s="22">
        <f t="shared" si="7"/>
        <v>31.829331165456242</v>
      </c>
    </row>
    <row r="207" spans="1:10">
      <c r="A207" s="18">
        <f>B207/'Isocratic retention'!$B$5</f>
        <v>0.9</v>
      </c>
      <c r="B207" s="8">
        <v>1.8</v>
      </c>
      <c r="C207" s="22">
        <f>(1/(C$22*(SQRT(2*PI())))*EXP(-((C$19-Simulation!$B207)^2)/(2*Simulation!C$22^2)))</f>
        <v>0</v>
      </c>
      <c r="D207" s="22">
        <f>(1/(D$22*(SQRT(2*PI())))*EXP(-((D$19-Simulation!$B207)^2)/(2*Simulation!D$22^2)))</f>
        <v>0</v>
      </c>
      <c r="E207" s="22">
        <f>(1/(E$22*(SQRT(2*PI())))*EXP(-((E$19-Simulation!$B207)^2)/(2*Simulation!E$22^2)))</f>
        <v>0</v>
      </c>
      <c r="F207" s="22">
        <f>(1/(F$22*(SQRT(2*PI())))*EXP(-((F$19-Simulation!$B207)^2)/(2*Simulation!F$22^2)))</f>
        <v>0</v>
      </c>
      <c r="G207" s="22">
        <f>(1/(G$22*(SQRT(2*PI())))*EXP(-((G$18-Simulation!$B207)^2)/(2*Simulation!G$22^2)))</f>
        <v>0</v>
      </c>
      <c r="H207" s="22">
        <f>(1/(H$22*(SQRT(2*PI())))*EXP(-((H$18-Simulation!$B207)^2)/(2*Simulation!H$22^2)))</f>
        <v>51.553330437863167</v>
      </c>
      <c r="I207" s="22">
        <f>(1/(I$22*(SQRT(2*PI())))*EXP(-((I$18-Simulation!$B207)^2)/(2*Simulation!I$22^2)))</f>
        <v>0</v>
      </c>
      <c r="J207" s="22">
        <f t="shared" si="7"/>
        <v>51.553330437863167</v>
      </c>
    </row>
    <row r="208" spans="1:10">
      <c r="A208" s="18">
        <f>B208/'Isocratic retention'!$B$5</f>
        <v>0.90500000000000003</v>
      </c>
      <c r="B208" s="8">
        <v>1.81</v>
      </c>
      <c r="C208" s="22">
        <f>(1/(C$22*(SQRT(2*PI())))*EXP(-((C$19-Simulation!$B208)^2)/(2*Simulation!C$22^2)))</f>
        <v>0</v>
      </c>
      <c r="D208" s="22">
        <f>(1/(D$22*(SQRT(2*PI())))*EXP(-((D$19-Simulation!$B208)^2)/(2*Simulation!D$22^2)))</f>
        <v>0</v>
      </c>
      <c r="E208" s="22">
        <f>(1/(E$22*(SQRT(2*PI())))*EXP(-((E$19-Simulation!$B208)^2)/(2*Simulation!E$22^2)))</f>
        <v>0</v>
      </c>
      <c r="F208" s="22">
        <f>(1/(F$22*(SQRT(2*PI())))*EXP(-((F$19-Simulation!$B208)^2)/(2*Simulation!F$22^2)))</f>
        <v>0</v>
      </c>
      <c r="G208" s="22">
        <f>(1/(G$22*(SQRT(2*PI())))*EXP(-((G$18-Simulation!$B208)^2)/(2*Simulation!G$22^2)))</f>
        <v>0</v>
      </c>
      <c r="H208" s="22">
        <f>(1/(H$22*(SQRT(2*PI())))*EXP(-((H$18-Simulation!$B208)^2)/(2*Simulation!H$22^2)))</f>
        <v>12.999046981020363</v>
      </c>
      <c r="I208" s="22">
        <f>(1/(I$22*(SQRT(2*PI())))*EXP(-((I$18-Simulation!$B208)^2)/(2*Simulation!I$22^2)))</f>
        <v>0</v>
      </c>
      <c r="J208" s="22">
        <f t="shared" si="7"/>
        <v>12.999046981020363</v>
      </c>
    </row>
    <row r="209" spans="1:10">
      <c r="A209" s="18">
        <f>B209/'Isocratic retention'!$B$5</f>
        <v>0.91</v>
      </c>
      <c r="B209" s="8">
        <v>1.82</v>
      </c>
      <c r="C209" s="22">
        <f>(1/(C$22*(SQRT(2*PI())))*EXP(-((C$19-Simulation!$B209)^2)/(2*Simulation!C$22^2)))</f>
        <v>0</v>
      </c>
      <c r="D209" s="22">
        <f>(1/(D$22*(SQRT(2*PI())))*EXP(-((D$19-Simulation!$B209)^2)/(2*Simulation!D$22^2)))</f>
        <v>0</v>
      </c>
      <c r="E209" s="22">
        <f>(1/(E$22*(SQRT(2*PI())))*EXP(-((E$19-Simulation!$B209)^2)/(2*Simulation!E$22^2)))</f>
        <v>0</v>
      </c>
      <c r="F209" s="22">
        <f>(1/(F$22*(SQRT(2*PI())))*EXP(-((F$19-Simulation!$B209)^2)/(2*Simulation!F$22^2)))</f>
        <v>0</v>
      </c>
      <c r="G209" s="22">
        <f>(1/(G$22*(SQRT(2*PI())))*EXP(-((G$18-Simulation!$B209)^2)/(2*Simulation!G$22^2)))</f>
        <v>0</v>
      </c>
      <c r="H209" s="22">
        <f>(1/(H$22*(SQRT(2*PI())))*EXP(-((H$18-Simulation!$B209)^2)/(2*Simulation!H$22^2)))</f>
        <v>0.51026040893944546</v>
      </c>
      <c r="I209" s="22">
        <f>(1/(I$22*(SQRT(2*PI())))*EXP(-((I$18-Simulation!$B209)^2)/(2*Simulation!I$22^2)))</f>
        <v>0</v>
      </c>
      <c r="J209" s="22">
        <f t="shared" si="7"/>
        <v>0.51026040893944546</v>
      </c>
    </row>
    <row r="210" spans="1:10">
      <c r="A210" s="18">
        <f>B210/'Isocratic retention'!$B$5</f>
        <v>0.91500000000000004</v>
      </c>
      <c r="B210" s="8">
        <v>1.83</v>
      </c>
      <c r="C210" s="22">
        <f>(1/(C$22*(SQRT(2*PI())))*EXP(-((C$19-Simulation!$B210)^2)/(2*Simulation!C$22^2)))</f>
        <v>0</v>
      </c>
      <c r="D210" s="22">
        <f>(1/(D$22*(SQRT(2*PI())))*EXP(-((D$19-Simulation!$B210)^2)/(2*Simulation!D$22^2)))</f>
        <v>0</v>
      </c>
      <c r="E210" s="22">
        <f>(1/(E$22*(SQRT(2*PI())))*EXP(-((E$19-Simulation!$B210)^2)/(2*Simulation!E$22^2)))</f>
        <v>0</v>
      </c>
      <c r="F210" s="22">
        <f>(1/(F$22*(SQRT(2*PI())))*EXP(-((F$19-Simulation!$B210)^2)/(2*Simulation!F$22^2)))</f>
        <v>0</v>
      </c>
      <c r="G210" s="22">
        <f>(1/(G$22*(SQRT(2*PI())))*EXP(-((G$18-Simulation!$B210)^2)/(2*Simulation!G$22^2)))</f>
        <v>0</v>
      </c>
      <c r="H210" s="22">
        <f>(1/(H$22*(SQRT(2*PI())))*EXP(-((H$18-Simulation!$B210)^2)/(2*Simulation!H$22^2)))</f>
        <v>3.1181557554234799E-3</v>
      </c>
      <c r="I210" s="22">
        <f>(1/(I$22*(SQRT(2*PI())))*EXP(-((I$18-Simulation!$B210)^2)/(2*Simulation!I$22^2)))</f>
        <v>0</v>
      </c>
      <c r="J210" s="22">
        <f t="shared" si="7"/>
        <v>3.1181557554234799E-3</v>
      </c>
    </row>
    <row r="211" spans="1:10">
      <c r="A211" s="18">
        <f>B211/'Isocratic retention'!$B$5</f>
        <v>0.92</v>
      </c>
      <c r="B211" s="8">
        <v>1.84</v>
      </c>
      <c r="C211" s="22">
        <f>(1/(C$22*(SQRT(2*PI())))*EXP(-((C$19-Simulation!$B211)^2)/(2*Simulation!C$22^2)))</f>
        <v>0</v>
      </c>
      <c r="D211" s="22">
        <f>(1/(D$22*(SQRT(2*PI())))*EXP(-((D$19-Simulation!$B211)^2)/(2*Simulation!D$22^2)))</f>
        <v>0</v>
      </c>
      <c r="E211" s="22">
        <f>(1/(E$22*(SQRT(2*PI())))*EXP(-((E$19-Simulation!$B211)^2)/(2*Simulation!E$22^2)))</f>
        <v>0</v>
      </c>
      <c r="F211" s="22">
        <f>(1/(F$22*(SQRT(2*PI())))*EXP(-((F$19-Simulation!$B211)^2)/(2*Simulation!F$22^2)))</f>
        <v>0</v>
      </c>
      <c r="G211" s="22">
        <f>(1/(G$22*(SQRT(2*PI())))*EXP(-((G$18-Simulation!$B211)^2)/(2*Simulation!G$22^2)))</f>
        <v>0</v>
      </c>
      <c r="H211" s="22">
        <f>(1/(H$22*(SQRT(2*PI())))*EXP(-((H$18-Simulation!$B211)^2)/(2*Simulation!H$22^2)))</f>
        <v>2.9663972494186975E-6</v>
      </c>
      <c r="I211" s="22">
        <f>(1/(I$22*(SQRT(2*PI())))*EXP(-((I$18-Simulation!$B211)^2)/(2*Simulation!I$22^2)))</f>
        <v>0</v>
      </c>
      <c r="J211" s="22">
        <f t="shared" si="7"/>
        <v>2.9663972494186975E-6</v>
      </c>
    </row>
    <row r="212" spans="1:10">
      <c r="A212" s="18">
        <f>B212/'Isocratic retention'!$B$5</f>
        <v>0.92500000000000004</v>
      </c>
      <c r="B212" s="8">
        <v>1.85</v>
      </c>
      <c r="C212" s="22">
        <f>(1/(C$22*(SQRT(2*PI())))*EXP(-((C$19-Simulation!$B212)^2)/(2*Simulation!C$22^2)))</f>
        <v>0</v>
      </c>
      <c r="D212" s="22">
        <f>(1/(D$22*(SQRT(2*PI())))*EXP(-((D$19-Simulation!$B212)^2)/(2*Simulation!D$22^2)))</f>
        <v>0</v>
      </c>
      <c r="E212" s="22">
        <f>(1/(E$22*(SQRT(2*PI())))*EXP(-((E$19-Simulation!$B212)^2)/(2*Simulation!E$22^2)))</f>
        <v>0</v>
      </c>
      <c r="F212" s="22">
        <f>(1/(F$22*(SQRT(2*PI())))*EXP(-((F$19-Simulation!$B212)^2)/(2*Simulation!F$22^2)))</f>
        <v>0</v>
      </c>
      <c r="G212" s="22">
        <f>(1/(G$22*(SQRT(2*PI())))*EXP(-((G$18-Simulation!$B212)^2)/(2*Simulation!G$22^2)))</f>
        <v>0</v>
      </c>
      <c r="H212" s="22">
        <f>(1/(H$22*(SQRT(2*PI())))*EXP(-((H$18-Simulation!$B212)^2)/(2*Simulation!H$22^2)))</f>
        <v>4.3932547511165736E-10</v>
      </c>
      <c r="I212" s="22">
        <f>(1/(I$22*(SQRT(2*PI())))*EXP(-((I$18-Simulation!$B212)^2)/(2*Simulation!I$22^2)))</f>
        <v>0</v>
      </c>
      <c r="J212" s="22">
        <f t="shared" si="7"/>
        <v>4.3932547511165736E-10</v>
      </c>
    </row>
    <row r="213" spans="1:10">
      <c r="A213" s="18">
        <f>B213/'Isocratic retention'!$B$5</f>
        <v>0.93</v>
      </c>
      <c r="B213" s="8">
        <v>1.86</v>
      </c>
      <c r="C213" s="22">
        <f>(1/(C$22*(SQRT(2*PI())))*EXP(-((C$19-Simulation!$B213)^2)/(2*Simulation!C$22^2)))</f>
        <v>0</v>
      </c>
      <c r="D213" s="22">
        <f>(1/(D$22*(SQRT(2*PI())))*EXP(-((D$19-Simulation!$B213)^2)/(2*Simulation!D$22^2)))</f>
        <v>0</v>
      </c>
      <c r="E213" s="22">
        <f>(1/(E$22*(SQRT(2*PI())))*EXP(-((E$19-Simulation!$B213)^2)/(2*Simulation!E$22^2)))</f>
        <v>0</v>
      </c>
      <c r="F213" s="22">
        <f>(1/(F$22*(SQRT(2*PI())))*EXP(-((F$19-Simulation!$B213)^2)/(2*Simulation!F$22^2)))</f>
        <v>0</v>
      </c>
      <c r="G213" s="22">
        <f>(1/(G$22*(SQRT(2*PI())))*EXP(-((G$18-Simulation!$B213)^2)/(2*Simulation!G$22^2)))</f>
        <v>0</v>
      </c>
      <c r="H213" s="22">
        <f>(1/(H$22*(SQRT(2*PI())))*EXP(-((H$18-Simulation!$B213)^2)/(2*Simulation!H$22^2)))</f>
        <v>1.0129057528186705E-14</v>
      </c>
      <c r="I213" s="22">
        <f>(1/(I$22*(SQRT(2*PI())))*EXP(-((I$18-Simulation!$B213)^2)/(2*Simulation!I$22^2)))</f>
        <v>0</v>
      </c>
      <c r="J213" s="22">
        <f t="shared" si="7"/>
        <v>1.0129057528186705E-14</v>
      </c>
    </row>
    <row r="214" spans="1:10">
      <c r="A214" s="18">
        <f>B214/'Isocratic retention'!$B$5</f>
        <v>0.93500000000000005</v>
      </c>
      <c r="B214" s="8">
        <v>1.87</v>
      </c>
      <c r="C214" s="22">
        <f>(1/(C$22*(SQRT(2*PI())))*EXP(-((C$19-Simulation!$B214)^2)/(2*Simulation!C$22^2)))</f>
        <v>0</v>
      </c>
      <c r="D214" s="22">
        <f>(1/(D$22*(SQRT(2*PI())))*EXP(-((D$19-Simulation!$B214)^2)/(2*Simulation!D$22^2)))</f>
        <v>0</v>
      </c>
      <c r="E214" s="22">
        <f>(1/(E$22*(SQRT(2*PI())))*EXP(-((E$19-Simulation!$B214)^2)/(2*Simulation!E$22^2)))</f>
        <v>0</v>
      </c>
      <c r="F214" s="22">
        <f>(1/(F$22*(SQRT(2*PI())))*EXP(-((F$19-Simulation!$B214)^2)/(2*Simulation!F$22^2)))</f>
        <v>0</v>
      </c>
      <c r="G214" s="22">
        <f>(1/(G$22*(SQRT(2*PI())))*EXP(-((G$18-Simulation!$B214)^2)/(2*Simulation!G$22^2)))</f>
        <v>0</v>
      </c>
      <c r="H214" s="22">
        <f>(1/(H$22*(SQRT(2*PI())))*EXP(-((H$18-Simulation!$B214)^2)/(2*Simulation!H$22^2)))</f>
        <v>3.635609761447301E-20</v>
      </c>
      <c r="I214" s="22">
        <f>(1/(I$22*(SQRT(2*PI())))*EXP(-((I$18-Simulation!$B214)^2)/(2*Simulation!I$22^2)))</f>
        <v>0</v>
      </c>
      <c r="J214" s="22">
        <f t="shared" si="7"/>
        <v>3.635609761447301E-20</v>
      </c>
    </row>
    <row r="215" spans="1:10">
      <c r="A215" s="18">
        <f>B215/'Isocratic retention'!$B$5</f>
        <v>0.94</v>
      </c>
      <c r="B215" s="8">
        <v>1.88</v>
      </c>
      <c r="C215" s="22">
        <f>(1/(C$22*(SQRT(2*PI())))*EXP(-((C$19-Simulation!$B215)^2)/(2*Simulation!C$22^2)))</f>
        <v>0</v>
      </c>
      <c r="D215" s="22">
        <f>(1/(D$22*(SQRT(2*PI())))*EXP(-((D$19-Simulation!$B215)^2)/(2*Simulation!D$22^2)))</f>
        <v>0</v>
      </c>
      <c r="E215" s="22">
        <f>(1/(E$22*(SQRT(2*PI())))*EXP(-((E$19-Simulation!$B215)^2)/(2*Simulation!E$22^2)))</f>
        <v>0</v>
      </c>
      <c r="F215" s="22">
        <f>(1/(F$22*(SQRT(2*PI())))*EXP(-((F$19-Simulation!$B215)^2)/(2*Simulation!F$22^2)))</f>
        <v>0</v>
      </c>
      <c r="G215" s="22">
        <f>(1/(G$22*(SQRT(2*PI())))*EXP(-((G$18-Simulation!$B215)^2)/(2*Simulation!G$22^2)))</f>
        <v>0</v>
      </c>
      <c r="H215" s="22">
        <f>(1/(H$22*(SQRT(2*PI())))*EXP(-((H$18-Simulation!$B215)^2)/(2*Simulation!H$22^2)))</f>
        <v>2.0314730097485091E-26</v>
      </c>
      <c r="I215" s="22">
        <f>(1/(I$22*(SQRT(2*PI())))*EXP(-((I$18-Simulation!$B215)^2)/(2*Simulation!I$22^2)))</f>
        <v>0</v>
      </c>
      <c r="J215" s="22">
        <f t="shared" si="7"/>
        <v>2.0314730097485091E-26</v>
      </c>
    </row>
    <row r="216" spans="1:10">
      <c r="A216" s="18">
        <f>B216/'Isocratic retention'!$B$5</f>
        <v>0.94499999999999995</v>
      </c>
      <c r="B216" s="8">
        <v>1.89</v>
      </c>
      <c r="C216" s="22">
        <f>(1/(C$22*(SQRT(2*PI())))*EXP(-((C$19-Simulation!$B216)^2)/(2*Simulation!C$22^2)))</f>
        <v>0</v>
      </c>
      <c r="D216" s="22">
        <f>(1/(D$22*(SQRT(2*PI())))*EXP(-((D$19-Simulation!$B216)^2)/(2*Simulation!D$22^2)))</f>
        <v>0</v>
      </c>
      <c r="E216" s="22">
        <f>(1/(E$22*(SQRT(2*PI())))*EXP(-((E$19-Simulation!$B216)^2)/(2*Simulation!E$22^2)))</f>
        <v>0</v>
      </c>
      <c r="F216" s="22">
        <f>(1/(F$22*(SQRT(2*PI())))*EXP(-((F$19-Simulation!$B216)^2)/(2*Simulation!F$22^2)))</f>
        <v>0</v>
      </c>
      <c r="G216" s="22">
        <f>(1/(G$22*(SQRT(2*PI())))*EXP(-((G$18-Simulation!$B216)^2)/(2*Simulation!G$22^2)))</f>
        <v>0</v>
      </c>
      <c r="H216" s="22">
        <f>(1/(H$22*(SQRT(2*PI())))*EXP(-((H$18-Simulation!$B216)^2)/(2*Simulation!H$22^2)))</f>
        <v>1.7671378343671882E-33</v>
      </c>
      <c r="I216" s="22">
        <f>(1/(I$22*(SQRT(2*PI())))*EXP(-((I$18-Simulation!$B216)^2)/(2*Simulation!I$22^2)))</f>
        <v>0</v>
      </c>
      <c r="J216" s="22">
        <f t="shared" si="7"/>
        <v>1.7671378343671882E-33</v>
      </c>
    </row>
    <row r="217" spans="1:10">
      <c r="A217" s="18">
        <f>B217/'Isocratic retention'!$B$5</f>
        <v>0.95</v>
      </c>
      <c r="B217" s="8">
        <v>1.9</v>
      </c>
      <c r="C217" s="22">
        <f>(1/(C$22*(SQRT(2*PI())))*EXP(-((C$19-Simulation!$B217)^2)/(2*Simulation!C$22^2)))</f>
        <v>0</v>
      </c>
      <c r="D217" s="22">
        <f>(1/(D$22*(SQRT(2*PI())))*EXP(-((D$19-Simulation!$B217)^2)/(2*Simulation!D$22^2)))</f>
        <v>0</v>
      </c>
      <c r="E217" s="22">
        <f>(1/(E$22*(SQRT(2*PI())))*EXP(-((E$19-Simulation!$B217)^2)/(2*Simulation!E$22^2)))</f>
        <v>0</v>
      </c>
      <c r="F217" s="22">
        <f>(1/(F$22*(SQRT(2*PI())))*EXP(-((F$19-Simulation!$B217)^2)/(2*Simulation!F$22^2)))</f>
        <v>0</v>
      </c>
      <c r="G217" s="22">
        <f>(1/(G$22*(SQRT(2*PI())))*EXP(-((G$18-Simulation!$B217)^2)/(2*Simulation!G$22^2)))</f>
        <v>0</v>
      </c>
      <c r="H217" s="22">
        <f>(1/(H$22*(SQRT(2*PI())))*EXP(-((H$18-Simulation!$B217)^2)/(2*Simulation!H$22^2)))</f>
        <v>2.3930698022775116E-41</v>
      </c>
      <c r="I217" s="22">
        <f>(1/(I$22*(SQRT(2*PI())))*EXP(-((I$18-Simulation!$B217)^2)/(2*Simulation!I$22^2)))</f>
        <v>0</v>
      </c>
      <c r="J217" s="22">
        <f t="shared" si="7"/>
        <v>2.3930698022775116E-41</v>
      </c>
    </row>
    <row r="218" spans="1:10">
      <c r="A218" s="18">
        <f>B218/'Isocratic retention'!$B$5</f>
        <v>0.95499999999999996</v>
      </c>
      <c r="B218" s="8">
        <v>1.91</v>
      </c>
      <c r="C218" s="22">
        <f>(1/(C$22*(SQRT(2*PI())))*EXP(-((C$19-Simulation!$B218)^2)/(2*Simulation!C$22^2)))</f>
        <v>0</v>
      </c>
      <c r="D218" s="22">
        <f>(1/(D$22*(SQRT(2*PI())))*EXP(-((D$19-Simulation!$B218)^2)/(2*Simulation!D$22^2)))</f>
        <v>0</v>
      </c>
      <c r="E218" s="22">
        <f>(1/(E$22*(SQRT(2*PI())))*EXP(-((E$19-Simulation!$B218)^2)/(2*Simulation!E$22^2)))</f>
        <v>0</v>
      </c>
      <c r="F218" s="22">
        <f>(1/(F$22*(SQRT(2*PI())))*EXP(-((F$19-Simulation!$B218)^2)/(2*Simulation!F$22^2)))</f>
        <v>0</v>
      </c>
      <c r="G218" s="22">
        <f>(1/(G$22*(SQRT(2*PI())))*EXP(-((G$18-Simulation!$B218)^2)/(2*Simulation!G$22^2)))</f>
        <v>0</v>
      </c>
      <c r="H218" s="22">
        <f>(1/(H$22*(SQRT(2*PI())))*EXP(-((H$18-Simulation!$B218)^2)/(2*Simulation!H$22^2)))</f>
        <v>5.0450547141690519E-50</v>
      </c>
      <c r="I218" s="22">
        <f>(1/(I$22*(SQRT(2*PI())))*EXP(-((I$18-Simulation!$B218)^2)/(2*Simulation!I$22^2)))</f>
        <v>0</v>
      </c>
      <c r="J218" s="22">
        <f t="shared" si="7"/>
        <v>5.0450547141690519E-50</v>
      </c>
    </row>
    <row r="219" spans="1:10">
      <c r="A219" s="18">
        <f>B219/'Isocratic retention'!$B$5</f>
        <v>0.96</v>
      </c>
      <c r="B219" s="8">
        <v>1.92</v>
      </c>
      <c r="C219" s="22">
        <f>(1/(C$22*(SQRT(2*PI())))*EXP(-((C$19-Simulation!$B219)^2)/(2*Simulation!C$22^2)))</f>
        <v>0</v>
      </c>
      <c r="D219" s="22">
        <f>(1/(D$22*(SQRT(2*PI())))*EXP(-((D$19-Simulation!$B219)^2)/(2*Simulation!D$22^2)))</f>
        <v>0</v>
      </c>
      <c r="E219" s="22">
        <f>(1/(E$22*(SQRT(2*PI())))*EXP(-((E$19-Simulation!$B219)^2)/(2*Simulation!E$22^2)))</f>
        <v>0</v>
      </c>
      <c r="F219" s="22">
        <f>(1/(F$22*(SQRT(2*PI())))*EXP(-((F$19-Simulation!$B219)^2)/(2*Simulation!F$22^2)))</f>
        <v>0</v>
      </c>
      <c r="G219" s="22">
        <f>(1/(G$22*(SQRT(2*PI())))*EXP(-((G$18-Simulation!$B219)^2)/(2*Simulation!G$22^2)))</f>
        <v>0</v>
      </c>
      <c r="H219" s="22">
        <f>(1/(H$22*(SQRT(2*PI())))*EXP(-((H$18-Simulation!$B219)^2)/(2*Simulation!H$22^2)))</f>
        <v>1.6557774641414094E-59</v>
      </c>
      <c r="I219" s="22">
        <f>(1/(I$22*(SQRT(2*PI())))*EXP(-((I$18-Simulation!$B219)^2)/(2*Simulation!I$22^2)))</f>
        <v>0</v>
      </c>
      <c r="J219" s="22">
        <f t="shared" si="7"/>
        <v>1.6557774641414094E-59</v>
      </c>
    </row>
    <row r="220" spans="1:10">
      <c r="A220" s="18">
        <f>B220/'Isocratic retention'!$B$5</f>
        <v>0.96499999999999997</v>
      </c>
      <c r="B220" s="8">
        <v>1.93</v>
      </c>
      <c r="C220" s="22">
        <f>(1/(C$22*(SQRT(2*PI())))*EXP(-((C$19-Simulation!$B220)^2)/(2*Simulation!C$22^2)))</f>
        <v>0</v>
      </c>
      <c r="D220" s="22">
        <f>(1/(D$22*(SQRT(2*PI())))*EXP(-((D$19-Simulation!$B220)^2)/(2*Simulation!D$22^2)))</f>
        <v>0</v>
      </c>
      <c r="E220" s="22">
        <f>(1/(E$22*(SQRT(2*PI())))*EXP(-((E$19-Simulation!$B220)^2)/(2*Simulation!E$22^2)))</f>
        <v>0</v>
      </c>
      <c r="F220" s="22">
        <f>(1/(F$22*(SQRT(2*PI())))*EXP(-((F$19-Simulation!$B220)^2)/(2*Simulation!F$22^2)))</f>
        <v>0</v>
      </c>
      <c r="G220" s="22">
        <f>(1/(G$22*(SQRT(2*PI())))*EXP(-((G$18-Simulation!$B220)^2)/(2*Simulation!G$22^2)))</f>
        <v>0</v>
      </c>
      <c r="H220" s="22">
        <f>(1/(H$22*(SQRT(2*PI())))*EXP(-((H$18-Simulation!$B220)^2)/(2*Simulation!H$22^2)))</f>
        <v>8.4598687816599959E-70</v>
      </c>
      <c r="I220" s="22">
        <f>(1/(I$22*(SQRT(2*PI())))*EXP(-((I$18-Simulation!$B220)^2)/(2*Simulation!I$22^2)))</f>
        <v>0</v>
      </c>
      <c r="J220" s="22">
        <f t="shared" ref="J220:J283" si="8">SUM(C220:I220)</f>
        <v>8.4598687816599959E-70</v>
      </c>
    </row>
    <row r="221" spans="1:10">
      <c r="A221" s="18">
        <f>B221/'Isocratic retention'!$B$5</f>
        <v>0.97</v>
      </c>
      <c r="B221" s="8">
        <v>1.94</v>
      </c>
      <c r="C221" s="22">
        <f>(1/(C$22*(SQRT(2*PI())))*EXP(-((C$19-Simulation!$B221)^2)/(2*Simulation!C$22^2)))</f>
        <v>0</v>
      </c>
      <c r="D221" s="22">
        <f>(1/(D$22*(SQRT(2*PI())))*EXP(-((D$19-Simulation!$B221)^2)/(2*Simulation!D$22^2)))</f>
        <v>0</v>
      </c>
      <c r="E221" s="22">
        <f>(1/(E$22*(SQRT(2*PI())))*EXP(-((E$19-Simulation!$B221)^2)/(2*Simulation!E$22^2)))</f>
        <v>0</v>
      </c>
      <c r="F221" s="22">
        <f>(1/(F$22*(SQRT(2*PI())))*EXP(-((F$19-Simulation!$B221)^2)/(2*Simulation!F$22^2)))</f>
        <v>0</v>
      </c>
      <c r="G221" s="22">
        <f>(1/(G$22*(SQRT(2*PI())))*EXP(-((G$18-Simulation!$B221)^2)/(2*Simulation!G$22^2)))</f>
        <v>0</v>
      </c>
      <c r="H221" s="22">
        <f>(1/(H$22*(SQRT(2*PI())))*EXP(-((H$18-Simulation!$B221)^2)/(2*Simulation!H$22^2)))</f>
        <v>6.7290051262796552E-81</v>
      </c>
      <c r="I221" s="22">
        <f>(1/(I$22*(SQRT(2*PI())))*EXP(-((I$18-Simulation!$B221)^2)/(2*Simulation!I$22^2)))</f>
        <v>0</v>
      </c>
      <c r="J221" s="22">
        <f t="shared" si="8"/>
        <v>6.7290051262796552E-81</v>
      </c>
    </row>
    <row r="222" spans="1:10">
      <c r="A222" s="18">
        <f>B222/'Isocratic retention'!$B$5</f>
        <v>0.97499999999999998</v>
      </c>
      <c r="B222" s="8">
        <v>1.95</v>
      </c>
      <c r="C222" s="22">
        <f>(1/(C$22*(SQRT(2*PI())))*EXP(-((C$19-Simulation!$B222)^2)/(2*Simulation!C$22^2)))</f>
        <v>0</v>
      </c>
      <c r="D222" s="22">
        <f>(1/(D$22*(SQRT(2*PI())))*EXP(-((D$19-Simulation!$B222)^2)/(2*Simulation!D$22^2)))</f>
        <v>0</v>
      </c>
      <c r="E222" s="22">
        <f>(1/(E$22*(SQRT(2*PI())))*EXP(-((E$19-Simulation!$B222)^2)/(2*Simulation!E$22^2)))</f>
        <v>0</v>
      </c>
      <c r="F222" s="22">
        <f>(1/(F$22*(SQRT(2*PI())))*EXP(-((F$19-Simulation!$B222)^2)/(2*Simulation!F$22^2)))</f>
        <v>0</v>
      </c>
      <c r="G222" s="22">
        <f>(1/(G$22*(SQRT(2*PI())))*EXP(-((G$18-Simulation!$B222)^2)/(2*Simulation!G$22^2)))</f>
        <v>0</v>
      </c>
      <c r="H222" s="22">
        <f>(1/(H$22*(SQRT(2*PI())))*EXP(-((H$18-Simulation!$B222)^2)/(2*Simulation!H$22^2)))</f>
        <v>8.3322763260180733E-93</v>
      </c>
      <c r="I222" s="22">
        <f>(1/(I$22*(SQRT(2*PI())))*EXP(-((I$18-Simulation!$B222)^2)/(2*Simulation!I$22^2)))</f>
        <v>0</v>
      </c>
      <c r="J222" s="22">
        <f t="shared" si="8"/>
        <v>8.3322763260180733E-93</v>
      </c>
    </row>
    <row r="223" spans="1:10">
      <c r="A223" s="18">
        <f>B223/'Isocratic retention'!$B$5</f>
        <v>0.98</v>
      </c>
      <c r="B223" s="8">
        <v>1.96</v>
      </c>
      <c r="C223" s="22">
        <f>(1/(C$22*(SQRT(2*PI())))*EXP(-((C$19-Simulation!$B223)^2)/(2*Simulation!C$22^2)))</f>
        <v>0</v>
      </c>
      <c r="D223" s="22">
        <f>(1/(D$22*(SQRT(2*PI())))*EXP(-((D$19-Simulation!$B223)^2)/(2*Simulation!D$22^2)))</f>
        <v>0</v>
      </c>
      <c r="E223" s="22">
        <f>(1/(E$22*(SQRT(2*PI())))*EXP(-((E$19-Simulation!$B223)^2)/(2*Simulation!E$22^2)))</f>
        <v>0</v>
      </c>
      <c r="F223" s="22">
        <f>(1/(F$22*(SQRT(2*PI())))*EXP(-((F$19-Simulation!$B223)^2)/(2*Simulation!F$22^2)))</f>
        <v>0</v>
      </c>
      <c r="G223" s="22">
        <f>(1/(G$22*(SQRT(2*PI())))*EXP(-((G$18-Simulation!$B223)^2)/(2*Simulation!G$22^2)))</f>
        <v>0</v>
      </c>
      <c r="H223" s="22">
        <f>(1/(H$22*(SQRT(2*PI())))*EXP(-((H$18-Simulation!$B223)^2)/(2*Simulation!H$22^2)))</f>
        <v>1.6062089514526141E-105</v>
      </c>
      <c r="I223" s="22">
        <f>(1/(I$22*(SQRT(2*PI())))*EXP(-((I$18-Simulation!$B223)^2)/(2*Simulation!I$22^2)))</f>
        <v>0</v>
      </c>
      <c r="J223" s="22">
        <f t="shared" si="8"/>
        <v>1.6062089514526141E-105</v>
      </c>
    </row>
    <row r="224" spans="1:10">
      <c r="A224" s="18">
        <f>B224/'Isocratic retention'!$B$5</f>
        <v>0.98499999999999999</v>
      </c>
      <c r="B224" s="8">
        <v>1.97</v>
      </c>
      <c r="C224" s="22">
        <f>(1/(C$22*(SQRT(2*PI())))*EXP(-((C$19-Simulation!$B224)^2)/(2*Simulation!C$22^2)))</f>
        <v>0</v>
      </c>
      <c r="D224" s="22">
        <f>(1/(D$22*(SQRT(2*PI())))*EXP(-((D$19-Simulation!$B224)^2)/(2*Simulation!D$22^2)))</f>
        <v>0</v>
      </c>
      <c r="E224" s="22">
        <f>(1/(E$22*(SQRT(2*PI())))*EXP(-((E$19-Simulation!$B224)^2)/(2*Simulation!E$22^2)))</f>
        <v>0</v>
      </c>
      <c r="F224" s="22">
        <f>(1/(F$22*(SQRT(2*PI())))*EXP(-((F$19-Simulation!$B224)^2)/(2*Simulation!F$22^2)))</f>
        <v>0</v>
      </c>
      <c r="G224" s="22">
        <f>(1/(G$22*(SQRT(2*PI())))*EXP(-((G$18-Simulation!$B224)^2)/(2*Simulation!G$22^2)))</f>
        <v>0</v>
      </c>
      <c r="H224" s="22">
        <f>(1/(H$22*(SQRT(2*PI())))*EXP(-((H$18-Simulation!$B224)^2)/(2*Simulation!H$22^2)))</f>
        <v>4.8202103666246112E-119</v>
      </c>
      <c r="I224" s="22">
        <f>(1/(I$22*(SQRT(2*PI())))*EXP(-((I$18-Simulation!$B224)^2)/(2*Simulation!I$22^2)))</f>
        <v>0</v>
      </c>
      <c r="J224" s="22">
        <f t="shared" si="8"/>
        <v>4.8202103666246112E-119</v>
      </c>
    </row>
    <row r="225" spans="1:10">
      <c r="A225" s="18">
        <f>B225/'Isocratic retention'!$B$5</f>
        <v>0.99</v>
      </c>
      <c r="B225" s="8">
        <v>1.98</v>
      </c>
      <c r="C225" s="22">
        <f>(1/(C$22*(SQRT(2*PI())))*EXP(-((C$19-Simulation!$B225)^2)/(2*Simulation!C$22^2)))</f>
        <v>0</v>
      </c>
      <c r="D225" s="22">
        <f>(1/(D$22*(SQRT(2*PI())))*EXP(-((D$19-Simulation!$B225)^2)/(2*Simulation!D$22^2)))</f>
        <v>0</v>
      </c>
      <c r="E225" s="22">
        <f>(1/(E$22*(SQRT(2*PI())))*EXP(-((E$19-Simulation!$B225)^2)/(2*Simulation!E$22^2)))</f>
        <v>0</v>
      </c>
      <c r="F225" s="22">
        <f>(1/(F$22*(SQRT(2*PI())))*EXP(-((F$19-Simulation!$B225)^2)/(2*Simulation!F$22^2)))</f>
        <v>0</v>
      </c>
      <c r="G225" s="22">
        <f>(1/(G$22*(SQRT(2*PI())))*EXP(-((G$18-Simulation!$B225)^2)/(2*Simulation!G$22^2)))</f>
        <v>0</v>
      </c>
      <c r="H225" s="22">
        <f>(1/(H$22*(SQRT(2*PI())))*EXP(-((H$18-Simulation!$B225)^2)/(2*Simulation!H$22^2)))</f>
        <v>2.2519332617730543E-133</v>
      </c>
      <c r="I225" s="22">
        <f>(1/(I$22*(SQRT(2*PI())))*EXP(-((I$18-Simulation!$B225)^2)/(2*Simulation!I$22^2)))</f>
        <v>0</v>
      </c>
      <c r="J225" s="22">
        <f t="shared" si="8"/>
        <v>2.2519332617730543E-133</v>
      </c>
    </row>
    <row r="226" spans="1:10">
      <c r="A226" s="18">
        <f>B226/'Isocratic retention'!$B$5</f>
        <v>0.995</v>
      </c>
      <c r="B226" s="8">
        <v>1.99</v>
      </c>
      <c r="C226" s="22">
        <f>(1/(C$22*(SQRT(2*PI())))*EXP(-((C$19-Simulation!$B226)^2)/(2*Simulation!C$22^2)))</f>
        <v>0</v>
      </c>
      <c r="D226" s="22">
        <f>(1/(D$22*(SQRT(2*PI())))*EXP(-((D$19-Simulation!$B226)^2)/(2*Simulation!D$22^2)))</f>
        <v>0</v>
      </c>
      <c r="E226" s="22">
        <f>(1/(E$22*(SQRT(2*PI())))*EXP(-((E$19-Simulation!$B226)^2)/(2*Simulation!E$22^2)))</f>
        <v>0</v>
      </c>
      <c r="F226" s="22">
        <f>(1/(F$22*(SQRT(2*PI())))*EXP(-((F$19-Simulation!$B226)^2)/(2*Simulation!F$22^2)))</f>
        <v>0</v>
      </c>
      <c r="G226" s="22">
        <f>(1/(G$22*(SQRT(2*PI())))*EXP(-((G$18-Simulation!$B226)^2)/(2*Simulation!G$22^2)))</f>
        <v>0</v>
      </c>
      <c r="H226" s="22">
        <f>(1/(H$22*(SQRT(2*PI())))*EXP(-((H$18-Simulation!$B226)^2)/(2*Simulation!H$22^2)))</f>
        <v>1.6378367498341576E-148</v>
      </c>
      <c r="I226" s="22">
        <f>(1/(I$22*(SQRT(2*PI())))*EXP(-((I$18-Simulation!$B226)^2)/(2*Simulation!I$22^2)))</f>
        <v>0</v>
      </c>
      <c r="J226" s="22">
        <f t="shared" si="8"/>
        <v>1.6378367498341576E-148</v>
      </c>
    </row>
    <row r="227" spans="1:10">
      <c r="A227" s="18">
        <f>B227/'Isocratic retention'!$B$5</f>
        <v>1</v>
      </c>
      <c r="B227" s="8">
        <v>2</v>
      </c>
      <c r="C227" s="22">
        <f>(1/(C$22*(SQRT(2*PI())))*EXP(-((C$19-Simulation!$B227)^2)/(2*Simulation!C$22^2)))</f>
        <v>0</v>
      </c>
      <c r="D227" s="22">
        <f>(1/(D$22*(SQRT(2*PI())))*EXP(-((D$19-Simulation!$B227)^2)/(2*Simulation!D$22^2)))</f>
        <v>0</v>
      </c>
      <c r="E227" s="22">
        <f>(1/(E$22*(SQRT(2*PI())))*EXP(-((E$19-Simulation!$B227)^2)/(2*Simulation!E$22^2)))</f>
        <v>0</v>
      </c>
      <c r="F227" s="22">
        <f>(1/(F$22*(SQRT(2*PI())))*EXP(-((F$19-Simulation!$B227)^2)/(2*Simulation!F$22^2)))</f>
        <v>0</v>
      </c>
      <c r="G227" s="22">
        <f>(1/(G$22*(SQRT(2*PI())))*EXP(-((G$18-Simulation!$B227)^2)/(2*Simulation!G$22^2)))</f>
        <v>0</v>
      </c>
      <c r="H227" s="22">
        <f>(1/(H$22*(SQRT(2*PI())))*EXP(-((H$18-Simulation!$B227)^2)/(2*Simulation!H$22^2)))</f>
        <v>1.854433569041818E-164</v>
      </c>
      <c r="I227" s="22">
        <f>(1/(I$22*(SQRT(2*PI())))*EXP(-((I$18-Simulation!$B227)^2)/(2*Simulation!I$22^2)))</f>
        <v>0</v>
      </c>
      <c r="J227" s="22">
        <f t="shared" si="8"/>
        <v>1.854433569041818E-164</v>
      </c>
    </row>
    <row r="228" spans="1:10">
      <c r="A228" s="18">
        <f>B228/'Isocratic retention'!$B$5</f>
        <v>1.0049999999999999</v>
      </c>
      <c r="B228" s="8">
        <v>2.0099999999999998</v>
      </c>
      <c r="C228" s="22">
        <f>(1/(C$22*(SQRT(2*PI())))*EXP(-((C$19-Simulation!$B228)^2)/(2*Simulation!C$22^2)))</f>
        <v>0</v>
      </c>
      <c r="D228" s="22">
        <f>(1/(D$22*(SQRT(2*PI())))*EXP(-((D$19-Simulation!$B228)^2)/(2*Simulation!D$22^2)))</f>
        <v>0</v>
      </c>
      <c r="E228" s="22">
        <f>(1/(E$22*(SQRT(2*PI())))*EXP(-((E$19-Simulation!$B228)^2)/(2*Simulation!E$22^2)))</f>
        <v>0</v>
      </c>
      <c r="F228" s="22">
        <f>(1/(F$22*(SQRT(2*PI())))*EXP(-((F$19-Simulation!$B228)^2)/(2*Simulation!F$22^2)))</f>
        <v>0</v>
      </c>
      <c r="G228" s="22">
        <f>(1/(G$22*(SQRT(2*PI())))*EXP(-((G$18-Simulation!$B228)^2)/(2*Simulation!G$22^2)))</f>
        <v>0</v>
      </c>
      <c r="H228" s="22">
        <f>(1/(H$22*(SQRT(2*PI())))*EXP(-((H$18-Simulation!$B228)^2)/(2*Simulation!H$22^2)))</f>
        <v>3.2687185055537244E-181</v>
      </c>
      <c r="I228" s="22">
        <f>(1/(I$22*(SQRT(2*PI())))*EXP(-((I$18-Simulation!$B228)^2)/(2*Simulation!I$22^2)))</f>
        <v>0</v>
      </c>
      <c r="J228" s="22">
        <f t="shared" si="8"/>
        <v>3.2687185055537244E-181</v>
      </c>
    </row>
    <row r="229" spans="1:10">
      <c r="A229" s="18">
        <f>B229/'Isocratic retention'!$B$5</f>
        <v>1.01</v>
      </c>
      <c r="B229" s="8">
        <v>2.02</v>
      </c>
      <c r="C229" s="22">
        <f>(1/(C$22*(SQRT(2*PI())))*EXP(-((C$19-Simulation!$B229)^2)/(2*Simulation!C$22^2)))</f>
        <v>0</v>
      </c>
      <c r="D229" s="22">
        <f>(1/(D$22*(SQRT(2*PI())))*EXP(-((D$19-Simulation!$B229)^2)/(2*Simulation!D$22^2)))</f>
        <v>0</v>
      </c>
      <c r="E229" s="22">
        <f>(1/(E$22*(SQRT(2*PI())))*EXP(-((E$19-Simulation!$B229)^2)/(2*Simulation!E$22^2)))</f>
        <v>0</v>
      </c>
      <c r="F229" s="22">
        <f>(1/(F$22*(SQRT(2*PI())))*EXP(-((F$19-Simulation!$B229)^2)/(2*Simulation!F$22^2)))</f>
        <v>0</v>
      </c>
      <c r="G229" s="22">
        <f>(1/(G$22*(SQRT(2*PI())))*EXP(-((G$18-Simulation!$B229)^2)/(2*Simulation!G$22^2)))</f>
        <v>0</v>
      </c>
      <c r="H229" s="22">
        <f>(1/(H$22*(SQRT(2*PI())))*EXP(-((H$18-Simulation!$B229)^2)/(2*Simulation!H$22^2)))</f>
        <v>8.9695227543612741E-199</v>
      </c>
      <c r="I229" s="22">
        <f>(1/(I$22*(SQRT(2*PI())))*EXP(-((I$18-Simulation!$B229)^2)/(2*Simulation!I$22^2)))</f>
        <v>0</v>
      </c>
      <c r="J229" s="22">
        <f t="shared" si="8"/>
        <v>8.9695227543612741E-199</v>
      </c>
    </row>
    <row r="230" spans="1:10">
      <c r="A230" s="18">
        <f>B230/'Isocratic retention'!$B$5</f>
        <v>1.0149999999999999</v>
      </c>
      <c r="B230" s="8">
        <v>2.0299999999999998</v>
      </c>
      <c r="C230" s="22">
        <f>(1/(C$22*(SQRT(2*PI())))*EXP(-((C$19-Simulation!$B230)^2)/(2*Simulation!C$22^2)))</f>
        <v>0</v>
      </c>
      <c r="D230" s="22">
        <f>(1/(D$22*(SQRT(2*PI())))*EXP(-((D$19-Simulation!$B230)^2)/(2*Simulation!D$22^2)))</f>
        <v>0</v>
      </c>
      <c r="E230" s="22">
        <f>(1/(E$22*(SQRT(2*PI())))*EXP(-((E$19-Simulation!$B230)^2)/(2*Simulation!E$22^2)))</f>
        <v>0</v>
      </c>
      <c r="F230" s="22">
        <f>(1/(F$22*(SQRT(2*PI())))*EXP(-((F$19-Simulation!$B230)^2)/(2*Simulation!F$22^2)))</f>
        <v>0</v>
      </c>
      <c r="G230" s="22">
        <f>(1/(G$22*(SQRT(2*PI())))*EXP(-((G$18-Simulation!$B230)^2)/(2*Simulation!G$22^2)))</f>
        <v>0</v>
      </c>
      <c r="H230" s="22">
        <f>(1/(H$22*(SQRT(2*PI())))*EXP(-((H$18-Simulation!$B230)^2)/(2*Simulation!H$22^2)))</f>
        <v>3.8316578614999966E-217</v>
      </c>
      <c r="I230" s="22">
        <f>(1/(I$22*(SQRT(2*PI())))*EXP(-((I$18-Simulation!$B230)^2)/(2*Simulation!I$22^2)))</f>
        <v>0</v>
      </c>
      <c r="J230" s="22">
        <f t="shared" si="8"/>
        <v>3.8316578614999966E-217</v>
      </c>
    </row>
    <row r="231" spans="1:10">
      <c r="A231" s="18">
        <f>B231/'Isocratic retention'!$B$5</f>
        <v>1.02</v>
      </c>
      <c r="B231" s="8">
        <v>2.04</v>
      </c>
      <c r="C231" s="22">
        <f>(1/(C$22*(SQRT(2*PI())))*EXP(-((C$19-Simulation!$B231)^2)/(2*Simulation!C$22^2)))</f>
        <v>0</v>
      </c>
      <c r="D231" s="22">
        <f>(1/(D$22*(SQRT(2*PI())))*EXP(-((D$19-Simulation!$B231)^2)/(2*Simulation!D$22^2)))</f>
        <v>0</v>
      </c>
      <c r="E231" s="22">
        <f>(1/(E$22*(SQRT(2*PI())))*EXP(-((E$19-Simulation!$B231)^2)/(2*Simulation!E$22^2)))</f>
        <v>0</v>
      </c>
      <c r="F231" s="22">
        <f>(1/(F$22*(SQRT(2*PI())))*EXP(-((F$19-Simulation!$B231)^2)/(2*Simulation!F$22^2)))</f>
        <v>0</v>
      </c>
      <c r="G231" s="22">
        <f>(1/(G$22*(SQRT(2*PI())))*EXP(-((G$18-Simulation!$B231)^2)/(2*Simulation!G$22^2)))</f>
        <v>0</v>
      </c>
      <c r="H231" s="22">
        <f>(1/(H$22*(SQRT(2*PI())))*EXP(-((H$18-Simulation!$B231)^2)/(2*Simulation!H$22^2)))</f>
        <v>2.5481775346416486E-236</v>
      </c>
      <c r="I231" s="22">
        <f>(1/(I$22*(SQRT(2*PI())))*EXP(-((I$18-Simulation!$B231)^2)/(2*Simulation!I$22^2)))</f>
        <v>0</v>
      </c>
      <c r="J231" s="22">
        <f t="shared" si="8"/>
        <v>2.5481775346416486E-236</v>
      </c>
    </row>
    <row r="232" spans="1:10">
      <c r="A232" s="18">
        <f>B232/'Isocratic retention'!$B$5</f>
        <v>1.0249999999999999</v>
      </c>
      <c r="B232" s="8">
        <v>2.0499999999999998</v>
      </c>
      <c r="C232" s="22">
        <f>(1/(C$22*(SQRT(2*PI())))*EXP(-((C$19-Simulation!$B232)^2)/(2*Simulation!C$22^2)))</f>
        <v>0</v>
      </c>
      <c r="D232" s="22">
        <f>(1/(D$22*(SQRT(2*PI())))*EXP(-((D$19-Simulation!$B232)^2)/(2*Simulation!D$22^2)))</f>
        <v>0</v>
      </c>
      <c r="E232" s="22">
        <f>(1/(E$22*(SQRT(2*PI())))*EXP(-((E$19-Simulation!$B232)^2)/(2*Simulation!E$22^2)))</f>
        <v>0</v>
      </c>
      <c r="F232" s="22">
        <f>(1/(F$22*(SQRT(2*PI())))*EXP(-((F$19-Simulation!$B232)^2)/(2*Simulation!F$22^2)))</f>
        <v>0</v>
      </c>
      <c r="G232" s="22">
        <f>(1/(G$22*(SQRT(2*PI())))*EXP(-((G$18-Simulation!$B232)^2)/(2*Simulation!G$22^2)))</f>
        <v>0</v>
      </c>
      <c r="H232" s="22">
        <f>(1/(H$22*(SQRT(2*PI())))*EXP(-((H$18-Simulation!$B232)^2)/(2*Simulation!H$22^2)))</f>
        <v>2.638142284795066E-256</v>
      </c>
      <c r="I232" s="22">
        <f>(1/(I$22*(SQRT(2*PI())))*EXP(-((I$18-Simulation!$B232)^2)/(2*Simulation!I$22^2)))</f>
        <v>0</v>
      </c>
      <c r="J232" s="22">
        <f t="shared" si="8"/>
        <v>2.638142284795066E-256</v>
      </c>
    </row>
    <row r="233" spans="1:10">
      <c r="A233" s="18">
        <f>B233/'Isocratic retention'!$B$5</f>
        <v>1.03</v>
      </c>
      <c r="B233" s="8">
        <v>2.06</v>
      </c>
      <c r="C233" s="22">
        <f>(1/(C$22*(SQRT(2*PI())))*EXP(-((C$19-Simulation!$B233)^2)/(2*Simulation!C$22^2)))</f>
        <v>0</v>
      </c>
      <c r="D233" s="22">
        <f>(1/(D$22*(SQRT(2*PI())))*EXP(-((D$19-Simulation!$B233)^2)/(2*Simulation!D$22^2)))</f>
        <v>0</v>
      </c>
      <c r="E233" s="22">
        <f>(1/(E$22*(SQRT(2*PI())))*EXP(-((E$19-Simulation!$B233)^2)/(2*Simulation!E$22^2)))</f>
        <v>0</v>
      </c>
      <c r="F233" s="22">
        <f>(1/(F$22*(SQRT(2*PI())))*EXP(-((F$19-Simulation!$B233)^2)/(2*Simulation!F$22^2)))</f>
        <v>0</v>
      </c>
      <c r="G233" s="22">
        <f>(1/(G$22*(SQRT(2*PI())))*EXP(-((G$18-Simulation!$B233)^2)/(2*Simulation!G$22^2)))</f>
        <v>0</v>
      </c>
      <c r="H233" s="22">
        <f>(1/(H$22*(SQRT(2*PI())))*EXP(-((H$18-Simulation!$B233)^2)/(2*Simulation!H$22^2)))</f>
        <v>4.2519908384705614E-277</v>
      </c>
      <c r="I233" s="22">
        <f>(1/(I$22*(SQRT(2*PI())))*EXP(-((I$18-Simulation!$B233)^2)/(2*Simulation!I$22^2)))</f>
        <v>0</v>
      </c>
      <c r="J233" s="22">
        <f t="shared" si="8"/>
        <v>4.2519908384705614E-277</v>
      </c>
    </row>
    <row r="234" spans="1:10">
      <c r="A234" s="18">
        <f>B234/'Isocratic retention'!$B$5</f>
        <v>1.0349999999999999</v>
      </c>
      <c r="B234" s="8">
        <v>2.0699999999999998</v>
      </c>
      <c r="C234" s="22">
        <f>(1/(C$22*(SQRT(2*PI())))*EXP(-((C$19-Simulation!$B234)^2)/(2*Simulation!C$22^2)))</f>
        <v>0</v>
      </c>
      <c r="D234" s="22">
        <f>(1/(D$22*(SQRT(2*PI())))*EXP(-((D$19-Simulation!$B234)^2)/(2*Simulation!D$22^2)))</f>
        <v>0</v>
      </c>
      <c r="E234" s="22">
        <f>(1/(E$22*(SQRT(2*PI())))*EXP(-((E$19-Simulation!$B234)^2)/(2*Simulation!E$22^2)))</f>
        <v>0</v>
      </c>
      <c r="F234" s="22">
        <f>(1/(F$22*(SQRT(2*PI())))*EXP(-((F$19-Simulation!$B234)^2)/(2*Simulation!F$22^2)))</f>
        <v>0</v>
      </c>
      <c r="G234" s="22">
        <f>(1/(G$22*(SQRT(2*PI())))*EXP(-((G$18-Simulation!$B234)^2)/(2*Simulation!G$22^2)))</f>
        <v>0</v>
      </c>
      <c r="H234" s="22">
        <f>(1/(H$22*(SQRT(2*PI())))*EXP(-((H$18-Simulation!$B234)^2)/(2*Simulation!H$22^2)))</f>
        <v>1.0668712157393632E-298</v>
      </c>
      <c r="I234" s="22">
        <f>(1/(I$22*(SQRT(2*PI())))*EXP(-((I$18-Simulation!$B234)^2)/(2*Simulation!I$22^2)))</f>
        <v>0</v>
      </c>
      <c r="J234" s="22">
        <f t="shared" si="8"/>
        <v>1.0668712157393632E-298</v>
      </c>
    </row>
    <row r="235" spans="1:10">
      <c r="A235" s="18">
        <f>B235/'Isocratic retention'!$B$5</f>
        <v>1.04</v>
      </c>
      <c r="B235" s="8">
        <v>2.08</v>
      </c>
      <c r="C235" s="22">
        <f>(1/(C$22*(SQRT(2*PI())))*EXP(-((C$19-Simulation!$B235)^2)/(2*Simulation!C$22^2)))</f>
        <v>0</v>
      </c>
      <c r="D235" s="22">
        <f>(1/(D$22*(SQRT(2*PI())))*EXP(-((D$19-Simulation!$B235)^2)/(2*Simulation!D$22^2)))</f>
        <v>0</v>
      </c>
      <c r="E235" s="22">
        <f>(1/(E$22*(SQRT(2*PI())))*EXP(-((E$19-Simulation!$B235)^2)/(2*Simulation!E$22^2)))</f>
        <v>0</v>
      </c>
      <c r="F235" s="22">
        <f>(1/(F$22*(SQRT(2*PI())))*EXP(-((F$19-Simulation!$B235)^2)/(2*Simulation!F$22^2)))</f>
        <v>0</v>
      </c>
      <c r="G235" s="22">
        <f>(1/(G$22*(SQRT(2*PI())))*EXP(-((G$18-Simulation!$B235)^2)/(2*Simulation!G$22^2)))</f>
        <v>0</v>
      </c>
      <c r="H235" s="22">
        <f>(1/(H$22*(SQRT(2*PI())))*EXP(-((H$18-Simulation!$B235)^2)/(2*Simulation!H$22^2)))</f>
        <v>0</v>
      </c>
      <c r="I235" s="22">
        <f>(1/(I$22*(SQRT(2*PI())))*EXP(-((I$18-Simulation!$B235)^2)/(2*Simulation!I$22^2)))</f>
        <v>0</v>
      </c>
      <c r="J235" s="22">
        <f t="shared" si="8"/>
        <v>0</v>
      </c>
    </row>
    <row r="236" spans="1:10">
      <c r="A236" s="18">
        <f>B236/'Isocratic retention'!$B$5</f>
        <v>1.0449999999999999</v>
      </c>
      <c r="B236" s="8">
        <v>2.09</v>
      </c>
      <c r="C236" s="22">
        <f>(1/(C$22*(SQRT(2*PI())))*EXP(-((C$19-Simulation!$B236)^2)/(2*Simulation!C$22^2)))</f>
        <v>0</v>
      </c>
      <c r="D236" s="22">
        <f>(1/(D$22*(SQRT(2*PI())))*EXP(-((D$19-Simulation!$B236)^2)/(2*Simulation!D$22^2)))</f>
        <v>0</v>
      </c>
      <c r="E236" s="22">
        <f>(1/(E$22*(SQRT(2*PI())))*EXP(-((E$19-Simulation!$B236)^2)/(2*Simulation!E$22^2)))</f>
        <v>0</v>
      </c>
      <c r="F236" s="22">
        <f>(1/(F$22*(SQRT(2*PI())))*EXP(-((F$19-Simulation!$B236)^2)/(2*Simulation!F$22^2)))</f>
        <v>0</v>
      </c>
      <c r="G236" s="22">
        <f>(1/(G$22*(SQRT(2*PI())))*EXP(-((G$18-Simulation!$B236)^2)/(2*Simulation!G$22^2)))</f>
        <v>0</v>
      </c>
      <c r="H236" s="22">
        <f>(1/(H$22*(SQRT(2*PI())))*EXP(-((H$18-Simulation!$B236)^2)/(2*Simulation!H$22^2)))</f>
        <v>0</v>
      </c>
      <c r="I236" s="22">
        <f>(1/(I$22*(SQRT(2*PI())))*EXP(-((I$18-Simulation!$B236)^2)/(2*Simulation!I$22^2)))</f>
        <v>0</v>
      </c>
      <c r="J236" s="22">
        <f t="shared" si="8"/>
        <v>0</v>
      </c>
    </row>
    <row r="237" spans="1:10">
      <c r="A237" s="18">
        <f>B237/'Isocratic retention'!$B$5</f>
        <v>1.05</v>
      </c>
      <c r="B237" s="8">
        <v>2.1</v>
      </c>
      <c r="C237" s="22">
        <f>(1/(C$22*(SQRT(2*PI())))*EXP(-((C$19-Simulation!$B237)^2)/(2*Simulation!C$22^2)))</f>
        <v>0</v>
      </c>
      <c r="D237" s="22">
        <f>(1/(D$22*(SQRT(2*PI())))*EXP(-((D$19-Simulation!$B237)^2)/(2*Simulation!D$22^2)))</f>
        <v>0</v>
      </c>
      <c r="E237" s="22">
        <f>(1/(E$22*(SQRT(2*PI())))*EXP(-((E$19-Simulation!$B237)^2)/(2*Simulation!E$22^2)))</f>
        <v>0</v>
      </c>
      <c r="F237" s="22">
        <f>(1/(F$22*(SQRT(2*PI())))*EXP(-((F$19-Simulation!$B237)^2)/(2*Simulation!F$22^2)))</f>
        <v>0</v>
      </c>
      <c r="G237" s="22">
        <f>(1/(G$22*(SQRT(2*PI())))*EXP(-((G$18-Simulation!$B237)^2)/(2*Simulation!G$22^2)))</f>
        <v>0</v>
      </c>
      <c r="H237" s="22">
        <f>(1/(H$22*(SQRT(2*PI())))*EXP(-((H$18-Simulation!$B237)^2)/(2*Simulation!H$22^2)))</f>
        <v>0</v>
      </c>
      <c r="I237" s="22">
        <f>(1/(I$22*(SQRT(2*PI())))*EXP(-((I$18-Simulation!$B237)^2)/(2*Simulation!I$22^2)))</f>
        <v>0</v>
      </c>
      <c r="J237" s="22">
        <f t="shared" si="8"/>
        <v>0</v>
      </c>
    </row>
    <row r="238" spans="1:10">
      <c r="A238" s="18">
        <f>B238/'Isocratic retention'!$B$5</f>
        <v>1.0549999999999999</v>
      </c>
      <c r="B238" s="8">
        <v>2.11</v>
      </c>
      <c r="C238" s="22">
        <f>(1/(C$22*(SQRT(2*PI())))*EXP(-((C$19-Simulation!$B238)^2)/(2*Simulation!C$22^2)))</f>
        <v>0</v>
      </c>
      <c r="D238" s="22">
        <f>(1/(D$22*(SQRT(2*PI())))*EXP(-((D$19-Simulation!$B238)^2)/(2*Simulation!D$22^2)))</f>
        <v>0</v>
      </c>
      <c r="E238" s="22">
        <f>(1/(E$22*(SQRT(2*PI())))*EXP(-((E$19-Simulation!$B238)^2)/(2*Simulation!E$22^2)))</f>
        <v>0</v>
      </c>
      <c r="F238" s="22">
        <f>(1/(F$22*(SQRT(2*PI())))*EXP(-((F$19-Simulation!$B238)^2)/(2*Simulation!F$22^2)))</f>
        <v>0</v>
      </c>
      <c r="G238" s="22">
        <f>(1/(G$22*(SQRT(2*PI())))*EXP(-((G$18-Simulation!$B238)^2)/(2*Simulation!G$22^2)))</f>
        <v>0</v>
      </c>
      <c r="H238" s="22">
        <f>(1/(H$22*(SQRT(2*PI())))*EXP(-((H$18-Simulation!$B238)^2)/(2*Simulation!H$22^2)))</f>
        <v>0</v>
      </c>
      <c r="I238" s="22">
        <f>(1/(I$22*(SQRT(2*PI())))*EXP(-((I$18-Simulation!$B238)^2)/(2*Simulation!I$22^2)))</f>
        <v>0</v>
      </c>
      <c r="J238" s="22">
        <f t="shared" si="8"/>
        <v>0</v>
      </c>
    </row>
    <row r="239" spans="1:10">
      <c r="A239" s="18">
        <f>B239/'Isocratic retention'!$B$5</f>
        <v>1.06</v>
      </c>
      <c r="B239" s="8">
        <v>2.12</v>
      </c>
      <c r="C239" s="22">
        <f>(1/(C$22*(SQRT(2*PI())))*EXP(-((C$19-Simulation!$B239)^2)/(2*Simulation!C$22^2)))</f>
        <v>0</v>
      </c>
      <c r="D239" s="22">
        <f>(1/(D$22*(SQRT(2*PI())))*EXP(-((D$19-Simulation!$B239)^2)/(2*Simulation!D$22^2)))</f>
        <v>0</v>
      </c>
      <c r="E239" s="22">
        <f>(1/(E$22*(SQRT(2*PI())))*EXP(-((E$19-Simulation!$B239)^2)/(2*Simulation!E$22^2)))</f>
        <v>0</v>
      </c>
      <c r="F239" s="22">
        <f>(1/(F$22*(SQRT(2*PI())))*EXP(-((F$19-Simulation!$B239)^2)/(2*Simulation!F$22^2)))</f>
        <v>0</v>
      </c>
      <c r="G239" s="22">
        <f>(1/(G$22*(SQRT(2*PI())))*EXP(-((G$18-Simulation!$B239)^2)/(2*Simulation!G$22^2)))</f>
        <v>0</v>
      </c>
      <c r="H239" s="22">
        <f>(1/(H$22*(SQRT(2*PI())))*EXP(-((H$18-Simulation!$B239)^2)/(2*Simulation!H$22^2)))</f>
        <v>0</v>
      </c>
      <c r="I239" s="22">
        <f>(1/(I$22*(SQRT(2*PI())))*EXP(-((I$18-Simulation!$B239)^2)/(2*Simulation!I$22^2)))</f>
        <v>0</v>
      </c>
      <c r="J239" s="22">
        <f t="shared" si="8"/>
        <v>0</v>
      </c>
    </row>
    <row r="240" spans="1:10">
      <c r="A240" s="18">
        <f>B240/'Isocratic retention'!$B$5</f>
        <v>1.0649999999999999</v>
      </c>
      <c r="B240" s="8">
        <v>2.13</v>
      </c>
      <c r="C240" s="22">
        <f>(1/(C$22*(SQRT(2*PI())))*EXP(-((C$19-Simulation!$B240)^2)/(2*Simulation!C$22^2)))</f>
        <v>0</v>
      </c>
      <c r="D240" s="22">
        <f>(1/(D$22*(SQRT(2*PI())))*EXP(-((D$19-Simulation!$B240)^2)/(2*Simulation!D$22^2)))</f>
        <v>0</v>
      </c>
      <c r="E240" s="22">
        <f>(1/(E$22*(SQRT(2*PI())))*EXP(-((E$19-Simulation!$B240)^2)/(2*Simulation!E$22^2)))</f>
        <v>0</v>
      </c>
      <c r="F240" s="22">
        <f>(1/(F$22*(SQRT(2*PI())))*EXP(-((F$19-Simulation!$B240)^2)/(2*Simulation!F$22^2)))</f>
        <v>0</v>
      </c>
      <c r="G240" s="22">
        <f>(1/(G$22*(SQRT(2*PI())))*EXP(-((G$18-Simulation!$B240)^2)/(2*Simulation!G$22^2)))</f>
        <v>0</v>
      </c>
      <c r="H240" s="22">
        <f>(1/(H$22*(SQRT(2*PI())))*EXP(-((H$18-Simulation!$B240)^2)/(2*Simulation!H$22^2)))</f>
        <v>0</v>
      </c>
      <c r="I240" s="22">
        <f>(1/(I$22*(SQRT(2*PI())))*EXP(-((I$18-Simulation!$B240)^2)/(2*Simulation!I$22^2)))</f>
        <v>0</v>
      </c>
      <c r="J240" s="22">
        <f t="shared" si="8"/>
        <v>0</v>
      </c>
    </row>
    <row r="241" spans="1:10">
      <c r="A241" s="18">
        <f>B241/'Isocratic retention'!$B$5</f>
        <v>1.07</v>
      </c>
      <c r="B241" s="8">
        <v>2.14</v>
      </c>
      <c r="C241" s="22">
        <f>(1/(C$22*(SQRT(2*PI())))*EXP(-((C$19-Simulation!$B241)^2)/(2*Simulation!C$22^2)))</f>
        <v>0</v>
      </c>
      <c r="D241" s="22">
        <f>(1/(D$22*(SQRT(2*PI())))*EXP(-((D$19-Simulation!$B241)^2)/(2*Simulation!D$22^2)))</f>
        <v>0</v>
      </c>
      <c r="E241" s="22">
        <f>(1/(E$22*(SQRT(2*PI())))*EXP(-((E$19-Simulation!$B241)^2)/(2*Simulation!E$22^2)))</f>
        <v>0</v>
      </c>
      <c r="F241" s="22">
        <f>(1/(F$22*(SQRT(2*PI())))*EXP(-((F$19-Simulation!$B241)^2)/(2*Simulation!F$22^2)))</f>
        <v>0</v>
      </c>
      <c r="G241" s="22">
        <f>(1/(G$22*(SQRT(2*PI())))*EXP(-((G$18-Simulation!$B241)^2)/(2*Simulation!G$22^2)))</f>
        <v>0</v>
      </c>
      <c r="H241" s="22">
        <f>(1/(H$22*(SQRT(2*PI())))*EXP(-((H$18-Simulation!$B241)^2)/(2*Simulation!H$22^2)))</f>
        <v>0</v>
      </c>
      <c r="I241" s="22">
        <f>(1/(I$22*(SQRT(2*PI())))*EXP(-((I$18-Simulation!$B241)^2)/(2*Simulation!I$22^2)))</f>
        <v>0</v>
      </c>
      <c r="J241" s="22">
        <f t="shared" si="8"/>
        <v>0</v>
      </c>
    </row>
    <row r="242" spans="1:10">
      <c r="A242" s="18">
        <f>B242/'Isocratic retention'!$B$5</f>
        <v>1.075</v>
      </c>
      <c r="B242" s="8">
        <v>2.15</v>
      </c>
      <c r="C242" s="22">
        <f>(1/(C$22*(SQRT(2*PI())))*EXP(-((C$19-Simulation!$B242)^2)/(2*Simulation!C$22^2)))</f>
        <v>0</v>
      </c>
      <c r="D242" s="22">
        <f>(1/(D$22*(SQRT(2*PI())))*EXP(-((D$19-Simulation!$B242)^2)/(2*Simulation!D$22^2)))</f>
        <v>0</v>
      </c>
      <c r="E242" s="22">
        <f>(1/(E$22*(SQRT(2*PI())))*EXP(-((E$19-Simulation!$B242)^2)/(2*Simulation!E$22^2)))</f>
        <v>0</v>
      </c>
      <c r="F242" s="22">
        <f>(1/(F$22*(SQRT(2*PI())))*EXP(-((F$19-Simulation!$B242)^2)/(2*Simulation!F$22^2)))</f>
        <v>0</v>
      </c>
      <c r="G242" s="22">
        <f>(1/(G$22*(SQRT(2*PI())))*EXP(-((G$18-Simulation!$B242)^2)/(2*Simulation!G$22^2)))</f>
        <v>0</v>
      </c>
      <c r="H242" s="22">
        <f>(1/(H$22*(SQRT(2*PI())))*EXP(-((H$18-Simulation!$B242)^2)/(2*Simulation!H$22^2)))</f>
        <v>0</v>
      </c>
      <c r="I242" s="22">
        <f>(1/(I$22*(SQRT(2*PI())))*EXP(-((I$18-Simulation!$B242)^2)/(2*Simulation!I$22^2)))</f>
        <v>0</v>
      </c>
      <c r="J242" s="22">
        <f t="shared" si="8"/>
        <v>0</v>
      </c>
    </row>
    <row r="243" spans="1:10">
      <c r="A243" s="18">
        <f>B243/'Isocratic retention'!$B$5</f>
        <v>1.08</v>
      </c>
      <c r="B243" s="8">
        <v>2.16</v>
      </c>
      <c r="C243" s="22">
        <f>(1/(C$22*(SQRT(2*PI())))*EXP(-((C$19-Simulation!$B243)^2)/(2*Simulation!C$22^2)))</f>
        <v>0</v>
      </c>
      <c r="D243" s="22">
        <f>(1/(D$22*(SQRT(2*PI())))*EXP(-((D$19-Simulation!$B243)^2)/(2*Simulation!D$22^2)))</f>
        <v>0</v>
      </c>
      <c r="E243" s="22">
        <f>(1/(E$22*(SQRT(2*PI())))*EXP(-((E$19-Simulation!$B243)^2)/(2*Simulation!E$22^2)))</f>
        <v>0</v>
      </c>
      <c r="F243" s="22">
        <f>(1/(F$22*(SQRT(2*PI())))*EXP(-((F$19-Simulation!$B243)^2)/(2*Simulation!F$22^2)))</f>
        <v>0</v>
      </c>
      <c r="G243" s="22">
        <f>(1/(G$22*(SQRT(2*PI())))*EXP(-((G$18-Simulation!$B243)^2)/(2*Simulation!G$22^2)))</f>
        <v>0</v>
      </c>
      <c r="H243" s="22">
        <f>(1/(H$22*(SQRT(2*PI())))*EXP(-((H$18-Simulation!$B243)^2)/(2*Simulation!H$22^2)))</f>
        <v>0</v>
      </c>
      <c r="I243" s="22">
        <f>(1/(I$22*(SQRT(2*PI())))*EXP(-((I$18-Simulation!$B243)^2)/(2*Simulation!I$22^2)))</f>
        <v>0</v>
      </c>
      <c r="J243" s="22">
        <f t="shared" si="8"/>
        <v>0</v>
      </c>
    </row>
    <row r="244" spans="1:10">
      <c r="A244" s="18">
        <f>B244/'Isocratic retention'!$B$5</f>
        <v>1.085</v>
      </c>
      <c r="B244" s="8">
        <v>2.17</v>
      </c>
      <c r="C244" s="22">
        <f>(1/(C$22*(SQRT(2*PI())))*EXP(-((C$19-Simulation!$B244)^2)/(2*Simulation!C$22^2)))</f>
        <v>0</v>
      </c>
      <c r="D244" s="22">
        <f>(1/(D$22*(SQRT(2*PI())))*EXP(-((D$19-Simulation!$B244)^2)/(2*Simulation!D$22^2)))</f>
        <v>0</v>
      </c>
      <c r="E244" s="22">
        <f>(1/(E$22*(SQRT(2*PI())))*EXP(-((E$19-Simulation!$B244)^2)/(2*Simulation!E$22^2)))</f>
        <v>0</v>
      </c>
      <c r="F244" s="22">
        <f>(1/(F$22*(SQRT(2*PI())))*EXP(-((F$19-Simulation!$B244)^2)/(2*Simulation!F$22^2)))</f>
        <v>0</v>
      </c>
      <c r="G244" s="22">
        <f>(1/(G$22*(SQRT(2*PI())))*EXP(-((G$18-Simulation!$B244)^2)/(2*Simulation!G$22^2)))</f>
        <v>0</v>
      </c>
      <c r="H244" s="22">
        <f>(1/(H$22*(SQRT(2*PI())))*EXP(-((H$18-Simulation!$B244)^2)/(2*Simulation!H$22^2)))</f>
        <v>0</v>
      </c>
      <c r="I244" s="22">
        <f>(1/(I$22*(SQRT(2*PI())))*EXP(-((I$18-Simulation!$B244)^2)/(2*Simulation!I$22^2)))</f>
        <v>0</v>
      </c>
      <c r="J244" s="22">
        <f t="shared" si="8"/>
        <v>0</v>
      </c>
    </row>
    <row r="245" spans="1:10">
      <c r="A245" s="18">
        <f>B245/'Isocratic retention'!$B$5</f>
        <v>1.0900000000000001</v>
      </c>
      <c r="B245" s="8">
        <v>2.1800000000000002</v>
      </c>
      <c r="C245" s="22">
        <f>(1/(C$22*(SQRT(2*PI())))*EXP(-((C$19-Simulation!$B245)^2)/(2*Simulation!C$22^2)))</f>
        <v>0</v>
      </c>
      <c r="D245" s="22">
        <f>(1/(D$22*(SQRT(2*PI())))*EXP(-((D$19-Simulation!$B245)^2)/(2*Simulation!D$22^2)))</f>
        <v>0</v>
      </c>
      <c r="E245" s="22">
        <f>(1/(E$22*(SQRT(2*PI())))*EXP(-((E$19-Simulation!$B245)^2)/(2*Simulation!E$22^2)))</f>
        <v>0</v>
      </c>
      <c r="F245" s="22">
        <f>(1/(F$22*(SQRT(2*PI())))*EXP(-((F$19-Simulation!$B245)^2)/(2*Simulation!F$22^2)))</f>
        <v>0</v>
      </c>
      <c r="G245" s="22">
        <f>(1/(G$22*(SQRT(2*PI())))*EXP(-((G$18-Simulation!$B245)^2)/(2*Simulation!G$22^2)))</f>
        <v>0</v>
      </c>
      <c r="H245" s="22">
        <f>(1/(H$22*(SQRT(2*PI())))*EXP(-((H$18-Simulation!$B245)^2)/(2*Simulation!H$22^2)))</f>
        <v>0</v>
      </c>
      <c r="I245" s="22">
        <f>(1/(I$22*(SQRT(2*PI())))*EXP(-((I$18-Simulation!$B245)^2)/(2*Simulation!I$22^2)))</f>
        <v>0</v>
      </c>
      <c r="J245" s="22">
        <f t="shared" si="8"/>
        <v>0</v>
      </c>
    </row>
    <row r="246" spans="1:10">
      <c r="A246" s="18">
        <f>B246/'Isocratic retention'!$B$5</f>
        <v>1.095</v>
      </c>
      <c r="B246" s="8">
        <v>2.19</v>
      </c>
      <c r="C246" s="22">
        <f>(1/(C$22*(SQRT(2*PI())))*EXP(-((C$19-Simulation!$B246)^2)/(2*Simulation!C$22^2)))</f>
        <v>0</v>
      </c>
      <c r="D246" s="22">
        <f>(1/(D$22*(SQRT(2*PI())))*EXP(-((D$19-Simulation!$B246)^2)/(2*Simulation!D$22^2)))</f>
        <v>0</v>
      </c>
      <c r="E246" s="22">
        <f>(1/(E$22*(SQRT(2*PI())))*EXP(-((E$19-Simulation!$B246)^2)/(2*Simulation!E$22^2)))</f>
        <v>0</v>
      </c>
      <c r="F246" s="22">
        <f>(1/(F$22*(SQRT(2*PI())))*EXP(-((F$19-Simulation!$B246)^2)/(2*Simulation!F$22^2)))</f>
        <v>0</v>
      </c>
      <c r="G246" s="22">
        <f>(1/(G$22*(SQRT(2*PI())))*EXP(-((G$18-Simulation!$B246)^2)/(2*Simulation!G$22^2)))</f>
        <v>0</v>
      </c>
      <c r="H246" s="22">
        <f>(1/(H$22*(SQRT(2*PI())))*EXP(-((H$18-Simulation!$B246)^2)/(2*Simulation!H$22^2)))</f>
        <v>0</v>
      </c>
      <c r="I246" s="22">
        <f>(1/(I$22*(SQRT(2*PI())))*EXP(-((I$18-Simulation!$B246)^2)/(2*Simulation!I$22^2)))</f>
        <v>0</v>
      </c>
      <c r="J246" s="22">
        <f t="shared" si="8"/>
        <v>0</v>
      </c>
    </row>
    <row r="247" spans="1:10">
      <c r="A247" s="18">
        <f>B247/'Isocratic retention'!$B$5</f>
        <v>1.1000000000000001</v>
      </c>
      <c r="B247" s="8">
        <v>2.2000000000000002</v>
      </c>
      <c r="C247" s="22">
        <f>(1/(C$22*(SQRT(2*PI())))*EXP(-((C$19-Simulation!$B247)^2)/(2*Simulation!C$22^2)))</f>
        <v>0</v>
      </c>
      <c r="D247" s="22">
        <f>(1/(D$22*(SQRT(2*PI())))*EXP(-((D$19-Simulation!$B247)^2)/(2*Simulation!D$22^2)))</f>
        <v>0</v>
      </c>
      <c r="E247" s="22">
        <f>(1/(E$22*(SQRT(2*PI())))*EXP(-((E$19-Simulation!$B247)^2)/(2*Simulation!E$22^2)))</f>
        <v>0</v>
      </c>
      <c r="F247" s="22">
        <f>(1/(F$22*(SQRT(2*PI())))*EXP(-((F$19-Simulation!$B247)^2)/(2*Simulation!F$22^2)))</f>
        <v>0</v>
      </c>
      <c r="G247" s="22">
        <f>(1/(G$22*(SQRT(2*PI())))*EXP(-((G$18-Simulation!$B247)^2)/(2*Simulation!G$22^2)))</f>
        <v>0</v>
      </c>
      <c r="H247" s="22">
        <f>(1/(H$22*(SQRT(2*PI())))*EXP(-((H$18-Simulation!$B247)^2)/(2*Simulation!H$22^2)))</f>
        <v>0</v>
      </c>
      <c r="I247" s="22">
        <f>(1/(I$22*(SQRT(2*PI())))*EXP(-((I$18-Simulation!$B247)^2)/(2*Simulation!I$22^2)))</f>
        <v>0</v>
      </c>
      <c r="J247" s="22">
        <f t="shared" si="8"/>
        <v>0</v>
      </c>
    </row>
    <row r="248" spans="1:10">
      <c r="A248" s="18">
        <f>B248/'Isocratic retention'!$B$5</f>
        <v>1.105</v>
      </c>
      <c r="B248" s="8">
        <v>2.21</v>
      </c>
      <c r="C248" s="22">
        <f>(1/(C$22*(SQRT(2*PI())))*EXP(-((C$19-Simulation!$B248)^2)/(2*Simulation!C$22^2)))</f>
        <v>0</v>
      </c>
      <c r="D248" s="22">
        <f>(1/(D$22*(SQRT(2*PI())))*EXP(-((D$19-Simulation!$B248)^2)/(2*Simulation!D$22^2)))</f>
        <v>0</v>
      </c>
      <c r="E248" s="22">
        <f>(1/(E$22*(SQRT(2*PI())))*EXP(-((E$19-Simulation!$B248)^2)/(2*Simulation!E$22^2)))</f>
        <v>0</v>
      </c>
      <c r="F248" s="22">
        <f>(1/(F$22*(SQRT(2*PI())))*EXP(-((F$19-Simulation!$B248)^2)/(2*Simulation!F$22^2)))</f>
        <v>0</v>
      </c>
      <c r="G248" s="22">
        <f>(1/(G$22*(SQRT(2*PI())))*EXP(-((G$18-Simulation!$B248)^2)/(2*Simulation!G$22^2)))</f>
        <v>0</v>
      </c>
      <c r="H248" s="22">
        <f>(1/(H$22*(SQRT(2*PI())))*EXP(-((H$18-Simulation!$B248)^2)/(2*Simulation!H$22^2)))</f>
        <v>0</v>
      </c>
      <c r="I248" s="22">
        <f>(1/(I$22*(SQRT(2*PI())))*EXP(-((I$18-Simulation!$B248)^2)/(2*Simulation!I$22^2)))</f>
        <v>0</v>
      </c>
      <c r="J248" s="22">
        <f t="shared" si="8"/>
        <v>0</v>
      </c>
    </row>
    <row r="249" spans="1:10">
      <c r="A249" s="18">
        <f>B249/'Isocratic retention'!$B$5</f>
        <v>1.1100000000000001</v>
      </c>
      <c r="B249" s="8">
        <v>2.2200000000000002</v>
      </c>
      <c r="C249" s="22">
        <f>(1/(C$22*(SQRT(2*PI())))*EXP(-((C$19-Simulation!$B249)^2)/(2*Simulation!C$22^2)))</f>
        <v>0</v>
      </c>
      <c r="D249" s="22">
        <f>(1/(D$22*(SQRT(2*PI())))*EXP(-((D$19-Simulation!$B249)^2)/(2*Simulation!D$22^2)))</f>
        <v>0</v>
      </c>
      <c r="E249" s="22">
        <f>(1/(E$22*(SQRT(2*PI())))*EXP(-((E$19-Simulation!$B249)^2)/(2*Simulation!E$22^2)))</f>
        <v>0</v>
      </c>
      <c r="F249" s="22">
        <f>(1/(F$22*(SQRT(2*PI())))*EXP(-((F$19-Simulation!$B249)^2)/(2*Simulation!F$22^2)))</f>
        <v>0</v>
      </c>
      <c r="G249" s="22">
        <f>(1/(G$22*(SQRT(2*PI())))*EXP(-((G$18-Simulation!$B249)^2)/(2*Simulation!G$22^2)))</f>
        <v>0</v>
      </c>
      <c r="H249" s="22">
        <f>(1/(H$22*(SQRT(2*PI())))*EXP(-((H$18-Simulation!$B249)^2)/(2*Simulation!H$22^2)))</f>
        <v>0</v>
      </c>
      <c r="I249" s="22">
        <f>(1/(I$22*(SQRT(2*PI())))*EXP(-((I$18-Simulation!$B249)^2)/(2*Simulation!I$22^2)))</f>
        <v>0</v>
      </c>
      <c r="J249" s="22">
        <f t="shared" si="8"/>
        <v>0</v>
      </c>
    </row>
    <row r="250" spans="1:10">
      <c r="A250" s="18">
        <f>B250/'Isocratic retention'!$B$5</f>
        <v>1.115</v>
      </c>
      <c r="B250" s="8">
        <v>2.23</v>
      </c>
      <c r="C250" s="22">
        <f>(1/(C$22*(SQRT(2*PI())))*EXP(-((C$19-Simulation!$B250)^2)/(2*Simulation!C$22^2)))</f>
        <v>0</v>
      </c>
      <c r="D250" s="22">
        <f>(1/(D$22*(SQRT(2*PI())))*EXP(-((D$19-Simulation!$B250)^2)/(2*Simulation!D$22^2)))</f>
        <v>0</v>
      </c>
      <c r="E250" s="22">
        <f>(1/(E$22*(SQRT(2*PI())))*EXP(-((E$19-Simulation!$B250)^2)/(2*Simulation!E$22^2)))</f>
        <v>0</v>
      </c>
      <c r="F250" s="22">
        <f>(1/(F$22*(SQRT(2*PI())))*EXP(-((F$19-Simulation!$B250)^2)/(2*Simulation!F$22^2)))</f>
        <v>0</v>
      </c>
      <c r="G250" s="22">
        <f>(1/(G$22*(SQRT(2*PI())))*EXP(-((G$18-Simulation!$B250)^2)/(2*Simulation!G$22^2)))</f>
        <v>0</v>
      </c>
      <c r="H250" s="22">
        <f>(1/(H$22*(SQRT(2*PI())))*EXP(-((H$18-Simulation!$B250)^2)/(2*Simulation!H$22^2)))</f>
        <v>0</v>
      </c>
      <c r="I250" s="22">
        <f>(1/(I$22*(SQRT(2*PI())))*EXP(-((I$18-Simulation!$B250)^2)/(2*Simulation!I$22^2)))</f>
        <v>0</v>
      </c>
      <c r="J250" s="22">
        <f t="shared" si="8"/>
        <v>0</v>
      </c>
    </row>
    <row r="251" spans="1:10">
      <c r="A251" s="18">
        <f>B251/'Isocratic retention'!$B$5</f>
        <v>1.1200000000000001</v>
      </c>
      <c r="B251" s="8">
        <v>2.2400000000000002</v>
      </c>
      <c r="C251" s="22">
        <f>(1/(C$22*(SQRT(2*PI())))*EXP(-((C$19-Simulation!$B251)^2)/(2*Simulation!C$22^2)))</f>
        <v>0</v>
      </c>
      <c r="D251" s="22">
        <f>(1/(D$22*(SQRT(2*PI())))*EXP(-((D$19-Simulation!$B251)^2)/(2*Simulation!D$22^2)))</f>
        <v>0</v>
      </c>
      <c r="E251" s="22">
        <f>(1/(E$22*(SQRT(2*PI())))*EXP(-((E$19-Simulation!$B251)^2)/(2*Simulation!E$22^2)))</f>
        <v>0</v>
      </c>
      <c r="F251" s="22">
        <f>(1/(F$22*(SQRT(2*PI())))*EXP(-((F$19-Simulation!$B251)^2)/(2*Simulation!F$22^2)))</f>
        <v>0</v>
      </c>
      <c r="G251" s="22">
        <f>(1/(G$22*(SQRT(2*PI())))*EXP(-((G$18-Simulation!$B251)^2)/(2*Simulation!G$22^2)))</f>
        <v>0</v>
      </c>
      <c r="H251" s="22">
        <f>(1/(H$22*(SQRT(2*PI())))*EXP(-((H$18-Simulation!$B251)^2)/(2*Simulation!H$22^2)))</f>
        <v>0</v>
      </c>
      <c r="I251" s="22">
        <f>(1/(I$22*(SQRT(2*PI())))*EXP(-((I$18-Simulation!$B251)^2)/(2*Simulation!I$22^2)))</f>
        <v>0</v>
      </c>
      <c r="J251" s="22">
        <f t="shared" si="8"/>
        <v>0</v>
      </c>
    </row>
    <row r="252" spans="1:10">
      <c r="A252" s="18">
        <f>B252/'Isocratic retention'!$B$5</f>
        <v>1.125</v>
      </c>
      <c r="B252" s="8">
        <v>2.25</v>
      </c>
      <c r="C252" s="22">
        <f>(1/(C$22*(SQRT(2*PI())))*EXP(-((C$19-Simulation!$B252)^2)/(2*Simulation!C$22^2)))</f>
        <v>0</v>
      </c>
      <c r="D252" s="22">
        <f>(1/(D$22*(SQRT(2*PI())))*EXP(-((D$19-Simulation!$B252)^2)/(2*Simulation!D$22^2)))</f>
        <v>0</v>
      </c>
      <c r="E252" s="22">
        <f>(1/(E$22*(SQRT(2*PI())))*EXP(-((E$19-Simulation!$B252)^2)/(2*Simulation!E$22^2)))</f>
        <v>0</v>
      </c>
      <c r="F252" s="22">
        <f>(1/(F$22*(SQRT(2*PI())))*EXP(-((F$19-Simulation!$B252)^2)/(2*Simulation!F$22^2)))</f>
        <v>0</v>
      </c>
      <c r="G252" s="22">
        <f>(1/(G$22*(SQRT(2*PI())))*EXP(-((G$18-Simulation!$B252)^2)/(2*Simulation!G$22^2)))</f>
        <v>0</v>
      </c>
      <c r="H252" s="22">
        <f>(1/(H$22*(SQRT(2*PI())))*EXP(-((H$18-Simulation!$B252)^2)/(2*Simulation!H$22^2)))</f>
        <v>0</v>
      </c>
      <c r="I252" s="22">
        <f>(1/(I$22*(SQRT(2*PI())))*EXP(-((I$18-Simulation!$B252)^2)/(2*Simulation!I$22^2)))</f>
        <v>0</v>
      </c>
      <c r="J252" s="22">
        <f t="shared" si="8"/>
        <v>0</v>
      </c>
    </row>
    <row r="253" spans="1:10">
      <c r="A253" s="18">
        <f>B253/'Isocratic retention'!$B$5</f>
        <v>1.1299999999999999</v>
      </c>
      <c r="B253" s="8">
        <v>2.2599999999999998</v>
      </c>
      <c r="C253" s="22">
        <f>(1/(C$22*(SQRT(2*PI())))*EXP(-((C$19-Simulation!$B253)^2)/(2*Simulation!C$22^2)))</f>
        <v>0</v>
      </c>
      <c r="D253" s="22">
        <f>(1/(D$22*(SQRT(2*PI())))*EXP(-((D$19-Simulation!$B253)^2)/(2*Simulation!D$22^2)))</f>
        <v>0</v>
      </c>
      <c r="E253" s="22">
        <f>(1/(E$22*(SQRT(2*PI())))*EXP(-((E$19-Simulation!$B253)^2)/(2*Simulation!E$22^2)))</f>
        <v>0</v>
      </c>
      <c r="F253" s="22">
        <f>(1/(F$22*(SQRT(2*PI())))*EXP(-((F$19-Simulation!$B253)^2)/(2*Simulation!F$22^2)))</f>
        <v>0</v>
      </c>
      <c r="G253" s="22">
        <f>(1/(G$22*(SQRT(2*PI())))*EXP(-((G$18-Simulation!$B253)^2)/(2*Simulation!G$22^2)))</f>
        <v>0</v>
      </c>
      <c r="H253" s="22">
        <f>(1/(H$22*(SQRT(2*PI())))*EXP(-((H$18-Simulation!$B253)^2)/(2*Simulation!H$22^2)))</f>
        <v>0</v>
      </c>
      <c r="I253" s="22">
        <f>(1/(I$22*(SQRT(2*PI())))*EXP(-((I$18-Simulation!$B253)^2)/(2*Simulation!I$22^2)))</f>
        <v>0</v>
      </c>
      <c r="J253" s="22">
        <f t="shared" si="8"/>
        <v>0</v>
      </c>
    </row>
    <row r="254" spans="1:10">
      <c r="A254" s="18">
        <f>B254/'Isocratic retention'!$B$5</f>
        <v>1.135</v>
      </c>
      <c r="B254" s="8">
        <v>2.27</v>
      </c>
      <c r="C254" s="22">
        <f>(1/(C$22*(SQRT(2*PI())))*EXP(-((C$19-Simulation!$B254)^2)/(2*Simulation!C$22^2)))</f>
        <v>0</v>
      </c>
      <c r="D254" s="22">
        <f>(1/(D$22*(SQRT(2*PI())))*EXP(-((D$19-Simulation!$B254)^2)/(2*Simulation!D$22^2)))</f>
        <v>0</v>
      </c>
      <c r="E254" s="22">
        <f>(1/(E$22*(SQRT(2*PI())))*EXP(-((E$19-Simulation!$B254)^2)/(2*Simulation!E$22^2)))</f>
        <v>0</v>
      </c>
      <c r="F254" s="22">
        <f>(1/(F$22*(SQRT(2*PI())))*EXP(-((F$19-Simulation!$B254)^2)/(2*Simulation!F$22^2)))</f>
        <v>0</v>
      </c>
      <c r="G254" s="22">
        <f>(1/(G$22*(SQRT(2*PI())))*EXP(-((G$18-Simulation!$B254)^2)/(2*Simulation!G$22^2)))</f>
        <v>0</v>
      </c>
      <c r="H254" s="22">
        <f>(1/(H$22*(SQRT(2*PI())))*EXP(-((H$18-Simulation!$B254)^2)/(2*Simulation!H$22^2)))</f>
        <v>0</v>
      </c>
      <c r="I254" s="22">
        <f>(1/(I$22*(SQRT(2*PI())))*EXP(-((I$18-Simulation!$B254)^2)/(2*Simulation!I$22^2)))</f>
        <v>0</v>
      </c>
      <c r="J254" s="22">
        <f t="shared" si="8"/>
        <v>0</v>
      </c>
    </row>
    <row r="255" spans="1:10">
      <c r="A255" s="18">
        <f>B255/'Isocratic retention'!$B$5</f>
        <v>1.1399999999999999</v>
      </c>
      <c r="B255" s="8">
        <v>2.2799999999999998</v>
      </c>
      <c r="C255" s="22">
        <f>(1/(C$22*(SQRT(2*PI())))*EXP(-((C$19-Simulation!$B255)^2)/(2*Simulation!C$22^2)))</f>
        <v>0</v>
      </c>
      <c r="D255" s="22">
        <f>(1/(D$22*(SQRT(2*PI())))*EXP(-((D$19-Simulation!$B255)^2)/(2*Simulation!D$22^2)))</f>
        <v>0</v>
      </c>
      <c r="E255" s="22">
        <f>(1/(E$22*(SQRT(2*PI())))*EXP(-((E$19-Simulation!$B255)^2)/(2*Simulation!E$22^2)))</f>
        <v>0</v>
      </c>
      <c r="F255" s="22">
        <f>(1/(F$22*(SQRT(2*PI())))*EXP(-((F$19-Simulation!$B255)^2)/(2*Simulation!F$22^2)))</f>
        <v>0</v>
      </c>
      <c r="G255" s="22">
        <f>(1/(G$22*(SQRT(2*PI())))*EXP(-((G$18-Simulation!$B255)^2)/(2*Simulation!G$22^2)))</f>
        <v>0</v>
      </c>
      <c r="H255" s="22">
        <f>(1/(H$22*(SQRT(2*PI())))*EXP(-((H$18-Simulation!$B255)^2)/(2*Simulation!H$22^2)))</f>
        <v>0</v>
      </c>
      <c r="I255" s="22">
        <f>(1/(I$22*(SQRT(2*PI())))*EXP(-((I$18-Simulation!$B255)^2)/(2*Simulation!I$22^2)))</f>
        <v>0</v>
      </c>
      <c r="J255" s="22">
        <f t="shared" si="8"/>
        <v>0</v>
      </c>
    </row>
    <row r="256" spans="1:10">
      <c r="A256" s="18">
        <f>B256/'Isocratic retention'!$B$5</f>
        <v>1.145</v>
      </c>
      <c r="B256" s="8">
        <v>2.29</v>
      </c>
      <c r="C256" s="22">
        <f>(1/(C$22*(SQRT(2*PI())))*EXP(-((C$19-Simulation!$B256)^2)/(2*Simulation!C$22^2)))</f>
        <v>0</v>
      </c>
      <c r="D256" s="22">
        <f>(1/(D$22*(SQRT(2*PI())))*EXP(-((D$19-Simulation!$B256)^2)/(2*Simulation!D$22^2)))</f>
        <v>0</v>
      </c>
      <c r="E256" s="22">
        <f>(1/(E$22*(SQRT(2*PI())))*EXP(-((E$19-Simulation!$B256)^2)/(2*Simulation!E$22^2)))</f>
        <v>0</v>
      </c>
      <c r="F256" s="22">
        <f>(1/(F$22*(SQRT(2*PI())))*EXP(-((F$19-Simulation!$B256)^2)/(2*Simulation!F$22^2)))</f>
        <v>0</v>
      </c>
      <c r="G256" s="22">
        <f>(1/(G$22*(SQRT(2*PI())))*EXP(-((G$18-Simulation!$B256)^2)/(2*Simulation!G$22^2)))</f>
        <v>0</v>
      </c>
      <c r="H256" s="22">
        <f>(1/(H$22*(SQRT(2*PI())))*EXP(-((H$18-Simulation!$B256)^2)/(2*Simulation!H$22^2)))</f>
        <v>0</v>
      </c>
      <c r="I256" s="22">
        <f>(1/(I$22*(SQRT(2*PI())))*EXP(-((I$18-Simulation!$B256)^2)/(2*Simulation!I$22^2)))</f>
        <v>0</v>
      </c>
      <c r="J256" s="22">
        <f t="shared" si="8"/>
        <v>0</v>
      </c>
    </row>
    <row r="257" spans="1:10">
      <c r="A257" s="18">
        <f>B257/'Isocratic retention'!$B$5</f>
        <v>1.1499999999999999</v>
      </c>
      <c r="B257" s="8">
        <v>2.2999999999999998</v>
      </c>
      <c r="C257" s="22">
        <f>(1/(C$22*(SQRT(2*PI())))*EXP(-((C$19-Simulation!$B257)^2)/(2*Simulation!C$22^2)))</f>
        <v>0</v>
      </c>
      <c r="D257" s="22">
        <f>(1/(D$22*(SQRT(2*PI())))*EXP(-((D$19-Simulation!$B257)^2)/(2*Simulation!D$22^2)))</f>
        <v>0</v>
      </c>
      <c r="E257" s="22">
        <f>(1/(E$22*(SQRT(2*PI())))*EXP(-((E$19-Simulation!$B257)^2)/(2*Simulation!E$22^2)))</f>
        <v>0</v>
      </c>
      <c r="F257" s="22">
        <f>(1/(F$22*(SQRT(2*PI())))*EXP(-((F$19-Simulation!$B257)^2)/(2*Simulation!F$22^2)))</f>
        <v>0</v>
      </c>
      <c r="G257" s="22">
        <f>(1/(G$22*(SQRT(2*PI())))*EXP(-((G$18-Simulation!$B257)^2)/(2*Simulation!G$22^2)))</f>
        <v>0</v>
      </c>
      <c r="H257" s="22">
        <f>(1/(H$22*(SQRT(2*PI())))*EXP(-((H$18-Simulation!$B257)^2)/(2*Simulation!H$22^2)))</f>
        <v>0</v>
      </c>
      <c r="I257" s="22">
        <f>(1/(I$22*(SQRT(2*PI())))*EXP(-((I$18-Simulation!$B257)^2)/(2*Simulation!I$22^2)))</f>
        <v>0</v>
      </c>
      <c r="J257" s="22">
        <f t="shared" si="8"/>
        <v>0</v>
      </c>
    </row>
    <row r="258" spans="1:10">
      <c r="A258" s="18">
        <f>B258/'Isocratic retention'!$B$5</f>
        <v>1.155</v>
      </c>
      <c r="B258" s="8">
        <v>2.31</v>
      </c>
      <c r="C258" s="22">
        <f>(1/(C$22*(SQRT(2*PI())))*EXP(-((C$19-Simulation!$B258)^2)/(2*Simulation!C$22^2)))</f>
        <v>0</v>
      </c>
      <c r="D258" s="22">
        <f>(1/(D$22*(SQRT(2*PI())))*EXP(-((D$19-Simulation!$B258)^2)/(2*Simulation!D$22^2)))</f>
        <v>0</v>
      </c>
      <c r="E258" s="22">
        <f>(1/(E$22*(SQRT(2*PI())))*EXP(-((E$19-Simulation!$B258)^2)/(2*Simulation!E$22^2)))</f>
        <v>0</v>
      </c>
      <c r="F258" s="22">
        <f>(1/(F$22*(SQRT(2*PI())))*EXP(-((F$19-Simulation!$B258)^2)/(2*Simulation!F$22^2)))</f>
        <v>0</v>
      </c>
      <c r="G258" s="22">
        <f>(1/(G$22*(SQRT(2*PI())))*EXP(-((G$18-Simulation!$B258)^2)/(2*Simulation!G$22^2)))</f>
        <v>0</v>
      </c>
      <c r="H258" s="22">
        <f>(1/(H$22*(SQRT(2*PI())))*EXP(-((H$18-Simulation!$B258)^2)/(2*Simulation!H$22^2)))</f>
        <v>0</v>
      </c>
      <c r="I258" s="22">
        <f>(1/(I$22*(SQRT(2*PI())))*EXP(-((I$18-Simulation!$B258)^2)/(2*Simulation!I$22^2)))</f>
        <v>0</v>
      </c>
      <c r="J258" s="22">
        <f t="shared" si="8"/>
        <v>0</v>
      </c>
    </row>
    <row r="259" spans="1:10">
      <c r="A259" s="18">
        <f>B259/'Isocratic retention'!$B$5</f>
        <v>1.1599999999999999</v>
      </c>
      <c r="B259" s="8">
        <v>2.3199999999999998</v>
      </c>
      <c r="C259" s="22">
        <f>(1/(C$22*(SQRT(2*PI())))*EXP(-((C$19-Simulation!$B259)^2)/(2*Simulation!C$22^2)))</f>
        <v>0</v>
      </c>
      <c r="D259" s="22">
        <f>(1/(D$22*(SQRT(2*PI())))*EXP(-((D$19-Simulation!$B259)^2)/(2*Simulation!D$22^2)))</f>
        <v>0</v>
      </c>
      <c r="E259" s="22">
        <f>(1/(E$22*(SQRT(2*PI())))*EXP(-((E$19-Simulation!$B259)^2)/(2*Simulation!E$22^2)))</f>
        <v>0</v>
      </c>
      <c r="F259" s="22">
        <f>(1/(F$22*(SQRT(2*PI())))*EXP(-((F$19-Simulation!$B259)^2)/(2*Simulation!F$22^2)))</f>
        <v>0</v>
      </c>
      <c r="G259" s="22">
        <f>(1/(G$22*(SQRT(2*PI())))*EXP(-((G$18-Simulation!$B259)^2)/(2*Simulation!G$22^2)))</f>
        <v>0</v>
      </c>
      <c r="H259" s="22">
        <f>(1/(H$22*(SQRT(2*PI())))*EXP(-((H$18-Simulation!$B259)^2)/(2*Simulation!H$22^2)))</f>
        <v>0</v>
      </c>
      <c r="I259" s="22">
        <f>(1/(I$22*(SQRT(2*PI())))*EXP(-((I$18-Simulation!$B259)^2)/(2*Simulation!I$22^2)))</f>
        <v>0</v>
      </c>
      <c r="J259" s="22">
        <f t="shared" si="8"/>
        <v>0</v>
      </c>
    </row>
    <row r="260" spans="1:10">
      <c r="A260" s="18">
        <f>B260/'Isocratic retention'!$B$5</f>
        <v>1.165</v>
      </c>
      <c r="B260" s="8">
        <v>2.33</v>
      </c>
      <c r="C260" s="22">
        <f>(1/(C$22*(SQRT(2*PI())))*EXP(-((C$19-Simulation!$B260)^2)/(2*Simulation!C$22^2)))</f>
        <v>0</v>
      </c>
      <c r="D260" s="22">
        <f>(1/(D$22*(SQRT(2*PI())))*EXP(-((D$19-Simulation!$B260)^2)/(2*Simulation!D$22^2)))</f>
        <v>0</v>
      </c>
      <c r="E260" s="22">
        <f>(1/(E$22*(SQRT(2*PI())))*EXP(-((E$19-Simulation!$B260)^2)/(2*Simulation!E$22^2)))</f>
        <v>0</v>
      </c>
      <c r="F260" s="22">
        <f>(1/(F$22*(SQRT(2*PI())))*EXP(-((F$19-Simulation!$B260)^2)/(2*Simulation!F$22^2)))</f>
        <v>0</v>
      </c>
      <c r="G260" s="22">
        <f>(1/(G$22*(SQRT(2*PI())))*EXP(-((G$18-Simulation!$B260)^2)/(2*Simulation!G$22^2)))</f>
        <v>0</v>
      </c>
      <c r="H260" s="22">
        <f>(1/(H$22*(SQRT(2*PI())))*EXP(-((H$18-Simulation!$B260)^2)/(2*Simulation!H$22^2)))</f>
        <v>0</v>
      </c>
      <c r="I260" s="22">
        <f>(1/(I$22*(SQRT(2*PI())))*EXP(-((I$18-Simulation!$B260)^2)/(2*Simulation!I$22^2)))</f>
        <v>0</v>
      </c>
      <c r="J260" s="22">
        <f t="shared" si="8"/>
        <v>0</v>
      </c>
    </row>
    <row r="261" spans="1:10">
      <c r="A261" s="18">
        <f>B261/'Isocratic retention'!$B$5</f>
        <v>1.17</v>
      </c>
      <c r="B261" s="8">
        <v>2.34</v>
      </c>
      <c r="C261" s="22">
        <f>(1/(C$22*(SQRT(2*PI())))*EXP(-((C$19-Simulation!$B261)^2)/(2*Simulation!C$22^2)))</f>
        <v>0</v>
      </c>
      <c r="D261" s="22">
        <f>(1/(D$22*(SQRT(2*PI())))*EXP(-((D$19-Simulation!$B261)^2)/(2*Simulation!D$22^2)))</f>
        <v>0</v>
      </c>
      <c r="E261" s="22">
        <f>(1/(E$22*(SQRT(2*PI())))*EXP(-((E$19-Simulation!$B261)^2)/(2*Simulation!E$22^2)))</f>
        <v>0</v>
      </c>
      <c r="F261" s="22">
        <f>(1/(F$22*(SQRT(2*PI())))*EXP(-((F$19-Simulation!$B261)^2)/(2*Simulation!F$22^2)))</f>
        <v>0</v>
      </c>
      <c r="G261" s="22">
        <f>(1/(G$22*(SQRT(2*PI())))*EXP(-((G$18-Simulation!$B261)^2)/(2*Simulation!G$22^2)))</f>
        <v>0</v>
      </c>
      <c r="H261" s="22">
        <f>(1/(H$22*(SQRT(2*PI())))*EXP(-((H$18-Simulation!$B261)^2)/(2*Simulation!H$22^2)))</f>
        <v>0</v>
      </c>
      <c r="I261" s="22">
        <f>(1/(I$22*(SQRT(2*PI())))*EXP(-((I$18-Simulation!$B261)^2)/(2*Simulation!I$22^2)))</f>
        <v>0</v>
      </c>
      <c r="J261" s="22">
        <f t="shared" si="8"/>
        <v>0</v>
      </c>
    </row>
    <row r="262" spans="1:10">
      <c r="A262" s="18">
        <f>B262/'Isocratic retention'!$B$5</f>
        <v>1.175</v>
      </c>
      <c r="B262" s="8">
        <v>2.35</v>
      </c>
      <c r="C262" s="22">
        <f>(1/(C$22*(SQRT(2*PI())))*EXP(-((C$19-Simulation!$B262)^2)/(2*Simulation!C$22^2)))</f>
        <v>0</v>
      </c>
      <c r="D262" s="22">
        <f>(1/(D$22*(SQRT(2*PI())))*EXP(-((D$19-Simulation!$B262)^2)/(2*Simulation!D$22^2)))</f>
        <v>0</v>
      </c>
      <c r="E262" s="22">
        <f>(1/(E$22*(SQRT(2*PI())))*EXP(-((E$19-Simulation!$B262)^2)/(2*Simulation!E$22^2)))</f>
        <v>0</v>
      </c>
      <c r="F262" s="22">
        <f>(1/(F$22*(SQRT(2*PI())))*EXP(-((F$19-Simulation!$B262)^2)/(2*Simulation!F$22^2)))</f>
        <v>0</v>
      </c>
      <c r="G262" s="22">
        <f>(1/(G$22*(SQRT(2*PI())))*EXP(-((G$18-Simulation!$B262)^2)/(2*Simulation!G$22^2)))</f>
        <v>0</v>
      </c>
      <c r="H262" s="22">
        <f>(1/(H$22*(SQRT(2*PI())))*EXP(-((H$18-Simulation!$B262)^2)/(2*Simulation!H$22^2)))</f>
        <v>0</v>
      </c>
      <c r="I262" s="22">
        <f>(1/(I$22*(SQRT(2*PI())))*EXP(-((I$18-Simulation!$B262)^2)/(2*Simulation!I$22^2)))</f>
        <v>0</v>
      </c>
      <c r="J262" s="22">
        <f t="shared" si="8"/>
        <v>0</v>
      </c>
    </row>
    <row r="263" spans="1:10">
      <c r="A263" s="18">
        <f>B263/'Isocratic retention'!$B$5</f>
        <v>1.18</v>
      </c>
      <c r="B263" s="8">
        <v>2.36</v>
      </c>
      <c r="C263" s="22">
        <f>(1/(C$22*(SQRT(2*PI())))*EXP(-((C$19-Simulation!$B263)^2)/(2*Simulation!C$22^2)))</f>
        <v>0</v>
      </c>
      <c r="D263" s="22">
        <f>(1/(D$22*(SQRT(2*PI())))*EXP(-((D$19-Simulation!$B263)^2)/(2*Simulation!D$22^2)))</f>
        <v>0</v>
      </c>
      <c r="E263" s="22">
        <f>(1/(E$22*(SQRT(2*PI())))*EXP(-((E$19-Simulation!$B263)^2)/(2*Simulation!E$22^2)))</f>
        <v>0</v>
      </c>
      <c r="F263" s="22">
        <f>(1/(F$22*(SQRT(2*PI())))*EXP(-((F$19-Simulation!$B263)^2)/(2*Simulation!F$22^2)))</f>
        <v>0</v>
      </c>
      <c r="G263" s="22">
        <f>(1/(G$22*(SQRT(2*PI())))*EXP(-((G$18-Simulation!$B263)^2)/(2*Simulation!G$22^2)))</f>
        <v>0</v>
      </c>
      <c r="H263" s="22">
        <f>(1/(H$22*(SQRT(2*PI())))*EXP(-((H$18-Simulation!$B263)^2)/(2*Simulation!H$22^2)))</f>
        <v>0</v>
      </c>
      <c r="I263" s="22">
        <f>(1/(I$22*(SQRT(2*PI())))*EXP(-((I$18-Simulation!$B263)^2)/(2*Simulation!I$22^2)))</f>
        <v>0</v>
      </c>
      <c r="J263" s="22">
        <f t="shared" si="8"/>
        <v>0</v>
      </c>
    </row>
    <row r="264" spans="1:10">
      <c r="A264" s="18">
        <f>B264/'Isocratic retention'!$B$5</f>
        <v>1.1850000000000001</v>
      </c>
      <c r="B264" s="8">
        <v>2.37</v>
      </c>
      <c r="C264" s="22">
        <f>(1/(C$22*(SQRT(2*PI())))*EXP(-((C$19-Simulation!$B264)^2)/(2*Simulation!C$22^2)))</f>
        <v>0</v>
      </c>
      <c r="D264" s="22">
        <f>(1/(D$22*(SQRT(2*PI())))*EXP(-((D$19-Simulation!$B264)^2)/(2*Simulation!D$22^2)))</f>
        <v>0</v>
      </c>
      <c r="E264" s="22">
        <f>(1/(E$22*(SQRT(2*PI())))*EXP(-((E$19-Simulation!$B264)^2)/(2*Simulation!E$22^2)))</f>
        <v>0</v>
      </c>
      <c r="F264" s="22">
        <f>(1/(F$22*(SQRT(2*PI())))*EXP(-((F$19-Simulation!$B264)^2)/(2*Simulation!F$22^2)))</f>
        <v>0</v>
      </c>
      <c r="G264" s="22">
        <f>(1/(G$22*(SQRT(2*PI())))*EXP(-((G$18-Simulation!$B264)^2)/(2*Simulation!G$22^2)))</f>
        <v>0</v>
      </c>
      <c r="H264" s="22">
        <f>(1/(H$22*(SQRT(2*PI())))*EXP(-((H$18-Simulation!$B264)^2)/(2*Simulation!H$22^2)))</f>
        <v>0</v>
      </c>
      <c r="I264" s="22">
        <f>(1/(I$22*(SQRT(2*PI())))*EXP(-((I$18-Simulation!$B264)^2)/(2*Simulation!I$22^2)))</f>
        <v>0</v>
      </c>
      <c r="J264" s="22">
        <f t="shared" si="8"/>
        <v>0</v>
      </c>
    </row>
    <row r="265" spans="1:10">
      <c r="A265" s="18">
        <f>B265/'Isocratic retention'!$B$5</f>
        <v>1.19</v>
      </c>
      <c r="B265" s="8">
        <v>2.38</v>
      </c>
      <c r="C265" s="22">
        <f>(1/(C$22*(SQRT(2*PI())))*EXP(-((C$19-Simulation!$B265)^2)/(2*Simulation!C$22^2)))</f>
        <v>0</v>
      </c>
      <c r="D265" s="22">
        <f>(1/(D$22*(SQRT(2*PI())))*EXP(-((D$19-Simulation!$B265)^2)/(2*Simulation!D$22^2)))</f>
        <v>0</v>
      </c>
      <c r="E265" s="22">
        <f>(1/(E$22*(SQRT(2*PI())))*EXP(-((E$19-Simulation!$B265)^2)/(2*Simulation!E$22^2)))</f>
        <v>0</v>
      </c>
      <c r="F265" s="22">
        <f>(1/(F$22*(SQRT(2*PI())))*EXP(-((F$19-Simulation!$B265)^2)/(2*Simulation!F$22^2)))</f>
        <v>0</v>
      </c>
      <c r="G265" s="22">
        <f>(1/(G$22*(SQRT(2*PI())))*EXP(-((G$18-Simulation!$B265)^2)/(2*Simulation!G$22^2)))</f>
        <v>0</v>
      </c>
      <c r="H265" s="22">
        <f>(1/(H$22*(SQRT(2*PI())))*EXP(-((H$18-Simulation!$B265)^2)/(2*Simulation!H$22^2)))</f>
        <v>0</v>
      </c>
      <c r="I265" s="22">
        <f>(1/(I$22*(SQRT(2*PI())))*EXP(-((I$18-Simulation!$B265)^2)/(2*Simulation!I$22^2)))</f>
        <v>0</v>
      </c>
      <c r="J265" s="22">
        <f t="shared" si="8"/>
        <v>0</v>
      </c>
    </row>
    <row r="266" spans="1:10">
      <c r="A266" s="18">
        <f>B266/'Isocratic retention'!$B$5</f>
        <v>1.1950000000000001</v>
      </c>
      <c r="B266" s="8">
        <v>2.39</v>
      </c>
      <c r="C266" s="22">
        <f>(1/(C$22*(SQRT(2*PI())))*EXP(-((C$19-Simulation!$B266)^2)/(2*Simulation!C$22^2)))</f>
        <v>0</v>
      </c>
      <c r="D266" s="22">
        <f>(1/(D$22*(SQRT(2*PI())))*EXP(-((D$19-Simulation!$B266)^2)/(2*Simulation!D$22^2)))</f>
        <v>0</v>
      </c>
      <c r="E266" s="22">
        <f>(1/(E$22*(SQRT(2*PI())))*EXP(-((E$19-Simulation!$B266)^2)/(2*Simulation!E$22^2)))</f>
        <v>0</v>
      </c>
      <c r="F266" s="22">
        <f>(1/(F$22*(SQRT(2*PI())))*EXP(-((F$19-Simulation!$B266)^2)/(2*Simulation!F$22^2)))</f>
        <v>0</v>
      </c>
      <c r="G266" s="22">
        <f>(1/(G$22*(SQRT(2*PI())))*EXP(-((G$18-Simulation!$B266)^2)/(2*Simulation!G$22^2)))</f>
        <v>0</v>
      </c>
      <c r="H266" s="22">
        <f>(1/(H$22*(SQRT(2*PI())))*EXP(-((H$18-Simulation!$B266)^2)/(2*Simulation!H$22^2)))</f>
        <v>0</v>
      </c>
      <c r="I266" s="22">
        <f>(1/(I$22*(SQRT(2*PI())))*EXP(-((I$18-Simulation!$B266)^2)/(2*Simulation!I$22^2)))</f>
        <v>0</v>
      </c>
      <c r="J266" s="22">
        <f t="shared" si="8"/>
        <v>0</v>
      </c>
    </row>
    <row r="267" spans="1:10">
      <c r="A267" s="18">
        <f>B267/'Isocratic retention'!$B$5</f>
        <v>1.2</v>
      </c>
      <c r="B267" s="8">
        <v>2.4</v>
      </c>
      <c r="C267" s="22">
        <f>(1/(C$22*(SQRT(2*PI())))*EXP(-((C$19-Simulation!$B267)^2)/(2*Simulation!C$22^2)))</f>
        <v>0</v>
      </c>
      <c r="D267" s="22">
        <f>(1/(D$22*(SQRT(2*PI())))*EXP(-((D$19-Simulation!$B267)^2)/(2*Simulation!D$22^2)))</f>
        <v>0</v>
      </c>
      <c r="E267" s="22">
        <f>(1/(E$22*(SQRT(2*PI())))*EXP(-((E$19-Simulation!$B267)^2)/(2*Simulation!E$22^2)))</f>
        <v>0</v>
      </c>
      <c r="F267" s="22">
        <f>(1/(F$22*(SQRT(2*PI())))*EXP(-((F$19-Simulation!$B267)^2)/(2*Simulation!F$22^2)))</f>
        <v>0</v>
      </c>
      <c r="G267" s="22">
        <f>(1/(G$22*(SQRT(2*PI())))*EXP(-((G$18-Simulation!$B267)^2)/(2*Simulation!G$22^2)))</f>
        <v>0</v>
      </c>
      <c r="H267" s="22">
        <f>(1/(H$22*(SQRT(2*PI())))*EXP(-((H$18-Simulation!$B267)^2)/(2*Simulation!H$22^2)))</f>
        <v>0</v>
      </c>
      <c r="I267" s="22">
        <f>(1/(I$22*(SQRT(2*PI())))*EXP(-((I$18-Simulation!$B267)^2)/(2*Simulation!I$22^2)))</f>
        <v>0</v>
      </c>
      <c r="J267" s="22">
        <f t="shared" si="8"/>
        <v>0</v>
      </c>
    </row>
    <row r="268" spans="1:10">
      <c r="A268" s="18">
        <f>B268/'Isocratic retention'!$B$5</f>
        <v>1.2050000000000001</v>
      </c>
      <c r="B268" s="8">
        <v>2.41</v>
      </c>
      <c r="C268" s="22">
        <f>(1/(C$22*(SQRT(2*PI())))*EXP(-((C$19-Simulation!$B268)^2)/(2*Simulation!C$22^2)))</f>
        <v>0</v>
      </c>
      <c r="D268" s="22">
        <f>(1/(D$22*(SQRT(2*PI())))*EXP(-((D$19-Simulation!$B268)^2)/(2*Simulation!D$22^2)))</f>
        <v>0</v>
      </c>
      <c r="E268" s="22">
        <f>(1/(E$22*(SQRT(2*PI())))*EXP(-((E$19-Simulation!$B268)^2)/(2*Simulation!E$22^2)))</f>
        <v>0</v>
      </c>
      <c r="F268" s="22">
        <f>(1/(F$22*(SQRT(2*PI())))*EXP(-((F$19-Simulation!$B268)^2)/(2*Simulation!F$22^2)))</f>
        <v>0</v>
      </c>
      <c r="G268" s="22">
        <f>(1/(G$22*(SQRT(2*PI())))*EXP(-((G$18-Simulation!$B268)^2)/(2*Simulation!G$22^2)))</f>
        <v>0</v>
      </c>
      <c r="H268" s="22">
        <f>(1/(H$22*(SQRT(2*PI())))*EXP(-((H$18-Simulation!$B268)^2)/(2*Simulation!H$22^2)))</f>
        <v>0</v>
      </c>
      <c r="I268" s="22">
        <f>(1/(I$22*(SQRT(2*PI())))*EXP(-((I$18-Simulation!$B268)^2)/(2*Simulation!I$22^2)))</f>
        <v>0</v>
      </c>
      <c r="J268" s="22">
        <f t="shared" si="8"/>
        <v>0</v>
      </c>
    </row>
    <row r="269" spans="1:10">
      <c r="A269" s="18">
        <f>B269/'Isocratic retention'!$B$5</f>
        <v>1.21</v>
      </c>
      <c r="B269" s="8">
        <v>2.42</v>
      </c>
      <c r="C269" s="22">
        <f>(1/(C$22*(SQRT(2*PI())))*EXP(-((C$19-Simulation!$B269)^2)/(2*Simulation!C$22^2)))</f>
        <v>0</v>
      </c>
      <c r="D269" s="22">
        <f>(1/(D$22*(SQRT(2*PI())))*EXP(-((D$19-Simulation!$B269)^2)/(2*Simulation!D$22^2)))</f>
        <v>0</v>
      </c>
      <c r="E269" s="22">
        <f>(1/(E$22*(SQRT(2*PI())))*EXP(-((E$19-Simulation!$B269)^2)/(2*Simulation!E$22^2)))</f>
        <v>0</v>
      </c>
      <c r="F269" s="22">
        <f>(1/(F$22*(SQRT(2*PI())))*EXP(-((F$19-Simulation!$B269)^2)/(2*Simulation!F$22^2)))</f>
        <v>0</v>
      </c>
      <c r="G269" s="22">
        <f>(1/(G$22*(SQRT(2*PI())))*EXP(-((G$18-Simulation!$B269)^2)/(2*Simulation!G$22^2)))</f>
        <v>0</v>
      </c>
      <c r="H269" s="22">
        <f>(1/(H$22*(SQRT(2*PI())))*EXP(-((H$18-Simulation!$B269)^2)/(2*Simulation!H$22^2)))</f>
        <v>0</v>
      </c>
      <c r="I269" s="22">
        <f>(1/(I$22*(SQRT(2*PI())))*EXP(-((I$18-Simulation!$B269)^2)/(2*Simulation!I$22^2)))</f>
        <v>0</v>
      </c>
      <c r="J269" s="22">
        <f t="shared" si="8"/>
        <v>0</v>
      </c>
    </row>
    <row r="270" spans="1:10">
      <c r="A270" s="18">
        <f>B270/'Isocratic retention'!$B$5</f>
        <v>1.2150000000000001</v>
      </c>
      <c r="B270" s="8">
        <v>2.4300000000000002</v>
      </c>
      <c r="C270" s="22">
        <f>(1/(C$22*(SQRT(2*PI())))*EXP(-((C$19-Simulation!$B270)^2)/(2*Simulation!C$22^2)))</f>
        <v>0</v>
      </c>
      <c r="D270" s="22">
        <f>(1/(D$22*(SQRT(2*PI())))*EXP(-((D$19-Simulation!$B270)^2)/(2*Simulation!D$22^2)))</f>
        <v>0</v>
      </c>
      <c r="E270" s="22">
        <f>(1/(E$22*(SQRT(2*PI())))*EXP(-((E$19-Simulation!$B270)^2)/(2*Simulation!E$22^2)))</f>
        <v>0</v>
      </c>
      <c r="F270" s="22">
        <f>(1/(F$22*(SQRT(2*PI())))*EXP(-((F$19-Simulation!$B270)^2)/(2*Simulation!F$22^2)))</f>
        <v>0</v>
      </c>
      <c r="G270" s="22">
        <f>(1/(G$22*(SQRT(2*PI())))*EXP(-((G$18-Simulation!$B270)^2)/(2*Simulation!G$22^2)))</f>
        <v>0</v>
      </c>
      <c r="H270" s="22">
        <f>(1/(H$22*(SQRT(2*PI())))*EXP(-((H$18-Simulation!$B270)^2)/(2*Simulation!H$22^2)))</f>
        <v>0</v>
      </c>
      <c r="I270" s="22">
        <f>(1/(I$22*(SQRT(2*PI())))*EXP(-((I$18-Simulation!$B270)^2)/(2*Simulation!I$22^2)))</f>
        <v>0</v>
      </c>
      <c r="J270" s="22">
        <f t="shared" si="8"/>
        <v>0</v>
      </c>
    </row>
    <row r="271" spans="1:10">
      <c r="A271" s="18">
        <f>B271/'Isocratic retention'!$B$5</f>
        <v>1.22</v>
      </c>
      <c r="B271" s="8">
        <v>2.44</v>
      </c>
      <c r="C271" s="22">
        <f>(1/(C$22*(SQRT(2*PI())))*EXP(-((C$19-Simulation!$B271)^2)/(2*Simulation!C$22^2)))</f>
        <v>0</v>
      </c>
      <c r="D271" s="22">
        <f>(1/(D$22*(SQRT(2*PI())))*EXP(-((D$19-Simulation!$B271)^2)/(2*Simulation!D$22^2)))</f>
        <v>0</v>
      </c>
      <c r="E271" s="22">
        <f>(1/(E$22*(SQRT(2*PI())))*EXP(-((E$19-Simulation!$B271)^2)/(2*Simulation!E$22^2)))</f>
        <v>0</v>
      </c>
      <c r="F271" s="22">
        <f>(1/(F$22*(SQRT(2*PI())))*EXP(-((F$19-Simulation!$B271)^2)/(2*Simulation!F$22^2)))</f>
        <v>0</v>
      </c>
      <c r="G271" s="22">
        <f>(1/(G$22*(SQRT(2*PI())))*EXP(-((G$18-Simulation!$B271)^2)/(2*Simulation!G$22^2)))</f>
        <v>0</v>
      </c>
      <c r="H271" s="22">
        <f>(1/(H$22*(SQRT(2*PI())))*EXP(-((H$18-Simulation!$B271)^2)/(2*Simulation!H$22^2)))</f>
        <v>0</v>
      </c>
      <c r="I271" s="22">
        <f>(1/(I$22*(SQRT(2*PI())))*EXP(-((I$18-Simulation!$B271)^2)/(2*Simulation!I$22^2)))</f>
        <v>0</v>
      </c>
      <c r="J271" s="22">
        <f t="shared" si="8"/>
        <v>0</v>
      </c>
    </row>
    <row r="272" spans="1:10">
      <c r="A272" s="18">
        <f>B272/'Isocratic retention'!$B$5</f>
        <v>1.2250000000000001</v>
      </c>
      <c r="B272" s="8">
        <v>2.4500000000000002</v>
      </c>
      <c r="C272" s="22">
        <f>(1/(C$22*(SQRT(2*PI())))*EXP(-((C$19-Simulation!$B272)^2)/(2*Simulation!C$22^2)))</f>
        <v>0</v>
      </c>
      <c r="D272" s="22">
        <f>(1/(D$22*(SQRT(2*PI())))*EXP(-((D$19-Simulation!$B272)^2)/(2*Simulation!D$22^2)))</f>
        <v>0</v>
      </c>
      <c r="E272" s="22">
        <f>(1/(E$22*(SQRT(2*PI())))*EXP(-((E$19-Simulation!$B272)^2)/(2*Simulation!E$22^2)))</f>
        <v>0</v>
      </c>
      <c r="F272" s="22">
        <f>(1/(F$22*(SQRT(2*PI())))*EXP(-((F$19-Simulation!$B272)^2)/(2*Simulation!F$22^2)))</f>
        <v>0</v>
      </c>
      <c r="G272" s="22">
        <f>(1/(G$22*(SQRT(2*PI())))*EXP(-((G$18-Simulation!$B272)^2)/(2*Simulation!G$22^2)))</f>
        <v>0</v>
      </c>
      <c r="H272" s="22">
        <f>(1/(H$22*(SQRT(2*PI())))*EXP(-((H$18-Simulation!$B272)^2)/(2*Simulation!H$22^2)))</f>
        <v>0</v>
      </c>
      <c r="I272" s="22">
        <f>(1/(I$22*(SQRT(2*PI())))*EXP(-((I$18-Simulation!$B272)^2)/(2*Simulation!I$22^2)))</f>
        <v>0</v>
      </c>
      <c r="J272" s="22">
        <f t="shared" si="8"/>
        <v>0</v>
      </c>
    </row>
    <row r="273" spans="1:10">
      <c r="A273" s="18">
        <f>B273/'Isocratic retention'!$B$5</f>
        <v>1.23</v>
      </c>
      <c r="B273" s="8">
        <v>2.46</v>
      </c>
      <c r="C273" s="22">
        <f>(1/(C$22*(SQRT(2*PI())))*EXP(-((C$19-Simulation!$B273)^2)/(2*Simulation!C$22^2)))</f>
        <v>0</v>
      </c>
      <c r="D273" s="22">
        <f>(1/(D$22*(SQRT(2*PI())))*EXP(-((D$19-Simulation!$B273)^2)/(2*Simulation!D$22^2)))</f>
        <v>0</v>
      </c>
      <c r="E273" s="22">
        <f>(1/(E$22*(SQRT(2*PI())))*EXP(-((E$19-Simulation!$B273)^2)/(2*Simulation!E$22^2)))</f>
        <v>0</v>
      </c>
      <c r="F273" s="22">
        <f>(1/(F$22*(SQRT(2*PI())))*EXP(-((F$19-Simulation!$B273)^2)/(2*Simulation!F$22^2)))</f>
        <v>0</v>
      </c>
      <c r="G273" s="22">
        <f>(1/(G$22*(SQRT(2*PI())))*EXP(-((G$18-Simulation!$B273)^2)/(2*Simulation!G$22^2)))</f>
        <v>0</v>
      </c>
      <c r="H273" s="22">
        <f>(1/(H$22*(SQRT(2*PI())))*EXP(-((H$18-Simulation!$B273)^2)/(2*Simulation!H$22^2)))</f>
        <v>0</v>
      </c>
      <c r="I273" s="22">
        <f>(1/(I$22*(SQRT(2*PI())))*EXP(-((I$18-Simulation!$B273)^2)/(2*Simulation!I$22^2)))</f>
        <v>0</v>
      </c>
      <c r="J273" s="22">
        <f t="shared" si="8"/>
        <v>0</v>
      </c>
    </row>
    <row r="274" spans="1:10">
      <c r="A274" s="18">
        <f>B274/'Isocratic retention'!$B$5</f>
        <v>1.2350000000000001</v>
      </c>
      <c r="B274" s="8">
        <v>2.4700000000000002</v>
      </c>
      <c r="C274" s="22">
        <f>(1/(C$22*(SQRT(2*PI())))*EXP(-((C$19-Simulation!$B274)^2)/(2*Simulation!C$22^2)))</f>
        <v>0</v>
      </c>
      <c r="D274" s="22">
        <f>(1/(D$22*(SQRT(2*PI())))*EXP(-((D$19-Simulation!$B274)^2)/(2*Simulation!D$22^2)))</f>
        <v>0</v>
      </c>
      <c r="E274" s="22">
        <f>(1/(E$22*(SQRT(2*PI())))*EXP(-((E$19-Simulation!$B274)^2)/(2*Simulation!E$22^2)))</f>
        <v>0</v>
      </c>
      <c r="F274" s="22">
        <f>(1/(F$22*(SQRT(2*PI())))*EXP(-((F$19-Simulation!$B274)^2)/(2*Simulation!F$22^2)))</f>
        <v>0</v>
      </c>
      <c r="G274" s="22">
        <f>(1/(G$22*(SQRT(2*PI())))*EXP(-((G$18-Simulation!$B274)^2)/(2*Simulation!G$22^2)))</f>
        <v>0</v>
      </c>
      <c r="H274" s="22">
        <f>(1/(H$22*(SQRT(2*PI())))*EXP(-((H$18-Simulation!$B274)^2)/(2*Simulation!H$22^2)))</f>
        <v>0</v>
      </c>
      <c r="I274" s="22">
        <f>(1/(I$22*(SQRT(2*PI())))*EXP(-((I$18-Simulation!$B274)^2)/(2*Simulation!I$22^2)))</f>
        <v>0</v>
      </c>
      <c r="J274" s="22">
        <f t="shared" si="8"/>
        <v>0</v>
      </c>
    </row>
    <row r="275" spans="1:10">
      <c r="A275" s="18">
        <f>B275/'Isocratic retention'!$B$5</f>
        <v>1.24</v>
      </c>
      <c r="B275" s="8">
        <v>2.48</v>
      </c>
      <c r="C275" s="22">
        <f>(1/(C$22*(SQRT(2*PI())))*EXP(-((C$19-Simulation!$B275)^2)/(2*Simulation!C$22^2)))</f>
        <v>0</v>
      </c>
      <c r="D275" s="22">
        <f>(1/(D$22*(SQRT(2*PI())))*EXP(-((D$19-Simulation!$B275)^2)/(2*Simulation!D$22^2)))</f>
        <v>0</v>
      </c>
      <c r="E275" s="22">
        <f>(1/(E$22*(SQRT(2*PI())))*EXP(-((E$19-Simulation!$B275)^2)/(2*Simulation!E$22^2)))</f>
        <v>0</v>
      </c>
      <c r="F275" s="22">
        <f>(1/(F$22*(SQRT(2*PI())))*EXP(-((F$19-Simulation!$B275)^2)/(2*Simulation!F$22^2)))</f>
        <v>0</v>
      </c>
      <c r="G275" s="22">
        <f>(1/(G$22*(SQRT(2*PI())))*EXP(-((G$18-Simulation!$B275)^2)/(2*Simulation!G$22^2)))</f>
        <v>0</v>
      </c>
      <c r="H275" s="22">
        <f>(1/(H$22*(SQRT(2*PI())))*EXP(-((H$18-Simulation!$B275)^2)/(2*Simulation!H$22^2)))</f>
        <v>0</v>
      </c>
      <c r="I275" s="22">
        <f>(1/(I$22*(SQRT(2*PI())))*EXP(-((I$18-Simulation!$B275)^2)/(2*Simulation!I$22^2)))</f>
        <v>0</v>
      </c>
      <c r="J275" s="22">
        <f t="shared" si="8"/>
        <v>0</v>
      </c>
    </row>
    <row r="276" spans="1:10">
      <c r="A276" s="18">
        <f>B276/'Isocratic retention'!$B$5</f>
        <v>1.2450000000000001</v>
      </c>
      <c r="B276" s="8">
        <v>2.4900000000000002</v>
      </c>
      <c r="C276" s="22">
        <f>(1/(C$22*(SQRT(2*PI())))*EXP(-((C$19-Simulation!$B276)^2)/(2*Simulation!C$22^2)))</f>
        <v>0</v>
      </c>
      <c r="D276" s="22">
        <f>(1/(D$22*(SQRT(2*PI())))*EXP(-((D$19-Simulation!$B276)^2)/(2*Simulation!D$22^2)))</f>
        <v>0</v>
      </c>
      <c r="E276" s="22">
        <f>(1/(E$22*(SQRT(2*PI())))*EXP(-((E$19-Simulation!$B276)^2)/(2*Simulation!E$22^2)))</f>
        <v>0</v>
      </c>
      <c r="F276" s="22">
        <f>(1/(F$22*(SQRT(2*PI())))*EXP(-((F$19-Simulation!$B276)^2)/(2*Simulation!F$22^2)))</f>
        <v>0</v>
      </c>
      <c r="G276" s="22">
        <f>(1/(G$22*(SQRT(2*PI())))*EXP(-((G$18-Simulation!$B276)^2)/(2*Simulation!G$22^2)))</f>
        <v>0</v>
      </c>
      <c r="H276" s="22">
        <f>(1/(H$22*(SQRT(2*PI())))*EXP(-((H$18-Simulation!$B276)^2)/(2*Simulation!H$22^2)))</f>
        <v>0</v>
      </c>
      <c r="I276" s="22">
        <f>(1/(I$22*(SQRT(2*PI())))*EXP(-((I$18-Simulation!$B276)^2)/(2*Simulation!I$22^2)))</f>
        <v>0</v>
      </c>
      <c r="J276" s="22">
        <f t="shared" si="8"/>
        <v>0</v>
      </c>
    </row>
    <row r="277" spans="1:10">
      <c r="A277" s="18">
        <f>B277/'Isocratic retention'!$B$5</f>
        <v>1.25</v>
      </c>
      <c r="B277" s="8">
        <v>2.5</v>
      </c>
      <c r="C277" s="22">
        <f>(1/(C$22*(SQRT(2*PI())))*EXP(-((C$19-Simulation!$B277)^2)/(2*Simulation!C$22^2)))</f>
        <v>0</v>
      </c>
      <c r="D277" s="22">
        <f>(1/(D$22*(SQRT(2*PI())))*EXP(-((D$19-Simulation!$B277)^2)/(2*Simulation!D$22^2)))</f>
        <v>0</v>
      </c>
      <c r="E277" s="22">
        <f>(1/(E$22*(SQRT(2*PI())))*EXP(-((E$19-Simulation!$B277)^2)/(2*Simulation!E$22^2)))</f>
        <v>0</v>
      </c>
      <c r="F277" s="22">
        <f>(1/(F$22*(SQRT(2*PI())))*EXP(-((F$19-Simulation!$B277)^2)/(2*Simulation!F$22^2)))</f>
        <v>0</v>
      </c>
      <c r="G277" s="22">
        <f>(1/(G$22*(SQRT(2*PI())))*EXP(-((G$18-Simulation!$B277)^2)/(2*Simulation!G$22^2)))</f>
        <v>0</v>
      </c>
      <c r="H277" s="22">
        <f>(1/(H$22*(SQRT(2*PI())))*EXP(-((H$18-Simulation!$B277)^2)/(2*Simulation!H$22^2)))</f>
        <v>0</v>
      </c>
      <c r="I277" s="22">
        <f>(1/(I$22*(SQRT(2*PI())))*EXP(-((I$18-Simulation!$B277)^2)/(2*Simulation!I$22^2)))</f>
        <v>8.6875732480974278E-290</v>
      </c>
      <c r="J277" s="22">
        <f t="shared" si="8"/>
        <v>8.6875732480974278E-290</v>
      </c>
    </row>
    <row r="278" spans="1:10">
      <c r="A278" s="18">
        <f>B278/'Isocratic retention'!$B$5</f>
        <v>1.2549999999999999</v>
      </c>
      <c r="B278" s="8">
        <v>2.5099999999999998</v>
      </c>
      <c r="C278" s="22">
        <f>(1/(C$22*(SQRT(2*PI())))*EXP(-((C$19-Simulation!$B278)^2)/(2*Simulation!C$22^2)))</f>
        <v>0</v>
      </c>
      <c r="D278" s="22">
        <f>(1/(D$22*(SQRT(2*PI())))*EXP(-((D$19-Simulation!$B278)^2)/(2*Simulation!D$22^2)))</f>
        <v>0</v>
      </c>
      <c r="E278" s="22">
        <f>(1/(E$22*(SQRT(2*PI())))*EXP(-((E$19-Simulation!$B278)^2)/(2*Simulation!E$22^2)))</f>
        <v>0</v>
      </c>
      <c r="F278" s="22">
        <f>(1/(F$22*(SQRT(2*PI())))*EXP(-((F$19-Simulation!$B278)^2)/(2*Simulation!F$22^2)))</f>
        <v>0</v>
      </c>
      <c r="G278" s="22">
        <f>(1/(G$22*(SQRT(2*PI())))*EXP(-((G$18-Simulation!$B278)^2)/(2*Simulation!G$22^2)))</f>
        <v>0</v>
      </c>
      <c r="H278" s="22">
        <f>(1/(H$22*(SQRT(2*PI())))*EXP(-((H$18-Simulation!$B278)^2)/(2*Simulation!H$22^2)))</f>
        <v>0</v>
      </c>
      <c r="I278" s="22">
        <f>(1/(I$22*(SQRT(2*PI())))*EXP(-((I$18-Simulation!$B278)^2)/(2*Simulation!I$22^2)))</f>
        <v>1.1968250988012051E-270</v>
      </c>
      <c r="J278" s="22">
        <f t="shared" si="8"/>
        <v>1.1968250988012051E-270</v>
      </c>
    </row>
    <row r="279" spans="1:10">
      <c r="A279" s="18">
        <f>B279/'Isocratic retention'!$B$5</f>
        <v>1.26</v>
      </c>
      <c r="B279" s="8">
        <v>2.52</v>
      </c>
      <c r="C279" s="22">
        <f>(1/(C$22*(SQRT(2*PI())))*EXP(-((C$19-Simulation!$B279)^2)/(2*Simulation!C$22^2)))</f>
        <v>0</v>
      </c>
      <c r="D279" s="22">
        <f>(1/(D$22*(SQRT(2*PI())))*EXP(-((D$19-Simulation!$B279)^2)/(2*Simulation!D$22^2)))</f>
        <v>0</v>
      </c>
      <c r="E279" s="22">
        <f>(1/(E$22*(SQRT(2*PI())))*EXP(-((E$19-Simulation!$B279)^2)/(2*Simulation!E$22^2)))</f>
        <v>0</v>
      </c>
      <c r="F279" s="22">
        <f>(1/(F$22*(SQRT(2*PI())))*EXP(-((F$19-Simulation!$B279)^2)/(2*Simulation!F$22^2)))</f>
        <v>0</v>
      </c>
      <c r="G279" s="22">
        <f>(1/(G$22*(SQRT(2*PI())))*EXP(-((G$18-Simulation!$B279)^2)/(2*Simulation!G$22^2)))</f>
        <v>0</v>
      </c>
      <c r="H279" s="22">
        <f>(1/(H$22*(SQRT(2*PI())))*EXP(-((H$18-Simulation!$B279)^2)/(2*Simulation!H$22^2)))</f>
        <v>0</v>
      </c>
      <c r="I279" s="22">
        <f>(1/(I$22*(SQRT(2*PI())))*EXP(-((I$18-Simulation!$B279)^2)/(2*Simulation!I$22^2)))</f>
        <v>3.6779170889940123E-252</v>
      </c>
      <c r="J279" s="22">
        <f t="shared" si="8"/>
        <v>3.6779170889940123E-252</v>
      </c>
    </row>
    <row r="280" spans="1:10">
      <c r="A280" s="18">
        <f>B280/'Isocratic retention'!$B$5</f>
        <v>1.2649999999999999</v>
      </c>
      <c r="B280" s="8">
        <v>2.5299999999999998</v>
      </c>
      <c r="C280" s="22">
        <f>(1/(C$22*(SQRT(2*PI())))*EXP(-((C$19-Simulation!$B280)^2)/(2*Simulation!C$22^2)))</f>
        <v>0</v>
      </c>
      <c r="D280" s="22">
        <f>(1/(D$22*(SQRT(2*PI())))*EXP(-((D$19-Simulation!$B280)^2)/(2*Simulation!D$22^2)))</f>
        <v>0</v>
      </c>
      <c r="E280" s="22">
        <f>(1/(E$22*(SQRT(2*PI())))*EXP(-((E$19-Simulation!$B280)^2)/(2*Simulation!E$22^2)))</f>
        <v>0</v>
      </c>
      <c r="F280" s="22">
        <f>(1/(F$22*(SQRT(2*PI())))*EXP(-((F$19-Simulation!$B280)^2)/(2*Simulation!F$22^2)))</f>
        <v>0</v>
      </c>
      <c r="G280" s="22">
        <f>(1/(G$22*(SQRT(2*PI())))*EXP(-((G$18-Simulation!$B280)^2)/(2*Simulation!G$22^2)))</f>
        <v>0</v>
      </c>
      <c r="H280" s="22">
        <f>(1/(H$22*(SQRT(2*PI())))*EXP(-((H$18-Simulation!$B280)^2)/(2*Simulation!H$22^2)))</f>
        <v>0</v>
      </c>
      <c r="I280" s="22">
        <f>(1/(I$22*(SQRT(2*PI())))*EXP(-((I$18-Simulation!$B280)^2)/(2*Simulation!I$22^2)))</f>
        <v>2.521228563715005E-234</v>
      </c>
      <c r="J280" s="22">
        <f t="shared" si="8"/>
        <v>2.521228563715005E-234</v>
      </c>
    </row>
    <row r="281" spans="1:10">
      <c r="A281" s="18">
        <f>B281/'Isocratic retention'!$B$5</f>
        <v>1.27</v>
      </c>
      <c r="B281" s="8">
        <v>2.54</v>
      </c>
      <c r="C281" s="22">
        <f>(1/(C$22*(SQRT(2*PI())))*EXP(-((C$19-Simulation!$B281)^2)/(2*Simulation!C$22^2)))</f>
        <v>0</v>
      </c>
      <c r="D281" s="22">
        <f>(1/(D$22*(SQRT(2*PI())))*EXP(-((D$19-Simulation!$B281)^2)/(2*Simulation!D$22^2)))</f>
        <v>0</v>
      </c>
      <c r="E281" s="22">
        <f>(1/(E$22*(SQRT(2*PI())))*EXP(-((E$19-Simulation!$B281)^2)/(2*Simulation!E$22^2)))</f>
        <v>0</v>
      </c>
      <c r="F281" s="22">
        <f>(1/(F$22*(SQRT(2*PI())))*EXP(-((F$19-Simulation!$B281)^2)/(2*Simulation!F$22^2)))</f>
        <v>0</v>
      </c>
      <c r="G281" s="22">
        <f>(1/(G$22*(SQRT(2*PI())))*EXP(-((G$18-Simulation!$B281)^2)/(2*Simulation!G$22^2)))</f>
        <v>0</v>
      </c>
      <c r="H281" s="22">
        <f>(1/(H$22*(SQRT(2*PI())))*EXP(-((H$18-Simulation!$B281)^2)/(2*Simulation!H$22^2)))</f>
        <v>0</v>
      </c>
      <c r="I281" s="22">
        <f>(1/(I$22*(SQRT(2*PI())))*EXP(-((I$18-Simulation!$B281)^2)/(2*Simulation!I$22^2)))</f>
        <v>3.8553298443328272E-217</v>
      </c>
      <c r="J281" s="22">
        <f t="shared" si="8"/>
        <v>3.8553298443328272E-217</v>
      </c>
    </row>
    <row r="282" spans="1:10">
      <c r="A282" s="18">
        <f>B282/'Isocratic retention'!$B$5</f>
        <v>1.2749999999999999</v>
      </c>
      <c r="B282" s="8">
        <v>2.5499999999999998</v>
      </c>
      <c r="C282" s="22">
        <f>(1/(C$22*(SQRT(2*PI())))*EXP(-((C$19-Simulation!$B282)^2)/(2*Simulation!C$22^2)))</f>
        <v>0</v>
      </c>
      <c r="D282" s="22">
        <f>(1/(D$22*(SQRT(2*PI())))*EXP(-((D$19-Simulation!$B282)^2)/(2*Simulation!D$22^2)))</f>
        <v>0</v>
      </c>
      <c r="E282" s="22">
        <f>(1/(E$22*(SQRT(2*PI())))*EXP(-((E$19-Simulation!$B282)^2)/(2*Simulation!E$22^2)))</f>
        <v>0</v>
      </c>
      <c r="F282" s="22">
        <f>(1/(F$22*(SQRT(2*PI())))*EXP(-((F$19-Simulation!$B282)^2)/(2*Simulation!F$22^2)))</f>
        <v>0</v>
      </c>
      <c r="G282" s="22">
        <f>(1/(G$22*(SQRT(2*PI())))*EXP(-((G$18-Simulation!$B282)^2)/(2*Simulation!G$22^2)))</f>
        <v>0</v>
      </c>
      <c r="H282" s="22">
        <f>(1/(H$22*(SQRT(2*PI())))*EXP(-((H$18-Simulation!$B282)^2)/(2*Simulation!H$22^2)))</f>
        <v>0</v>
      </c>
      <c r="I282" s="22">
        <f>(1/(I$22*(SQRT(2*PI())))*EXP(-((I$18-Simulation!$B282)^2)/(2*Simulation!I$22^2)))</f>
        <v>1.3150731148896469E-200</v>
      </c>
      <c r="J282" s="22">
        <f t="shared" si="8"/>
        <v>1.3150731148896469E-200</v>
      </c>
    </row>
    <row r="283" spans="1:10">
      <c r="A283" s="18">
        <f>B283/'Isocratic retention'!$B$5</f>
        <v>1.28</v>
      </c>
      <c r="B283" s="8">
        <v>2.56</v>
      </c>
      <c r="C283" s="22">
        <f>(1/(C$22*(SQRT(2*PI())))*EXP(-((C$19-Simulation!$B283)^2)/(2*Simulation!C$22^2)))</f>
        <v>0</v>
      </c>
      <c r="D283" s="22">
        <f>(1/(D$22*(SQRT(2*PI())))*EXP(-((D$19-Simulation!$B283)^2)/(2*Simulation!D$22^2)))</f>
        <v>0</v>
      </c>
      <c r="E283" s="22">
        <f>(1/(E$22*(SQRT(2*PI())))*EXP(-((E$19-Simulation!$B283)^2)/(2*Simulation!E$22^2)))</f>
        <v>0</v>
      </c>
      <c r="F283" s="22">
        <f>(1/(F$22*(SQRT(2*PI())))*EXP(-((F$19-Simulation!$B283)^2)/(2*Simulation!F$22^2)))</f>
        <v>0</v>
      </c>
      <c r="G283" s="22">
        <f>(1/(G$22*(SQRT(2*PI())))*EXP(-((G$18-Simulation!$B283)^2)/(2*Simulation!G$22^2)))</f>
        <v>0</v>
      </c>
      <c r="H283" s="22">
        <f>(1/(H$22*(SQRT(2*PI())))*EXP(-((H$18-Simulation!$B283)^2)/(2*Simulation!H$22^2)))</f>
        <v>0</v>
      </c>
      <c r="I283" s="22">
        <f>(1/(I$22*(SQRT(2*PI())))*EXP(-((I$18-Simulation!$B283)^2)/(2*Simulation!I$22^2)))</f>
        <v>1.0006387009052107E-184</v>
      </c>
      <c r="J283" s="22">
        <f t="shared" si="8"/>
        <v>1.0006387009052107E-184</v>
      </c>
    </row>
    <row r="284" spans="1:10">
      <c r="A284" s="18">
        <f>B284/'Isocratic retention'!$B$5</f>
        <v>1.2849999999999999</v>
      </c>
      <c r="B284" s="8">
        <v>2.57</v>
      </c>
      <c r="C284" s="22">
        <f>(1/(C$22*(SQRT(2*PI())))*EXP(-((C$19-Simulation!$B284)^2)/(2*Simulation!C$22^2)))</f>
        <v>0</v>
      </c>
      <c r="D284" s="22">
        <f>(1/(D$22*(SQRT(2*PI())))*EXP(-((D$19-Simulation!$B284)^2)/(2*Simulation!D$22^2)))</f>
        <v>0</v>
      </c>
      <c r="E284" s="22">
        <f>(1/(E$22*(SQRT(2*PI())))*EXP(-((E$19-Simulation!$B284)^2)/(2*Simulation!E$22^2)))</f>
        <v>0</v>
      </c>
      <c r="F284" s="22">
        <f>(1/(F$22*(SQRT(2*PI())))*EXP(-((F$19-Simulation!$B284)^2)/(2*Simulation!F$22^2)))</f>
        <v>0</v>
      </c>
      <c r="G284" s="22">
        <f>(1/(G$22*(SQRT(2*PI())))*EXP(-((G$18-Simulation!$B284)^2)/(2*Simulation!G$22^2)))</f>
        <v>0</v>
      </c>
      <c r="H284" s="22">
        <f>(1/(H$22*(SQRT(2*PI())))*EXP(-((H$18-Simulation!$B284)^2)/(2*Simulation!H$22^2)))</f>
        <v>0</v>
      </c>
      <c r="I284" s="22">
        <f>(1/(I$22*(SQRT(2*PI())))*EXP(-((I$18-Simulation!$B284)^2)/(2*Simulation!I$22^2)))</f>
        <v>1.698414659740366E-169</v>
      </c>
      <c r="J284" s="22">
        <f t="shared" ref="J284:J327" si="9">SUM(C284:I284)</f>
        <v>1.698414659740366E-169</v>
      </c>
    </row>
    <row r="285" spans="1:10">
      <c r="A285" s="18">
        <f>B285/'Isocratic retention'!$B$5</f>
        <v>1.29</v>
      </c>
      <c r="B285" s="8">
        <v>2.58</v>
      </c>
      <c r="C285" s="22">
        <f>(1/(C$22*(SQRT(2*PI())))*EXP(-((C$19-Simulation!$B285)^2)/(2*Simulation!C$22^2)))</f>
        <v>0</v>
      </c>
      <c r="D285" s="22">
        <f>(1/(D$22*(SQRT(2*PI())))*EXP(-((D$19-Simulation!$B285)^2)/(2*Simulation!D$22^2)))</f>
        <v>0</v>
      </c>
      <c r="E285" s="22">
        <f>(1/(E$22*(SQRT(2*PI())))*EXP(-((E$19-Simulation!$B285)^2)/(2*Simulation!E$22^2)))</f>
        <v>0</v>
      </c>
      <c r="F285" s="22">
        <f>(1/(F$22*(SQRT(2*PI())))*EXP(-((F$19-Simulation!$B285)^2)/(2*Simulation!F$22^2)))</f>
        <v>0</v>
      </c>
      <c r="G285" s="22">
        <f>(1/(G$22*(SQRT(2*PI())))*EXP(-((G$18-Simulation!$B285)^2)/(2*Simulation!G$22^2)))</f>
        <v>0</v>
      </c>
      <c r="H285" s="22">
        <f>(1/(H$22*(SQRT(2*PI())))*EXP(-((H$18-Simulation!$B285)^2)/(2*Simulation!H$22^2)))</f>
        <v>0</v>
      </c>
      <c r="I285" s="22">
        <f>(1/(I$22*(SQRT(2*PI())))*EXP(-((I$18-Simulation!$B285)^2)/(2*Simulation!I$22^2)))</f>
        <v>6.4305660195954255E-155</v>
      </c>
      <c r="J285" s="22">
        <f t="shared" si="9"/>
        <v>6.4305660195954255E-155</v>
      </c>
    </row>
    <row r="286" spans="1:10">
      <c r="A286" s="18">
        <f>B286/'Isocratic retention'!$B$5</f>
        <v>1.2949999999999999</v>
      </c>
      <c r="B286" s="8">
        <v>2.59</v>
      </c>
      <c r="C286" s="22">
        <f>(1/(C$22*(SQRT(2*PI())))*EXP(-((C$19-Simulation!$B286)^2)/(2*Simulation!C$22^2)))</f>
        <v>0</v>
      </c>
      <c r="D286" s="22">
        <f>(1/(D$22*(SQRT(2*PI())))*EXP(-((D$19-Simulation!$B286)^2)/(2*Simulation!D$22^2)))</f>
        <v>0</v>
      </c>
      <c r="E286" s="22">
        <f>(1/(E$22*(SQRT(2*PI())))*EXP(-((E$19-Simulation!$B286)^2)/(2*Simulation!E$22^2)))</f>
        <v>0</v>
      </c>
      <c r="F286" s="22">
        <f>(1/(F$22*(SQRT(2*PI())))*EXP(-((F$19-Simulation!$B286)^2)/(2*Simulation!F$22^2)))</f>
        <v>0</v>
      </c>
      <c r="G286" s="22">
        <f>(1/(G$22*(SQRT(2*PI())))*EXP(-((G$18-Simulation!$B286)^2)/(2*Simulation!G$22^2)))</f>
        <v>0</v>
      </c>
      <c r="H286" s="22">
        <f>(1/(H$22*(SQRT(2*PI())))*EXP(-((H$18-Simulation!$B286)^2)/(2*Simulation!H$22^2)))</f>
        <v>0</v>
      </c>
      <c r="I286" s="22">
        <f>(1/(I$22*(SQRT(2*PI())))*EXP(-((I$18-Simulation!$B286)^2)/(2*Simulation!I$22^2)))</f>
        <v>5.4311739212243217E-141</v>
      </c>
      <c r="J286" s="22">
        <f t="shared" si="9"/>
        <v>5.4311739212243217E-141</v>
      </c>
    </row>
    <row r="287" spans="1:10">
      <c r="A287" s="18">
        <f>B287/'Isocratic retention'!$B$5</f>
        <v>1.3</v>
      </c>
      <c r="B287" s="8">
        <v>2.6</v>
      </c>
      <c r="C287" s="22">
        <f>(1/(C$22*(SQRT(2*PI())))*EXP(-((C$19-Simulation!$B287)^2)/(2*Simulation!C$22^2)))</f>
        <v>0</v>
      </c>
      <c r="D287" s="22">
        <f>(1/(D$22*(SQRT(2*PI())))*EXP(-((D$19-Simulation!$B287)^2)/(2*Simulation!D$22^2)))</f>
        <v>0</v>
      </c>
      <c r="E287" s="22">
        <f>(1/(E$22*(SQRT(2*PI())))*EXP(-((E$19-Simulation!$B287)^2)/(2*Simulation!E$22^2)))</f>
        <v>0</v>
      </c>
      <c r="F287" s="22">
        <f>(1/(F$22*(SQRT(2*PI())))*EXP(-((F$19-Simulation!$B287)^2)/(2*Simulation!F$22^2)))</f>
        <v>0</v>
      </c>
      <c r="G287" s="22">
        <f>(1/(G$22*(SQRT(2*PI())))*EXP(-((G$18-Simulation!$B287)^2)/(2*Simulation!G$22^2)))</f>
        <v>0</v>
      </c>
      <c r="H287" s="22">
        <f>(1/(H$22*(SQRT(2*PI())))*EXP(-((H$18-Simulation!$B287)^2)/(2*Simulation!H$22^2)))</f>
        <v>0</v>
      </c>
      <c r="I287" s="22">
        <f>(1/(I$22*(SQRT(2*PI())))*EXP(-((I$18-Simulation!$B287)^2)/(2*Simulation!I$22^2)))</f>
        <v>1.0232394059028604E-127</v>
      </c>
      <c r="J287" s="22">
        <f t="shared" si="9"/>
        <v>1.0232394059028604E-127</v>
      </c>
    </row>
    <row r="288" spans="1:10">
      <c r="A288" s="18">
        <f>B288/'Isocratic retention'!$B$5</f>
        <v>1.3049999999999999</v>
      </c>
      <c r="B288" s="8">
        <v>2.61</v>
      </c>
      <c r="C288" s="22">
        <f>(1/(C$22*(SQRT(2*PI())))*EXP(-((C$19-Simulation!$B288)^2)/(2*Simulation!C$22^2)))</f>
        <v>0</v>
      </c>
      <c r="D288" s="22">
        <f>(1/(D$22*(SQRT(2*PI())))*EXP(-((D$19-Simulation!$B288)^2)/(2*Simulation!D$22^2)))</f>
        <v>0</v>
      </c>
      <c r="E288" s="22">
        <f>(1/(E$22*(SQRT(2*PI())))*EXP(-((E$19-Simulation!$B288)^2)/(2*Simulation!E$22^2)))</f>
        <v>0</v>
      </c>
      <c r="F288" s="22">
        <f>(1/(F$22*(SQRT(2*PI())))*EXP(-((F$19-Simulation!$B288)^2)/(2*Simulation!F$22^2)))</f>
        <v>0</v>
      </c>
      <c r="G288" s="22">
        <f>(1/(G$22*(SQRT(2*PI())))*EXP(-((G$18-Simulation!$B288)^2)/(2*Simulation!G$22^2)))</f>
        <v>0</v>
      </c>
      <c r="H288" s="22">
        <f>(1/(H$22*(SQRT(2*PI())))*EXP(-((H$18-Simulation!$B288)^2)/(2*Simulation!H$22^2)))</f>
        <v>0</v>
      </c>
      <c r="I288" s="22">
        <f>(1/(I$22*(SQRT(2*PI())))*EXP(-((I$18-Simulation!$B288)^2)/(2*Simulation!I$22^2)))</f>
        <v>4.3003107612981473E-115</v>
      </c>
      <c r="J288" s="22">
        <f t="shared" si="9"/>
        <v>4.3003107612981473E-115</v>
      </c>
    </row>
    <row r="289" spans="1:10">
      <c r="A289" s="18">
        <f>B289/'Isocratic retention'!$B$5</f>
        <v>1.31</v>
      </c>
      <c r="B289" s="8">
        <v>2.62</v>
      </c>
      <c r="C289" s="22">
        <f>(1/(C$22*(SQRT(2*PI())))*EXP(-((C$19-Simulation!$B289)^2)/(2*Simulation!C$22^2)))</f>
        <v>0</v>
      </c>
      <c r="D289" s="22">
        <f>(1/(D$22*(SQRT(2*PI())))*EXP(-((D$19-Simulation!$B289)^2)/(2*Simulation!D$22^2)))</f>
        <v>0</v>
      </c>
      <c r="E289" s="22">
        <f>(1/(E$22*(SQRT(2*PI())))*EXP(-((E$19-Simulation!$B289)^2)/(2*Simulation!E$22^2)))</f>
        <v>0</v>
      </c>
      <c r="F289" s="22">
        <f>(1/(F$22*(SQRT(2*PI())))*EXP(-((F$19-Simulation!$B289)^2)/(2*Simulation!F$22^2)))</f>
        <v>0</v>
      </c>
      <c r="G289" s="22">
        <f>(1/(G$22*(SQRT(2*PI())))*EXP(-((G$18-Simulation!$B289)^2)/(2*Simulation!G$22^2)))</f>
        <v>0</v>
      </c>
      <c r="H289" s="22">
        <f>(1/(H$22*(SQRT(2*PI())))*EXP(-((H$18-Simulation!$B289)^2)/(2*Simulation!H$22^2)))</f>
        <v>0</v>
      </c>
      <c r="I289" s="22">
        <f>(1/(I$22*(SQRT(2*PI())))*EXP(-((I$18-Simulation!$B289)^2)/(2*Simulation!I$22^2)))</f>
        <v>4.0314517142502024E-103</v>
      </c>
      <c r="J289" s="22">
        <f t="shared" si="9"/>
        <v>4.0314517142502024E-103</v>
      </c>
    </row>
    <row r="290" spans="1:10">
      <c r="A290" s="18">
        <f>B290/'Isocratic retention'!$B$5</f>
        <v>1.3149999999999999</v>
      </c>
      <c r="B290" s="8">
        <v>2.63</v>
      </c>
      <c r="C290" s="22">
        <f>(1/(C$22*(SQRT(2*PI())))*EXP(-((C$19-Simulation!$B290)^2)/(2*Simulation!C$22^2)))</f>
        <v>0</v>
      </c>
      <c r="D290" s="22">
        <f>(1/(D$22*(SQRT(2*PI())))*EXP(-((D$19-Simulation!$B290)^2)/(2*Simulation!D$22^2)))</f>
        <v>0</v>
      </c>
      <c r="E290" s="22">
        <f>(1/(E$22*(SQRT(2*PI())))*EXP(-((E$19-Simulation!$B290)^2)/(2*Simulation!E$22^2)))</f>
        <v>0</v>
      </c>
      <c r="F290" s="22">
        <f>(1/(F$22*(SQRT(2*PI())))*EXP(-((F$19-Simulation!$B290)^2)/(2*Simulation!F$22^2)))</f>
        <v>0</v>
      </c>
      <c r="G290" s="22">
        <f>(1/(G$22*(SQRT(2*PI())))*EXP(-((G$18-Simulation!$B290)^2)/(2*Simulation!G$22^2)))</f>
        <v>0</v>
      </c>
      <c r="H290" s="22">
        <f>(1/(H$22*(SQRT(2*PI())))*EXP(-((H$18-Simulation!$B290)^2)/(2*Simulation!H$22^2)))</f>
        <v>0</v>
      </c>
      <c r="I290" s="22">
        <f>(1/(I$22*(SQRT(2*PI())))*EXP(-((I$18-Simulation!$B290)^2)/(2*Simulation!I$22^2)))</f>
        <v>8.4306706105944834E-92</v>
      </c>
      <c r="J290" s="22">
        <f t="shared" si="9"/>
        <v>8.4306706105944834E-92</v>
      </c>
    </row>
    <row r="291" spans="1:10">
      <c r="A291" s="18">
        <f>B291/'Isocratic retention'!$B$5</f>
        <v>1.32</v>
      </c>
      <c r="B291" s="8">
        <v>2.64</v>
      </c>
      <c r="C291" s="22">
        <f>(1/(C$22*(SQRT(2*PI())))*EXP(-((C$19-Simulation!$B291)^2)/(2*Simulation!C$22^2)))</f>
        <v>0</v>
      </c>
      <c r="D291" s="22">
        <f>(1/(D$22*(SQRT(2*PI())))*EXP(-((D$19-Simulation!$B291)^2)/(2*Simulation!D$22^2)))</f>
        <v>0</v>
      </c>
      <c r="E291" s="22">
        <f>(1/(E$22*(SQRT(2*PI())))*EXP(-((E$19-Simulation!$B291)^2)/(2*Simulation!E$22^2)))</f>
        <v>0</v>
      </c>
      <c r="F291" s="22">
        <f>(1/(F$22*(SQRT(2*PI())))*EXP(-((F$19-Simulation!$B291)^2)/(2*Simulation!F$22^2)))</f>
        <v>0</v>
      </c>
      <c r="G291" s="22">
        <f>(1/(G$22*(SQRT(2*PI())))*EXP(-((G$18-Simulation!$B291)^2)/(2*Simulation!G$22^2)))</f>
        <v>0</v>
      </c>
      <c r="H291" s="22">
        <f>(1/(H$22*(SQRT(2*PI())))*EXP(-((H$18-Simulation!$B291)^2)/(2*Simulation!H$22^2)))</f>
        <v>0</v>
      </c>
      <c r="I291" s="22">
        <f>(1/(I$22*(SQRT(2*PI())))*EXP(-((I$18-Simulation!$B291)^2)/(2*Simulation!I$22^2)))</f>
        <v>3.9327996103459309E-81</v>
      </c>
      <c r="J291" s="22">
        <f t="shared" si="9"/>
        <v>3.9327996103459309E-81</v>
      </c>
    </row>
    <row r="292" spans="1:10">
      <c r="A292" s="18">
        <f>B292/'Isocratic retention'!$B$5</f>
        <v>1.325</v>
      </c>
      <c r="B292" s="8">
        <v>2.65</v>
      </c>
      <c r="C292" s="22">
        <f>(1/(C$22*(SQRT(2*PI())))*EXP(-((C$19-Simulation!$B292)^2)/(2*Simulation!C$22^2)))</f>
        <v>0</v>
      </c>
      <c r="D292" s="22">
        <f>(1/(D$22*(SQRT(2*PI())))*EXP(-((D$19-Simulation!$B292)^2)/(2*Simulation!D$22^2)))</f>
        <v>0</v>
      </c>
      <c r="E292" s="22">
        <f>(1/(E$22*(SQRT(2*PI())))*EXP(-((E$19-Simulation!$B292)^2)/(2*Simulation!E$22^2)))</f>
        <v>0</v>
      </c>
      <c r="F292" s="22">
        <f>(1/(F$22*(SQRT(2*PI())))*EXP(-((F$19-Simulation!$B292)^2)/(2*Simulation!F$22^2)))</f>
        <v>0</v>
      </c>
      <c r="G292" s="22">
        <f>(1/(G$22*(SQRT(2*PI())))*EXP(-((G$18-Simulation!$B292)^2)/(2*Simulation!G$22^2)))</f>
        <v>0</v>
      </c>
      <c r="H292" s="22">
        <f>(1/(H$22*(SQRT(2*PI())))*EXP(-((H$18-Simulation!$B292)^2)/(2*Simulation!H$22^2)))</f>
        <v>0</v>
      </c>
      <c r="I292" s="22">
        <f>(1/(I$22*(SQRT(2*PI())))*EXP(-((I$18-Simulation!$B292)^2)/(2*Simulation!I$22^2)))</f>
        <v>4.0924233343212445E-71</v>
      </c>
      <c r="J292" s="22">
        <f t="shared" si="9"/>
        <v>4.0924233343212445E-71</v>
      </c>
    </row>
    <row r="293" spans="1:10">
      <c r="A293" s="18">
        <f>B293/'Isocratic retention'!$B$5</f>
        <v>1.33</v>
      </c>
      <c r="B293" s="8">
        <v>2.66</v>
      </c>
      <c r="C293" s="22">
        <f>(1/(C$22*(SQRT(2*PI())))*EXP(-((C$19-Simulation!$B293)^2)/(2*Simulation!C$22^2)))</f>
        <v>0</v>
      </c>
      <c r="D293" s="22">
        <f>(1/(D$22*(SQRT(2*PI())))*EXP(-((D$19-Simulation!$B293)^2)/(2*Simulation!D$22^2)))</f>
        <v>0</v>
      </c>
      <c r="E293" s="22">
        <f>(1/(E$22*(SQRT(2*PI())))*EXP(-((E$19-Simulation!$B293)^2)/(2*Simulation!E$22^2)))</f>
        <v>0</v>
      </c>
      <c r="F293" s="22">
        <f>(1/(F$22*(SQRT(2*PI())))*EXP(-((F$19-Simulation!$B293)^2)/(2*Simulation!F$22^2)))</f>
        <v>0</v>
      </c>
      <c r="G293" s="22">
        <f>(1/(G$22*(SQRT(2*PI())))*EXP(-((G$18-Simulation!$B293)^2)/(2*Simulation!G$22^2)))</f>
        <v>0</v>
      </c>
      <c r="H293" s="22">
        <f>(1/(H$22*(SQRT(2*PI())))*EXP(-((H$18-Simulation!$B293)^2)/(2*Simulation!H$22^2)))</f>
        <v>0</v>
      </c>
      <c r="I293" s="22">
        <f>(1/(I$22*(SQRT(2*PI())))*EXP(-((I$18-Simulation!$B293)^2)/(2*Simulation!I$22^2)))</f>
        <v>9.4994469965589945E-62</v>
      </c>
      <c r="J293" s="22">
        <f t="shared" si="9"/>
        <v>9.4994469965589945E-62</v>
      </c>
    </row>
    <row r="294" spans="1:10">
      <c r="A294" s="18">
        <f>B294/'Isocratic retention'!$B$5</f>
        <v>1.335</v>
      </c>
      <c r="B294" s="8">
        <v>2.67</v>
      </c>
      <c r="C294" s="22">
        <f>(1/(C$22*(SQRT(2*PI())))*EXP(-((C$19-Simulation!$B294)^2)/(2*Simulation!C$22^2)))</f>
        <v>0</v>
      </c>
      <c r="D294" s="22">
        <f>(1/(D$22*(SQRT(2*PI())))*EXP(-((D$19-Simulation!$B294)^2)/(2*Simulation!D$22^2)))</f>
        <v>0</v>
      </c>
      <c r="E294" s="22">
        <f>(1/(E$22*(SQRT(2*PI())))*EXP(-((E$19-Simulation!$B294)^2)/(2*Simulation!E$22^2)))</f>
        <v>0</v>
      </c>
      <c r="F294" s="22">
        <f>(1/(F$22*(SQRT(2*PI())))*EXP(-((F$19-Simulation!$B294)^2)/(2*Simulation!F$22^2)))</f>
        <v>0</v>
      </c>
      <c r="G294" s="22">
        <f>(1/(G$22*(SQRT(2*PI())))*EXP(-((G$18-Simulation!$B294)^2)/(2*Simulation!G$22^2)))</f>
        <v>0</v>
      </c>
      <c r="H294" s="22">
        <f>(1/(H$22*(SQRT(2*PI())))*EXP(-((H$18-Simulation!$B294)^2)/(2*Simulation!H$22^2)))</f>
        <v>0</v>
      </c>
      <c r="I294" s="22">
        <f>(1/(I$22*(SQRT(2*PI())))*EXP(-((I$18-Simulation!$B294)^2)/(2*Simulation!I$22^2)))</f>
        <v>4.9187543412033612E-53</v>
      </c>
      <c r="J294" s="22">
        <f t="shared" si="9"/>
        <v>4.9187543412033612E-53</v>
      </c>
    </row>
    <row r="295" spans="1:10">
      <c r="A295" s="18">
        <f>B295/'Isocratic retention'!$B$5</f>
        <v>1.34</v>
      </c>
      <c r="B295" s="8">
        <v>2.68</v>
      </c>
      <c r="C295" s="22">
        <f>(1/(C$22*(SQRT(2*PI())))*EXP(-((C$19-Simulation!$B295)^2)/(2*Simulation!C$22^2)))</f>
        <v>0</v>
      </c>
      <c r="D295" s="22">
        <f>(1/(D$22*(SQRT(2*PI())))*EXP(-((D$19-Simulation!$B295)^2)/(2*Simulation!D$22^2)))</f>
        <v>0</v>
      </c>
      <c r="E295" s="22">
        <f>(1/(E$22*(SQRT(2*PI())))*EXP(-((E$19-Simulation!$B295)^2)/(2*Simulation!E$22^2)))</f>
        <v>0</v>
      </c>
      <c r="F295" s="22">
        <f>(1/(F$22*(SQRT(2*PI())))*EXP(-((F$19-Simulation!$B295)^2)/(2*Simulation!F$22^2)))</f>
        <v>0</v>
      </c>
      <c r="G295" s="22">
        <f>(1/(G$22*(SQRT(2*PI())))*EXP(-((G$18-Simulation!$B295)^2)/(2*Simulation!G$22^2)))</f>
        <v>0</v>
      </c>
      <c r="H295" s="22">
        <f>(1/(H$22*(SQRT(2*PI())))*EXP(-((H$18-Simulation!$B295)^2)/(2*Simulation!H$22^2)))</f>
        <v>0</v>
      </c>
      <c r="I295" s="22">
        <f>(1/(I$22*(SQRT(2*PI())))*EXP(-((I$18-Simulation!$B295)^2)/(2*Simulation!I$22^2)))</f>
        <v>5.6813426059947047E-45</v>
      </c>
      <c r="J295" s="22">
        <f t="shared" si="9"/>
        <v>5.6813426059947047E-45</v>
      </c>
    </row>
    <row r="296" spans="1:10">
      <c r="A296" s="18">
        <f>B296/'Isocratic retention'!$B$5</f>
        <v>1.345</v>
      </c>
      <c r="B296" s="8">
        <v>2.69</v>
      </c>
      <c r="C296" s="22">
        <f>(1/(C$22*(SQRT(2*PI())))*EXP(-((C$19-Simulation!$B296)^2)/(2*Simulation!C$22^2)))</f>
        <v>0</v>
      </c>
      <c r="D296" s="22">
        <f>(1/(D$22*(SQRT(2*PI())))*EXP(-((D$19-Simulation!$B296)^2)/(2*Simulation!D$22^2)))</f>
        <v>0</v>
      </c>
      <c r="E296" s="22">
        <f>(1/(E$22*(SQRT(2*PI())))*EXP(-((E$19-Simulation!$B296)^2)/(2*Simulation!E$22^2)))</f>
        <v>0</v>
      </c>
      <c r="F296" s="22">
        <f>(1/(F$22*(SQRT(2*PI())))*EXP(-((F$19-Simulation!$B296)^2)/(2*Simulation!F$22^2)))</f>
        <v>0</v>
      </c>
      <c r="G296" s="22">
        <f>(1/(G$22*(SQRT(2*PI())))*EXP(-((G$18-Simulation!$B296)^2)/(2*Simulation!G$22^2)))</f>
        <v>0</v>
      </c>
      <c r="H296" s="22">
        <f>(1/(H$22*(SQRT(2*PI())))*EXP(-((H$18-Simulation!$B296)^2)/(2*Simulation!H$22^2)))</f>
        <v>0</v>
      </c>
      <c r="I296" s="22">
        <f>(1/(I$22*(SQRT(2*PI())))*EXP(-((I$18-Simulation!$B296)^2)/(2*Simulation!I$22^2)))</f>
        <v>1.463813889819935E-37</v>
      </c>
      <c r="J296" s="22">
        <f t="shared" si="9"/>
        <v>1.463813889819935E-37</v>
      </c>
    </row>
    <row r="297" spans="1:10">
      <c r="A297" s="18">
        <f>B297/'Isocratic retention'!$B$5</f>
        <v>1.35</v>
      </c>
      <c r="B297" s="8">
        <v>2.7</v>
      </c>
      <c r="C297" s="22">
        <f>(1/(C$22*(SQRT(2*PI())))*EXP(-((C$19-Simulation!$B297)^2)/(2*Simulation!C$22^2)))</f>
        <v>0</v>
      </c>
      <c r="D297" s="22">
        <f>(1/(D$22*(SQRT(2*PI())))*EXP(-((D$19-Simulation!$B297)^2)/(2*Simulation!D$22^2)))</f>
        <v>0</v>
      </c>
      <c r="E297" s="22">
        <f>(1/(E$22*(SQRT(2*PI())))*EXP(-((E$19-Simulation!$B297)^2)/(2*Simulation!E$22^2)))</f>
        <v>0</v>
      </c>
      <c r="F297" s="22">
        <f>(1/(F$22*(SQRT(2*PI())))*EXP(-((F$19-Simulation!$B297)^2)/(2*Simulation!F$22^2)))</f>
        <v>0</v>
      </c>
      <c r="G297" s="22">
        <f>(1/(G$22*(SQRT(2*PI())))*EXP(-((G$18-Simulation!$B297)^2)/(2*Simulation!G$22^2)))</f>
        <v>0</v>
      </c>
      <c r="H297" s="22">
        <f>(1/(H$22*(SQRT(2*PI())))*EXP(-((H$18-Simulation!$B297)^2)/(2*Simulation!H$22^2)))</f>
        <v>0</v>
      </c>
      <c r="I297" s="22">
        <f>(1/(I$22*(SQRT(2*PI())))*EXP(-((I$18-Simulation!$B297)^2)/(2*Simulation!I$22^2)))</f>
        <v>8.4131723416801804E-31</v>
      </c>
      <c r="J297" s="22">
        <f t="shared" si="9"/>
        <v>8.4131723416801804E-31</v>
      </c>
    </row>
    <row r="298" spans="1:10">
      <c r="A298" s="18">
        <f>B298/'Isocratic retention'!$B$5</f>
        <v>1.355</v>
      </c>
      <c r="B298" s="8">
        <v>2.71</v>
      </c>
      <c r="C298" s="22">
        <f>(1/(C$22*(SQRT(2*PI())))*EXP(-((C$19-Simulation!$B298)^2)/(2*Simulation!C$22^2)))</f>
        <v>0</v>
      </c>
      <c r="D298" s="22">
        <f>(1/(D$22*(SQRT(2*PI())))*EXP(-((D$19-Simulation!$B298)^2)/(2*Simulation!D$22^2)))</f>
        <v>0</v>
      </c>
      <c r="E298" s="22">
        <f>(1/(E$22*(SQRT(2*PI())))*EXP(-((E$19-Simulation!$B298)^2)/(2*Simulation!E$22^2)))</f>
        <v>0</v>
      </c>
      <c r="F298" s="22">
        <f>(1/(F$22*(SQRT(2*PI())))*EXP(-((F$19-Simulation!$B298)^2)/(2*Simulation!F$22^2)))</f>
        <v>0</v>
      </c>
      <c r="G298" s="22">
        <f>(1/(G$22*(SQRT(2*PI())))*EXP(-((G$18-Simulation!$B298)^2)/(2*Simulation!G$22^2)))</f>
        <v>0</v>
      </c>
      <c r="H298" s="22">
        <f>(1/(H$22*(SQRT(2*PI())))*EXP(-((H$18-Simulation!$B298)^2)/(2*Simulation!H$22^2)))</f>
        <v>0</v>
      </c>
      <c r="I298" s="22">
        <f>(1/(I$22*(SQRT(2*PI())))*EXP(-((I$18-Simulation!$B298)^2)/(2*Simulation!I$22^2)))</f>
        <v>1.0786306194118668E-24</v>
      </c>
      <c r="J298" s="22">
        <f t="shared" si="9"/>
        <v>1.0786306194118668E-24</v>
      </c>
    </row>
    <row r="299" spans="1:10">
      <c r="A299" s="18">
        <f>B299/'Isocratic retention'!$B$5</f>
        <v>1.36</v>
      </c>
      <c r="B299" s="8">
        <v>2.72</v>
      </c>
      <c r="C299" s="22">
        <f>(1/(C$22*(SQRT(2*PI())))*EXP(-((C$19-Simulation!$B299)^2)/(2*Simulation!C$22^2)))</f>
        <v>0</v>
      </c>
      <c r="D299" s="22">
        <f>(1/(D$22*(SQRT(2*PI())))*EXP(-((D$19-Simulation!$B299)^2)/(2*Simulation!D$22^2)))</f>
        <v>0</v>
      </c>
      <c r="E299" s="22">
        <f>(1/(E$22*(SQRT(2*PI())))*EXP(-((E$19-Simulation!$B299)^2)/(2*Simulation!E$22^2)))</f>
        <v>0</v>
      </c>
      <c r="F299" s="22">
        <f>(1/(F$22*(SQRT(2*PI())))*EXP(-((F$19-Simulation!$B299)^2)/(2*Simulation!F$22^2)))</f>
        <v>0</v>
      </c>
      <c r="G299" s="22">
        <f>(1/(G$22*(SQRT(2*PI())))*EXP(-((G$18-Simulation!$B299)^2)/(2*Simulation!G$22^2)))</f>
        <v>0</v>
      </c>
      <c r="H299" s="22">
        <f>(1/(H$22*(SQRT(2*PI())))*EXP(-((H$18-Simulation!$B299)^2)/(2*Simulation!H$22^2)))</f>
        <v>0</v>
      </c>
      <c r="I299" s="22">
        <f>(1/(I$22*(SQRT(2*PI())))*EXP(-((I$18-Simulation!$B299)^2)/(2*Simulation!I$22^2)))</f>
        <v>3.0847838692366287E-19</v>
      </c>
      <c r="J299" s="22">
        <f t="shared" si="9"/>
        <v>3.0847838692366287E-19</v>
      </c>
    </row>
    <row r="300" spans="1:10">
      <c r="A300" s="18">
        <f>B300/'Isocratic retention'!$B$5</f>
        <v>1.365</v>
      </c>
      <c r="B300" s="8">
        <v>2.73</v>
      </c>
      <c r="C300" s="22">
        <f>(1/(C$22*(SQRT(2*PI())))*EXP(-((C$19-Simulation!$B300)^2)/(2*Simulation!C$22^2)))</f>
        <v>0</v>
      </c>
      <c r="D300" s="22">
        <f>(1/(D$22*(SQRT(2*PI())))*EXP(-((D$19-Simulation!$B300)^2)/(2*Simulation!D$22^2)))</f>
        <v>0</v>
      </c>
      <c r="E300" s="22">
        <f>(1/(E$22*(SQRT(2*PI())))*EXP(-((E$19-Simulation!$B300)^2)/(2*Simulation!E$22^2)))</f>
        <v>0</v>
      </c>
      <c r="F300" s="22">
        <f>(1/(F$22*(SQRT(2*PI())))*EXP(-((F$19-Simulation!$B300)^2)/(2*Simulation!F$22^2)))</f>
        <v>0</v>
      </c>
      <c r="G300" s="22">
        <f>(1/(G$22*(SQRT(2*PI())))*EXP(-((G$18-Simulation!$B300)^2)/(2*Simulation!G$22^2)))</f>
        <v>0</v>
      </c>
      <c r="H300" s="22">
        <f>(1/(H$22*(SQRT(2*PI())))*EXP(-((H$18-Simulation!$B300)^2)/(2*Simulation!H$22^2)))</f>
        <v>0</v>
      </c>
      <c r="I300" s="22">
        <f>(1/(I$22*(SQRT(2*PI())))*EXP(-((I$18-Simulation!$B300)^2)/(2*Simulation!I$22^2)))</f>
        <v>1.9679577729892267E-14</v>
      </c>
      <c r="J300" s="22">
        <f t="shared" si="9"/>
        <v>1.9679577729892267E-14</v>
      </c>
    </row>
    <row r="301" spans="1:10">
      <c r="A301" s="18">
        <f>B301/'Isocratic retention'!$B$5</f>
        <v>1.37</v>
      </c>
      <c r="B301" s="8">
        <v>2.74</v>
      </c>
      <c r="C301" s="22">
        <f>(1/(C$22*(SQRT(2*PI())))*EXP(-((C$19-Simulation!$B301)^2)/(2*Simulation!C$22^2)))</f>
        <v>0</v>
      </c>
      <c r="D301" s="22">
        <f>(1/(D$22*(SQRT(2*PI())))*EXP(-((D$19-Simulation!$B301)^2)/(2*Simulation!D$22^2)))</f>
        <v>0</v>
      </c>
      <c r="E301" s="22">
        <f>(1/(E$22*(SQRT(2*PI())))*EXP(-((E$19-Simulation!$B301)^2)/(2*Simulation!E$22^2)))</f>
        <v>0</v>
      </c>
      <c r="F301" s="22">
        <f>(1/(F$22*(SQRT(2*PI())))*EXP(-((F$19-Simulation!$B301)^2)/(2*Simulation!F$22^2)))</f>
        <v>0</v>
      </c>
      <c r="G301" s="22">
        <f>(1/(G$22*(SQRT(2*PI())))*EXP(-((G$18-Simulation!$B301)^2)/(2*Simulation!G$22^2)))</f>
        <v>0</v>
      </c>
      <c r="H301" s="22">
        <f>(1/(H$22*(SQRT(2*PI())))*EXP(-((H$18-Simulation!$B301)^2)/(2*Simulation!H$22^2)))</f>
        <v>0</v>
      </c>
      <c r="I301" s="22">
        <f>(1/(I$22*(SQRT(2*PI())))*EXP(-((I$18-Simulation!$B301)^2)/(2*Simulation!I$22^2)))</f>
        <v>2.8005662263959734E-10</v>
      </c>
      <c r="J301" s="22">
        <f t="shared" si="9"/>
        <v>2.8005662263959734E-10</v>
      </c>
    </row>
    <row r="302" spans="1:10">
      <c r="A302" s="18">
        <f>B302/'Isocratic retention'!$B$5</f>
        <v>1.375</v>
      </c>
      <c r="B302" s="8">
        <v>2.75</v>
      </c>
      <c r="C302" s="22">
        <f>(1/(C$22*(SQRT(2*PI())))*EXP(-((C$19-Simulation!$B302)^2)/(2*Simulation!C$22^2)))</f>
        <v>0</v>
      </c>
      <c r="D302" s="22">
        <f>(1/(D$22*(SQRT(2*PI())))*EXP(-((D$19-Simulation!$B302)^2)/(2*Simulation!D$22^2)))</f>
        <v>0</v>
      </c>
      <c r="E302" s="22">
        <f>(1/(E$22*(SQRT(2*PI())))*EXP(-((E$19-Simulation!$B302)^2)/(2*Simulation!E$22^2)))</f>
        <v>0</v>
      </c>
      <c r="F302" s="22">
        <f>(1/(F$22*(SQRT(2*PI())))*EXP(-((F$19-Simulation!$B302)^2)/(2*Simulation!F$22^2)))</f>
        <v>0</v>
      </c>
      <c r="G302" s="22">
        <f>(1/(G$22*(SQRT(2*PI())))*EXP(-((G$18-Simulation!$B302)^2)/(2*Simulation!G$22^2)))</f>
        <v>0</v>
      </c>
      <c r="H302" s="22">
        <f>(1/(H$22*(SQRT(2*PI())))*EXP(-((H$18-Simulation!$B302)^2)/(2*Simulation!H$22^2)))</f>
        <v>0</v>
      </c>
      <c r="I302" s="22">
        <f>(1/(I$22*(SQRT(2*PI())))*EXP(-((I$18-Simulation!$B302)^2)/(2*Simulation!I$22^2)))</f>
        <v>8.8902701123027715E-7</v>
      </c>
      <c r="J302" s="22">
        <f t="shared" si="9"/>
        <v>8.8902701123027715E-7</v>
      </c>
    </row>
    <row r="303" spans="1:10">
      <c r="A303" s="18">
        <f>B303/'Isocratic retention'!$B$5</f>
        <v>1.38</v>
      </c>
      <c r="B303" s="8">
        <v>2.76</v>
      </c>
      <c r="C303" s="22">
        <f>(1/(C$22*(SQRT(2*PI())))*EXP(-((C$19-Simulation!$B303)^2)/(2*Simulation!C$22^2)))</f>
        <v>0</v>
      </c>
      <c r="D303" s="22">
        <f>(1/(D$22*(SQRT(2*PI())))*EXP(-((D$19-Simulation!$B303)^2)/(2*Simulation!D$22^2)))</f>
        <v>0</v>
      </c>
      <c r="E303" s="22">
        <f>(1/(E$22*(SQRT(2*PI())))*EXP(-((E$19-Simulation!$B303)^2)/(2*Simulation!E$22^2)))</f>
        <v>0</v>
      </c>
      <c r="F303" s="22">
        <f>(1/(F$22*(SQRT(2*PI())))*EXP(-((F$19-Simulation!$B303)^2)/(2*Simulation!F$22^2)))</f>
        <v>0</v>
      </c>
      <c r="G303" s="22">
        <f>(1/(G$22*(SQRT(2*PI())))*EXP(-((G$18-Simulation!$B303)^2)/(2*Simulation!G$22^2)))</f>
        <v>0</v>
      </c>
      <c r="H303" s="22">
        <f>(1/(H$22*(SQRT(2*PI())))*EXP(-((H$18-Simulation!$B303)^2)/(2*Simulation!H$22^2)))</f>
        <v>0</v>
      </c>
      <c r="I303" s="22">
        <f>(1/(I$22*(SQRT(2*PI())))*EXP(-((I$18-Simulation!$B303)^2)/(2*Simulation!I$22^2)))</f>
        <v>6.295396713629208E-4</v>
      </c>
      <c r="J303" s="22">
        <f t="shared" si="9"/>
        <v>6.295396713629208E-4</v>
      </c>
    </row>
    <row r="304" spans="1:10">
      <c r="A304" s="18">
        <f>B304/'Isocratic retention'!$B$5</f>
        <v>1.385</v>
      </c>
      <c r="B304" s="8">
        <v>2.77</v>
      </c>
      <c r="C304" s="22">
        <f>(1/(C$22*(SQRT(2*PI())))*EXP(-((C$19-Simulation!$B304)^2)/(2*Simulation!C$22^2)))</f>
        <v>0</v>
      </c>
      <c r="D304" s="22">
        <f>(1/(D$22*(SQRT(2*PI())))*EXP(-((D$19-Simulation!$B304)^2)/(2*Simulation!D$22^2)))</f>
        <v>0</v>
      </c>
      <c r="E304" s="22">
        <f>(1/(E$22*(SQRT(2*PI())))*EXP(-((E$19-Simulation!$B304)^2)/(2*Simulation!E$22^2)))</f>
        <v>0</v>
      </c>
      <c r="F304" s="22">
        <f>(1/(F$22*(SQRT(2*PI())))*EXP(-((F$19-Simulation!$B304)^2)/(2*Simulation!F$22^2)))</f>
        <v>0</v>
      </c>
      <c r="G304" s="22">
        <f>(1/(G$22*(SQRT(2*PI())))*EXP(-((G$18-Simulation!$B304)^2)/(2*Simulation!G$22^2)))</f>
        <v>0</v>
      </c>
      <c r="H304" s="22">
        <f>(1/(H$22*(SQRT(2*PI())))*EXP(-((H$18-Simulation!$B304)^2)/(2*Simulation!H$22^2)))</f>
        <v>0</v>
      </c>
      <c r="I304" s="22">
        <f>(1/(I$22*(SQRT(2*PI())))*EXP(-((I$18-Simulation!$B304)^2)/(2*Simulation!I$22^2)))</f>
        <v>9.9442100032579223E-2</v>
      </c>
      <c r="J304" s="22">
        <f t="shared" si="9"/>
        <v>9.9442100032579223E-2</v>
      </c>
    </row>
    <row r="305" spans="1:10">
      <c r="A305" s="18">
        <f>B305/'Isocratic retention'!$B$5</f>
        <v>1.39</v>
      </c>
      <c r="B305" s="8">
        <v>2.78</v>
      </c>
      <c r="C305" s="22">
        <f>(1/(C$22*(SQRT(2*PI())))*EXP(-((C$19-Simulation!$B305)^2)/(2*Simulation!C$22^2)))</f>
        <v>0</v>
      </c>
      <c r="D305" s="22">
        <f>(1/(D$22*(SQRT(2*PI())))*EXP(-((D$19-Simulation!$B305)^2)/(2*Simulation!D$22^2)))</f>
        <v>0</v>
      </c>
      <c r="E305" s="22">
        <f>(1/(E$22*(SQRT(2*PI())))*EXP(-((E$19-Simulation!$B305)^2)/(2*Simulation!E$22^2)))</f>
        <v>0</v>
      </c>
      <c r="F305" s="22">
        <f>(1/(F$22*(SQRT(2*PI())))*EXP(-((F$19-Simulation!$B305)^2)/(2*Simulation!F$22^2)))</f>
        <v>0</v>
      </c>
      <c r="G305" s="22">
        <f>(1/(G$22*(SQRT(2*PI())))*EXP(-((G$18-Simulation!$B305)^2)/(2*Simulation!G$22^2)))</f>
        <v>0</v>
      </c>
      <c r="H305" s="22">
        <f>(1/(H$22*(SQRT(2*PI())))*EXP(-((H$18-Simulation!$B305)^2)/(2*Simulation!H$22^2)))</f>
        <v>0</v>
      </c>
      <c r="I305" s="22">
        <f>(1/(I$22*(SQRT(2*PI())))*EXP(-((I$18-Simulation!$B305)^2)/(2*Simulation!I$22^2)))</f>
        <v>3.5039387741797903</v>
      </c>
      <c r="J305" s="22">
        <f t="shared" si="9"/>
        <v>3.5039387741797903</v>
      </c>
    </row>
    <row r="306" spans="1:10">
      <c r="A306" s="18">
        <f>B306/'Isocratic retention'!$B$5</f>
        <v>1.395</v>
      </c>
      <c r="B306" s="8">
        <v>2.79</v>
      </c>
      <c r="C306" s="22">
        <f>(1/(C$22*(SQRT(2*PI())))*EXP(-((C$19-Simulation!$B306)^2)/(2*Simulation!C$22^2)))</f>
        <v>0</v>
      </c>
      <c r="D306" s="22">
        <f>(1/(D$22*(SQRT(2*PI())))*EXP(-((D$19-Simulation!$B306)^2)/(2*Simulation!D$22^2)))</f>
        <v>0</v>
      </c>
      <c r="E306" s="22">
        <f>(1/(E$22*(SQRT(2*PI())))*EXP(-((E$19-Simulation!$B306)^2)/(2*Simulation!E$22^2)))</f>
        <v>0</v>
      </c>
      <c r="F306" s="22">
        <f>(1/(F$22*(SQRT(2*PI())))*EXP(-((F$19-Simulation!$B306)^2)/(2*Simulation!F$22^2)))</f>
        <v>0</v>
      </c>
      <c r="G306" s="22">
        <f>(1/(G$22*(SQRT(2*PI())))*EXP(-((G$18-Simulation!$B306)^2)/(2*Simulation!G$22^2)))</f>
        <v>0</v>
      </c>
      <c r="H306" s="22">
        <f>(1/(H$22*(SQRT(2*PI())))*EXP(-((H$18-Simulation!$B306)^2)/(2*Simulation!H$22^2)))</f>
        <v>0</v>
      </c>
      <c r="I306" s="22">
        <f>(1/(I$22*(SQRT(2*PI())))*EXP(-((I$18-Simulation!$B306)^2)/(2*Simulation!I$22^2)))</f>
        <v>27.541130823987107</v>
      </c>
      <c r="J306" s="22">
        <f t="shared" si="9"/>
        <v>27.541130823987107</v>
      </c>
    </row>
    <row r="307" spans="1:10">
      <c r="A307" s="18">
        <f>B307/'Isocratic retention'!$B$5</f>
        <v>1.4</v>
      </c>
      <c r="B307" s="8">
        <v>2.8</v>
      </c>
      <c r="C307" s="22">
        <f>(1/(C$22*(SQRT(2*PI())))*EXP(-((C$19-Simulation!$B307)^2)/(2*Simulation!C$22^2)))</f>
        <v>0</v>
      </c>
      <c r="D307" s="22">
        <f>(1/(D$22*(SQRT(2*PI())))*EXP(-((D$19-Simulation!$B307)^2)/(2*Simulation!D$22^2)))</f>
        <v>0</v>
      </c>
      <c r="E307" s="22">
        <f>(1/(E$22*(SQRT(2*PI())))*EXP(-((E$19-Simulation!$B307)^2)/(2*Simulation!E$22^2)))</f>
        <v>0</v>
      </c>
      <c r="F307" s="22">
        <f>(1/(F$22*(SQRT(2*PI())))*EXP(-((F$19-Simulation!$B307)^2)/(2*Simulation!F$22^2)))</f>
        <v>0</v>
      </c>
      <c r="G307" s="22">
        <f>(1/(G$22*(SQRT(2*PI())))*EXP(-((G$18-Simulation!$B307)^2)/(2*Simulation!G$22^2)))</f>
        <v>0</v>
      </c>
      <c r="H307" s="22">
        <f>(1/(H$22*(SQRT(2*PI())))*EXP(-((H$18-Simulation!$B307)^2)/(2*Simulation!H$22^2)))</f>
        <v>0</v>
      </c>
      <c r="I307" s="22">
        <f>(1/(I$22*(SQRT(2*PI())))*EXP(-((I$18-Simulation!$B307)^2)/(2*Simulation!I$22^2)))</f>
        <v>48.288761286465885</v>
      </c>
      <c r="J307" s="22">
        <f t="shared" si="9"/>
        <v>48.288761286465885</v>
      </c>
    </row>
    <row r="308" spans="1:10">
      <c r="A308" s="18">
        <f>B308/'Isocratic retention'!$B$5</f>
        <v>1.405</v>
      </c>
      <c r="B308" s="8">
        <v>2.81</v>
      </c>
      <c r="C308" s="22">
        <f>(1/(C$22*(SQRT(2*PI())))*EXP(-((C$19-Simulation!$B308)^2)/(2*Simulation!C$22^2)))</f>
        <v>0</v>
      </c>
      <c r="D308" s="22">
        <f>(1/(D$22*(SQRT(2*PI())))*EXP(-((D$19-Simulation!$B308)^2)/(2*Simulation!D$22^2)))</f>
        <v>0</v>
      </c>
      <c r="E308" s="22">
        <f>(1/(E$22*(SQRT(2*PI())))*EXP(-((E$19-Simulation!$B308)^2)/(2*Simulation!E$22^2)))</f>
        <v>0</v>
      </c>
      <c r="F308" s="22">
        <f>(1/(F$22*(SQRT(2*PI())))*EXP(-((F$19-Simulation!$B308)^2)/(2*Simulation!F$22^2)))</f>
        <v>0</v>
      </c>
      <c r="G308" s="22">
        <f>(1/(G$22*(SQRT(2*PI())))*EXP(-((G$18-Simulation!$B308)^2)/(2*Simulation!G$22^2)))</f>
        <v>0</v>
      </c>
      <c r="H308" s="22">
        <f>(1/(H$22*(SQRT(2*PI())))*EXP(-((H$18-Simulation!$B308)^2)/(2*Simulation!H$22^2)))</f>
        <v>0</v>
      </c>
      <c r="I308" s="22">
        <f>(1/(I$22*(SQRT(2*PI())))*EXP(-((I$18-Simulation!$B308)^2)/(2*Simulation!I$22^2)))</f>
        <v>18.886409380260297</v>
      </c>
      <c r="J308" s="22">
        <f t="shared" si="9"/>
        <v>18.886409380260297</v>
      </c>
    </row>
    <row r="309" spans="1:10">
      <c r="A309" s="18">
        <f>B309/'Isocratic retention'!$B$5</f>
        <v>1.41</v>
      </c>
      <c r="B309" s="8">
        <v>2.82</v>
      </c>
      <c r="C309" s="22">
        <f>(1/(C$22*(SQRT(2*PI())))*EXP(-((C$19-Simulation!$B309)^2)/(2*Simulation!C$22^2)))</f>
        <v>0</v>
      </c>
      <c r="D309" s="22">
        <f>(1/(D$22*(SQRT(2*PI())))*EXP(-((D$19-Simulation!$B309)^2)/(2*Simulation!D$22^2)))</f>
        <v>0</v>
      </c>
      <c r="E309" s="22">
        <f>(1/(E$22*(SQRT(2*PI())))*EXP(-((E$19-Simulation!$B309)^2)/(2*Simulation!E$22^2)))</f>
        <v>0</v>
      </c>
      <c r="F309" s="22">
        <f>(1/(F$22*(SQRT(2*PI())))*EXP(-((F$19-Simulation!$B309)^2)/(2*Simulation!F$22^2)))</f>
        <v>0</v>
      </c>
      <c r="G309" s="22">
        <f>(1/(G$22*(SQRT(2*PI())))*EXP(-((G$18-Simulation!$B309)^2)/(2*Simulation!G$22^2)))</f>
        <v>0</v>
      </c>
      <c r="H309" s="22">
        <f>(1/(H$22*(SQRT(2*PI())))*EXP(-((H$18-Simulation!$B309)^2)/(2*Simulation!H$22^2)))</f>
        <v>0</v>
      </c>
      <c r="I309" s="22">
        <f>(1/(I$22*(SQRT(2*PI())))*EXP(-((I$18-Simulation!$B309)^2)/(2*Simulation!I$22^2)))</f>
        <v>1.6477517097512668</v>
      </c>
      <c r="J309" s="22">
        <f t="shared" si="9"/>
        <v>1.6477517097512668</v>
      </c>
    </row>
    <row r="310" spans="1:10">
      <c r="A310" s="18">
        <f>B310/'Isocratic retention'!$B$5</f>
        <v>1.415</v>
      </c>
      <c r="B310" s="8">
        <v>2.83</v>
      </c>
      <c r="C310" s="22">
        <f>(1/(C$22*(SQRT(2*PI())))*EXP(-((C$19-Simulation!$B310)^2)/(2*Simulation!C$22^2)))</f>
        <v>0</v>
      </c>
      <c r="D310" s="22">
        <f>(1/(D$22*(SQRT(2*PI())))*EXP(-((D$19-Simulation!$B310)^2)/(2*Simulation!D$22^2)))</f>
        <v>0</v>
      </c>
      <c r="E310" s="22">
        <f>(1/(E$22*(SQRT(2*PI())))*EXP(-((E$19-Simulation!$B310)^2)/(2*Simulation!E$22^2)))</f>
        <v>0</v>
      </c>
      <c r="F310" s="22">
        <f>(1/(F$22*(SQRT(2*PI())))*EXP(-((F$19-Simulation!$B310)^2)/(2*Simulation!F$22^2)))</f>
        <v>0</v>
      </c>
      <c r="G310" s="22">
        <f>(1/(G$22*(SQRT(2*PI())))*EXP(-((G$18-Simulation!$B310)^2)/(2*Simulation!G$22^2)))</f>
        <v>0</v>
      </c>
      <c r="H310" s="22">
        <f>(1/(H$22*(SQRT(2*PI())))*EXP(-((H$18-Simulation!$B310)^2)/(2*Simulation!H$22^2)))</f>
        <v>0</v>
      </c>
      <c r="I310" s="22">
        <f>(1/(I$22*(SQRT(2*PI())))*EXP(-((I$18-Simulation!$B310)^2)/(2*Simulation!I$22^2)))</f>
        <v>3.2068096382331122E-2</v>
      </c>
      <c r="J310" s="22">
        <f t="shared" si="9"/>
        <v>3.2068096382331122E-2</v>
      </c>
    </row>
    <row r="311" spans="1:10">
      <c r="A311" s="18">
        <f>B311/'Isocratic retention'!$B$5</f>
        <v>1.42</v>
      </c>
      <c r="B311" s="8">
        <v>2.84</v>
      </c>
      <c r="C311" s="22">
        <f>(1/(C$22*(SQRT(2*PI())))*EXP(-((C$19-Simulation!$B311)^2)/(2*Simulation!C$22^2)))</f>
        <v>0</v>
      </c>
      <c r="D311" s="22">
        <f>(1/(D$22*(SQRT(2*PI())))*EXP(-((D$19-Simulation!$B311)^2)/(2*Simulation!D$22^2)))</f>
        <v>0</v>
      </c>
      <c r="E311" s="22">
        <f>(1/(E$22*(SQRT(2*PI())))*EXP(-((E$19-Simulation!$B311)^2)/(2*Simulation!E$22^2)))</f>
        <v>0</v>
      </c>
      <c r="F311" s="22">
        <f>(1/(F$22*(SQRT(2*PI())))*EXP(-((F$19-Simulation!$B311)^2)/(2*Simulation!F$22^2)))</f>
        <v>0</v>
      </c>
      <c r="G311" s="22">
        <f>(1/(G$22*(SQRT(2*PI())))*EXP(-((G$18-Simulation!$B311)^2)/(2*Simulation!G$22^2)))</f>
        <v>0</v>
      </c>
      <c r="H311" s="22">
        <f>(1/(H$22*(SQRT(2*PI())))*EXP(-((H$18-Simulation!$B311)^2)/(2*Simulation!H$22^2)))</f>
        <v>0</v>
      </c>
      <c r="I311" s="22">
        <f>(1/(I$22*(SQRT(2*PI())))*EXP(-((I$18-Simulation!$B311)^2)/(2*Simulation!I$22^2)))</f>
        <v>1.3921743472099021E-4</v>
      </c>
      <c r="J311" s="22">
        <f t="shared" si="9"/>
        <v>1.3921743472099021E-4</v>
      </c>
    </row>
    <row r="312" spans="1:10">
      <c r="A312" s="18">
        <f>B312/'Isocratic retention'!$B$5</f>
        <v>1.425</v>
      </c>
      <c r="B312" s="8">
        <v>2.85</v>
      </c>
      <c r="C312" s="22">
        <f>(1/(C$22*(SQRT(2*PI())))*EXP(-((C$19-Simulation!$B312)^2)/(2*Simulation!C$22^2)))</f>
        <v>0</v>
      </c>
      <c r="D312" s="22">
        <f>(1/(D$22*(SQRT(2*PI())))*EXP(-((D$19-Simulation!$B312)^2)/(2*Simulation!D$22^2)))</f>
        <v>0</v>
      </c>
      <c r="E312" s="22">
        <f>(1/(E$22*(SQRT(2*PI())))*EXP(-((E$19-Simulation!$B312)^2)/(2*Simulation!E$22^2)))</f>
        <v>0</v>
      </c>
      <c r="F312" s="22">
        <f>(1/(F$22*(SQRT(2*PI())))*EXP(-((F$19-Simulation!$B312)^2)/(2*Simulation!F$22^2)))</f>
        <v>0</v>
      </c>
      <c r="G312" s="22">
        <f>(1/(G$22*(SQRT(2*PI())))*EXP(-((G$18-Simulation!$B312)^2)/(2*Simulation!G$22^2)))</f>
        <v>0</v>
      </c>
      <c r="H312" s="22">
        <f>(1/(H$22*(SQRT(2*PI())))*EXP(-((H$18-Simulation!$B312)^2)/(2*Simulation!H$22^2)))</f>
        <v>0</v>
      </c>
      <c r="I312" s="22">
        <f>(1/(I$22*(SQRT(2*PI())))*EXP(-((I$18-Simulation!$B312)^2)/(2*Simulation!I$22^2)))</f>
        <v>1.3481962390794046E-7</v>
      </c>
      <c r="J312" s="22">
        <f t="shared" si="9"/>
        <v>1.3481962390794046E-7</v>
      </c>
    </row>
    <row r="313" spans="1:10">
      <c r="A313" s="18">
        <f>B313/'Isocratic retention'!$B$5</f>
        <v>1.43</v>
      </c>
      <c r="B313" s="8">
        <v>2.86</v>
      </c>
      <c r="C313" s="22">
        <f>(1/(C$22*(SQRT(2*PI())))*EXP(-((C$19-Simulation!$B313)^2)/(2*Simulation!C$22^2)))</f>
        <v>0</v>
      </c>
      <c r="D313" s="22">
        <f>(1/(D$22*(SQRT(2*PI())))*EXP(-((D$19-Simulation!$B313)^2)/(2*Simulation!D$22^2)))</f>
        <v>0</v>
      </c>
      <c r="E313" s="22">
        <f>(1/(E$22*(SQRT(2*PI())))*EXP(-((E$19-Simulation!$B313)^2)/(2*Simulation!E$22^2)))</f>
        <v>0</v>
      </c>
      <c r="F313" s="22">
        <f>(1/(F$22*(SQRT(2*PI())))*EXP(-((F$19-Simulation!$B313)^2)/(2*Simulation!F$22^2)))</f>
        <v>0</v>
      </c>
      <c r="G313" s="22">
        <f>(1/(G$22*(SQRT(2*PI())))*EXP(-((G$18-Simulation!$B313)^2)/(2*Simulation!G$22^2)))</f>
        <v>0</v>
      </c>
      <c r="H313" s="22">
        <f>(1/(H$22*(SQRT(2*PI())))*EXP(-((H$18-Simulation!$B313)^2)/(2*Simulation!H$22^2)))</f>
        <v>0</v>
      </c>
      <c r="I313" s="22">
        <f>(1/(I$22*(SQRT(2*PI())))*EXP(-((I$18-Simulation!$B313)^2)/(2*Simulation!I$22^2)))</f>
        <v>2.9124040955388901E-11</v>
      </c>
      <c r="J313" s="22">
        <f t="shared" si="9"/>
        <v>2.9124040955388901E-11</v>
      </c>
    </row>
    <row r="314" spans="1:10">
      <c r="A314" s="18">
        <f>B314/'Isocratic retention'!$B$5</f>
        <v>1.4350000000000001</v>
      </c>
      <c r="B314" s="8">
        <v>2.87</v>
      </c>
      <c r="C314" s="22">
        <f>(1/(C$22*(SQRT(2*PI())))*EXP(-((C$19-Simulation!$B314)^2)/(2*Simulation!C$22^2)))</f>
        <v>0</v>
      </c>
      <c r="D314" s="22">
        <f>(1/(D$22*(SQRT(2*PI())))*EXP(-((D$19-Simulation!$B314)^2)/(2*Simulation!D$22^2)))</f>
        <v>0</v>
      </c>
      <c r="E314" s="22">
        <f>(1/(E$22*(SQRT(2*PI())))*EXP(-((E$19-Simulation!$B314)^2)/(2*Simulation!E$22^2)))</f>
        <v>0</v>
      </c>
      <c r="F314" s="22">
        <f>(1/(F$22*(SQRT(2*PI())))*EXP(-((F$19-Simulation!$B314)^2)/(2*Simulation!F$22^2)))</f>
        <v>0</v>
      </c>
      <c r="G314" s="22">
        <f>(1/(G$22*(SQRT(2*PI())))*EXP(-((G$18-Simulation!$B314)^2)/(2*Simulation!G$22^2)))</f>
        <v>0</v>
      </c>
      <c r="H314" s="22">
        <f>(1/(H$22*(SQRT(2*PI())))*EXP(-((H$18-Simulation!$B314)^2)/(2*Simulation!H$22^2)))</f>
        <v>0</v>
      </c>
      <c r="I314" s="22">
        <f>(1/(I$22*(SQRT(2*PI())))*EXP(-((I$18-Simulation!$B314)^2)/(2*Simulation!I$22^2)))</f>
        <v>1.4034249477175638E-15</v>
      </c>
      <c r="J314" s="22">
        <f t="shared" si="9"/>
        <v>1.4034249477175638E-15</v>
      </c>
    </row>
    <row r="315" spans="1:10">
      <c r="A315" s="18">
        <f>B315/'Isocratic retention'!$B$5</f>
        <v>1.44</v>
      </c>
      <c r="B315" s="8">
        <v>2.88</v>
      </c>
      <c r="C315" s="22">
        <f>(1/(C$22*(SQRT(2*PI())))*EXP(-((C$19-Simulation!$B315)^2)/(2*Simulation!C$22^2)))</f>
        <v>0</v>
      </c>
      <c r="D315" s="22">
        <f>(1/(D$22*(SQRT(2*PI())))*EXP(-((D$19-Simulation!$B315)^2)/(2*Simulation!D$22^2)))</f>
        <v>0</v>
      </c>
      <c r="E315" s="22">
        <f>(1/(E$22*(SQRT(2*PI())))*EXP(-((E$19-Simulation!$B315)^2)/(2*Simulation!E$22^2)))</f>
        <v>0</v>
      </c>
      <c r="F315" s="22">
        <f>(1/(F$22*(SQRT(2*PI())))*EXP(-((F$19-Simulation!$B315)^2)/(2*Simulation!F$22^2)))</f>
        <v>0</v>
      </c>
      <c r="G315" s="22">
        <f>(1/(G$22*(SQRT(2*PI())))*EXP(-((G$18-Simulation!$B315)^2)/(2*Simulation!G$22^2)))</f>
        <v>0</v>
      </c>
      <c r="H315" s="22">
        <f>(1/(H$22*(SQRT(2*PI())))*EXP(-((H$18-Simulation!$B315)^2)/(2*Simulation!H$22^2)))</f>
        <v>0</v>
      </c>
      <c r="I315" s="22">
        <f>(1/(I$22*(SQRT(2*PI())))*EXP(-((I$18-Simulation!$B315)^2)/(2*Simulation!I$22^2)))</f>
        <v>1.5085711196075781E-20</v>
      </c>
      <c r="J315" s="22">
        <f t="shared" si="9"/>
        <v>1.5085711196075781E-20</v>
      </c>
    </row>
    <row r="316" spans="1:10">
      <c r="A316" s="18">
        <f>B316/'Isocratic retention'!$B$5</f>
        <v>1.4450000000000001</v>
      </c>
      <c r="B316" s="8">
        <v>2.89</v>
      </c>
      <c r="C316" s="22">
        <f>(1/(C$22*(SQRT(2*PI())))*EXP(-((C$19-Simulation!$B316)^2)/(2*Simulation!C$22^2)))</f>
        <v>0</v>
      </c>
      <c r="D316" s="22">
        <f>(1/(D$22*(SQRT(2*PI())))*EXP(-((D$19-Simulation!$B316)^2)/(2*Simulation!D$22^2)))</f>
        <v>0</v>
      </c>
      <c r="E316" s="22">
        <f>(1/(E$22*(SQRT(2*PI())))*EXP(-((E$19-Simulation!$B316)^2)/(2*Simulation!E$22^2)))</f>
        <v>0</v>
      </c>
      <c r="F316" s="22">
        <f>(1/(F$22*(SQRT(2*PI())))*EXP(-((F$19-Simulation!$B316)^2)/(2*Simulation!F$22^2)))</f>
        <v>0</v>
      </c>
      <c r="G316" s="22">
        <f>(1/(G$22*(SQRT(2*PI())))*EXP(-((G$18-Simulation!$B316)^2)/(2*Simulation!G$22^2)))</f>
        <v>0</v>
      </c>
      <c r="H316" s="22">
        <f>(1/(H$22*(SQRT(2*PI())))*EXP(-((H$18-Simulation!$B316)^2)/(2*Simulation!H$22^2)))</f>
        <v>0</v>
      </c>
      <c r="I316" s="22">
        <f>(1/(I$22*(SQRT(2*PI())))*EXP(-((I$18-Simulation!$B316)^2)/(2*Simulation!I$22^2)))</f>
        <v>3.6172741397309886E-26</v>
      </c>
      <c r="J316" s="22">
        <f t="shared" si="9"/>
        <v>3.6172741397309886E-26</v>
      </c>
    </row>
    <row r="317" spans="1:10">
      <c r="A317" s="18">
        <f>B317/'Isocratic retention'!$B$5</f>
        <v>1.45</v>
      </c>
      <c r="B317" s="8">
        <v>2.9</v>
      </c>
      <c r="C317" s="22">
        <f>(1/(C$22*(SQRT(2*PI())))*EXP(-((C$19-Simulation!$B317)^2)/(2*Simulation!C$22^2)))</f>
        <v>0</v>
      </c>
      <c r="D317" s="22">
        <f>(1/(D$22*(SQRT(2*PI())))*EXP(-((D$19-Simulation!$B317)^2)/(2*Simulation!D$22^2)))</f>
        <v>0</v>
      </c>
      <c r="E317" s="22">
        <f>(1/(E$22*(SQRT(2*PI())))*EXP(-((E$19-Simulation!$B317)^2)/(2*Simulation!E$22^2)))</f>
        <v>0</v>
      </c>
      <c r="F317" s="22">
        <f>(1/(F$22*(SQRT(2*PI())))*EXP(-((F$19-Simulation!$B317)^2)/(2*Simulation!F$22^2)))</f>
        <v>0</v>
      </c>
      <c r="G317" s="22">
        <f>(1/(G$22*(SQRT(2*PI())))*EXP(-((G$18-Simulation!$B317)^2)/(2*Simulation!G$22^2)))</f>
        <v>0</v>
      </c>
      <c r="H317" s="22">
        <f>(1/(H$22*(SQRT(2*PI())))*EXP(-((H$18-Simulation!$B317)^2)/(2*Simulation!H$22^2)))</f>
        <v>0</v>
      </c>
      <c r="I317" s="22">
        <f>(1/(I$22*(SQRT(2*PI())))*EXP(-((I$18-Simulation!$B317)^2)/(2*Simulation!I$22^2)))</f>
        <v>1.9348000743786573E-32</v>
      </c>
      <c r="J317" s="22">
        <f t="shared" si="9"/>
        <v>1.9348000743786573E-32</v>
      </c>
    </row>
    <row r="318" spans="1:10">
      <c r="A318" s="18">
        <f>B318/'Isocratic retention'!$B$5</f>
        <v>1.4550000000000001</v>
      </c>
      <c r="B318" s="8">
        <v>2.91</v>
      </c>
      <c r="C318" s="22">
        <f>(1/(C$22*(SQRT(2*PI())))*EXP(-((C$19-Simulation!$B318)^2)/(2*Simulation!C$22^2)))</f>
        <v>0</v>
      </c>
      <c r="D318" s="22">
        <f>(1/(D$22*(SQRT(2*PI())))*EXP(-((D$19-Simulation!$B318)^2)/(2*Simulation!D$22^2)))</f>
        <v>0</v>
      </c>
      <c r="E318" s="22">
        <f>(1/(E$22*(SQRT(2*PI())))*EXP(-((E$19-Simulation!$B318)^2)/(2*Simulation!E$22^2)))</f>
        <v>0</v>
      </c>
      <c r="F318" s="22">
        <f>(1/(F$22*(SQRT(2*PI())))*EXP(-((F$19-Simulation!$B318)^2)/(2*Simulation!F$22^2)))</f>
        <v>0</v>
      </c>
      <c r="G318" s="22">
        <f>(1/(G$22*(SQRT(2*PI())))*EXP(-((G$18-Simulation!$B318)^2)/(2*Simulation!G$22^2)))</f>
        <v>0</v>
      </c>
      <c r="H318" s="22">
        <f>(1/(H$22*(SQRT(2*PI())))*EXP(-((H$18-Simulation!$B318)^2)/(2*Simulation!H$22^2)))</f>
        <v>0</v>
      </c>
      <c r="I318" s="22">
        <f>(1/(I$22*(SQRT(2*PI())))*EXP(-((I$18-Simulation!$B318)^2)/(2*Simulation!I$22^2)))</f>
        <v>2.3084996059934135E-39</v>
      </c>
      <c r="J318" s="22">
        <f t="shared" si="9"/>
        <v>2.3084996059934135E-39</v>
      </c>
    </row>
    <row r="319" spans="1:10">
      <c r="A319" s="18">
        <f>B319/'Isocratic retention'!$B$5</f>
        <v>1.46</v>
      </c>
      <c r="B319" s="8">
        <v>2.92</v>
      </c>
      <c r="C319" s="22">
        <f>(1/(C$22*(SQRT(2*PI())))*EXP(-((C$19-Simulation!$B319)^2)/(2*Simulation!C$22^2)))</f>
        <v>0</v>
      </c>
      <c r="D319" s="22">
        <f>(1/(D$22*(SQRT(2*PI())))*EXP(-((D$19-Simulation!$B319)^2)/(2*Simulation!D$22^2)))</f>
        <v>0</v>
      </c>
      <c r="E319" s="22">
        <f>(1/(E$22*(SQRT(2*PI())))*EXP(-((E$19-Simulation!$B319)^2)/(2*Simulation!E$22^2)))</f>
        <v>0</v>
      </c>
      <c r="F319" s="22">
        <f>(1/(F$22*(SQRT(2*PI())))*EXP(-((F$19-Simulation!$B319)^2)/(2*Simulation!F$22^2)))</f>
        <v>0</v>
      </c>
      <c r="G319" s="22">
        <f>(1/(G$22*(SQRT(2*PI())))*EXP(-((G$18-Simulation!$B319)^2)/(2*Simulation!G$22^2)))</f>
        <v>0</v>
      </c>
      <c r="H319" s="22">
        <f>(1/(H$22*(SQRT(2*PI())))*EXP(-((H$18-Simulation!$B319)^2)/(2*Simulation!H$22^2)))</f>
        <v>0</v>
      </c>
      <c r="I319" s="22">
        <f>(1/(I$22*(SQRT(2*PI())))*EXP(-((I$18-Simulation!$B319)^2)/(2*Simulation!I$22^2)))</f>
        <v>6.1441604951117102E-47</v>
      </c>
      <c r="J319" s="22">
        <f t="shared" si="9"/>
        <v>6.1441604951117102E-47</v>
      </c>
    </row>
    <row r="320" spans="1:10">
      <c r="A320" s="18">
        <f>B320/'Isocratic retention'!$B$5</f>
        <v>1.4650000000000001</v>
      </c>
      <c r="B320" s="8">
        <v>2.93</v>
      </c>
      <c r="C320" s="22">
        <f>(1/(C$22*(SQRT(2*PI())))*EXP(-((C$19-Simulation!$B320)^2)/(2*Simulation!C$22^2)))</f>
        <v>0</v>
      </c>
      <c r="D320" s="22">
        <f>(1/(D$22*(SQRT(2*PI())))*EXP(-((D$19-Simulation!$B320)^2)/(2*Simulation!D$22^2)))</f>
        <v>0</v>
      </c>
      <c r="E320" s="22">
        <f>(1/(E$22*(SQRT(2*PI())))*EXP(-((E$19-Simulation!$B320)^2)/(2*Simulation!E$22^2)))</f>
        <v>0</v>
      </c>
      <c r="F320" s="22">
        <f>(1/(F$22*(SQRT(2*PI())))*EXP(-((F$19-Simulation!$B320)^2)/(2*Simulation!F$22^2)))</f>
        <v>0</v>
      </c>
      <c r="G320" s="22">
        <f>(1/(G$22*(SQRT(2*PI())))*EXP(-((G$18-Simulation!$B320)^2)/(2*Simulation!G$22^2)))</f>
        <v>0</v>
      </c>
      <c r="H320" s="22">
        <f>(1/(H$22*(SQRT(2*PI())))*EXP(-((H$18-Simulation!$B320)^2)/(2*Simulation!H$22^2)))</f>
        <v>0</v>
      </c>
      <c r="I320" s="22">
        <f>(1/(I$22*(SQRT(2*PI())))*EXP(-((I$18-Simulation!$B320)^2)/(2*Simulation!I$22^2)))</f>
        <v>3.6478278607877318E-55</v>
      </c>
      <c r="J320" s="22">
        <f t="shared" si="9"/>
        <v>3.6478278607877318E-55</v>
      </c>
    </row>
    <row r="321" spans="1:10">
      <c r="A321" s="18">
        <f>B321/'Isocratic retention'!$B$5</f>
        <v>1.47</v>
      </c>
      <c r="B321" s="8">
        <v>2.94</v>
      </c>
      <c r="C321" s="22">
        <f>(1/(C$22*(SQRT(2*PI())))*EXP(-((C$19-Simulation!$B321)^2)/(2*Simulation!C$22^2)))</f>
        <v>0</v>
      </c>
      <c r="D321" s="22">
        <f>(1/(D$22*(SQRT(2*PI())))*EXP(-((D$19-Simulation!$B321)^2)/(2*Simulation!D$22^2)))</f>
        <v>0</v>
      </c>
      <c r="E321" s="22">
        <f>(1/(E$22*(SQRT(2*PI())))*EXP(-((E$19-Simulation!$B321)^2)/(2*Simulation!E$22^2)))</f>
        <v>0</v>
      </c>
      <c r="F321" s="22">
        <f>(1/(F$22*(SQRT(2*PI())))*EXP(-((F$19-Simulation!$B321)^2)/(2*Simulation!F$22^2)))</f>
        <v>0</v>
      </c>
      <c r="G321" s="22">
        <f>(1/(G$22*(SQRT(2*PI())))*EXP(-((G$18-Simulation!$B321)^2)/(2*Simulation!G$22^2)))</f>
        <v>0</v>
      </c>
      <c r="H321" s="22">
        <f>(1/(H$22*(SQRT(2*PI())))*EXP(-((H$18-Simulation!$B321)^2)/(2*Simulation!H$22^2)))</f>
        <v>0</v>
      </c>
      <c r="I321" s="22">
        <f>(1/(I$22*(SQRT(2*PI())))*EXP(-((I$18-Simulation!$B321)^2)/(2*Simulation!I$22^2)))</f>
        <v>4.8310903303487127E-64</v>
      </c>
      <c r="J321" s="22">
        <f t="shared" si="9"/>
        <v>4.8310903303487127E-64</v>
      </c>
    </row>
    <row r="322" spans="1:10">
      <c r="A322" s="18">
        <f>B322/'Isocratic retention'!$B$5</f>
        <v>1.4750000000000001</v>
      </c>
      <c r="B322" s="8">
        <v>2.95</v>
      </c>
      <c r="C322" s="22">
        <f>(1/(C$22*(SQRT(2*PI())))*EXP(-((C$19-Simulation!$B322)^2)/(2*Simulation!C$22^2)))</f>
        <v>0</v>
      </c>
      <c r="D322" s="22">
        <f>(1/(D$22*(SQRT(2*PI())))*EXP(-((D$19-Simulation!$B322)^2)/(2*Simulation!D$22^2)))</f>
        <v>0</v>
      </c>
      <c r="E322" s="22">
        <f>(1/(E$22*(SQRT(2*PI())))*EXP(-((E$19-Simulation!$B322)^2)/(2*Simulation!E$22^2)))</f>
        <v>0</v>
      </c>
      <c r="F322" s="22">
        <f>(1/(F$22*(SQRT(2*PI())))*EXP(-((F$19-Simulation!$B322)^2)/(2*Simulation!F$22^2)))</f>
        <v>0</v>
      </c>
      <c r="G322" s="22">
        <f>(1/(G$22*(SQRT(2*PI())))*EXP(-((G$18-Simulation!$B322)^2)/(2*Simulation!G$22^2)))</f>
        <v>0</v>
      </c>
      <c r="H322" s="22">
        <f>(1/(H$22*(SQRT(2*PI())))*EXP(-((H$18-Simulation!$B322)^2)/(2*Simulation!H$22^2)))</f>
        <v>0</v>
      </c>
      <c r="I322" s="22">
        <f>(1/(I$22*(SQRT(2*PI())))*EXP(-((I$18-Simulation!$B322)^2)/(2*Simulation!I$22^2)))</f>
        <v>1.4272334551837703E-73</v>
      </c>
      <c r="J322" s="22">
        <f t="shared" si="9"/>
        <v>1.4272334551837703E-73</v>
      </c>
    </row>
    <row r="323" spans="1:10">
      <c r="A323" s="18">
        <f>B323/'Isocratic retention'!$B$5</f>
        <v>1.48</v>
      </c>
      <c r="B323" s="8">
        <v>2.96</v>
      </c>
      <c r="C323" s="22">
        <f>(1/(C$22*(SQRT(2*PI())))*EXP(-((C$19-Simulation!$B323)^2)/(2*Simulation!C$22^2)))</f>
        <v>0</v>
      </c>
      <c r="D323" s="22">
        <f>(1/(D$22*(SQRT(2*PI())))*EXP(-((D$19-Simulation!$B323)^2)/(2*Simulation!D$22^2)))</f>
        <v>0</v>
      </c>
      <c r="E323" s="22">
        <f>(1/(E$22*(SQRT(2*PI())))*EXP(-((E$19-Simulation!$B323)^2)/(2*Simulation!E$22^2)))</f>
        <v>0</v>
      </c>
      <c r="F323" s="22">
        <f>(1/(F$22*(SQRT(2*PI())))*EXP(-((F$19-Simulation!$B323)^2)/(2*Simulation!F$22^2)))</f>
        <v>0</v>
      </c>
      <c r="G323" s="22">
        <f>(1/(G$22*(SQRT(2*PI())))*EXP(-((G$18-Simulation!$B323)^2)/(2*Simulation!G$22^2)))</f>
        <v>0</v>
      </c>
      <c r="H323" s="22">
        <f>(1/(H$22*(SQRT(2*PI())))*EXP(-((H$18-Simulation!$B323)^2)/(2*Simulation!H$22^2)))</f>
        <v>0</v>
      </c>
      <c r="I323" s="22">
        <f>(1/(I$22*(SQRT(2*PI())))*EXP(-((I$18-Simulation!$B323)^2)/(2*Simulation!I$22^2)))</f>
        <v>9.4055438858958279E-84</v>
      </c>
      <c r="J323" s="22">
        <f t="shared" si="9"/>
        <v>9.4055438858958279E-84</v>
      </c>
    </row>
    <row r="324" spans="1:10">
      <c r="A324" s="18">
        <f>B324/'Isocratic retention'!$B$5</f>
        <v>1.4850000000000001</v>
      </c>
      <c r="B324" s="8">
        <v>2.97</v>
      </c>
      <c r="C324" s="22">
        <f>(1/(C$22*(SQRT(2*PI())))*EXP(-((C$19-Simulation!$B324)^2)/(2*Simulation!C$22^2)))</f>
        <v>0</v>
      </c>
      <c r="D324" s="22">
        <f>(1/(D$22*(SQRT(2*PI())))*EXP(-((D$19-Simulation!$B324)^2)/(2*Simulation!D$22^2)))</f>
        <v>0</v>
      </c>
      <c r="E324" s="22">
        <f>(1/(E$22*(SQRT(2*PI())))*EXP(-((E$19-Simulation!$B324)^2)/(2*Simulation!E$22^2)))</f>
        <v>0</v>
      </c>
      <c r="F324" s="22">
        <f>(1/(F$22*(SQRT(2*PI())))*EXP(-((F$19-Simulation!$B324)^2)/(2*Simulation!F$22^2)))</f>
        <v>0</v>
      </c>
      <c r="G324" s="22">
        <f>(1/(G$22*(SQRT(2*PI())))*EXP(-((G$18-Simulation!$B324)^2)/(2*Simulation!G$22^2)))</f>
        <v>0</v>
      </c>
      <c r="H324" s="22">
        <f>(1/(H$22*(SQRT(2*PI())))*EXP(-((H$18-Simulation!$B324)^2)/(2*Simulation!H$22^2)))</f>
        <v>0</v>
      </c>
      <c r="I324" s="22">
        <f>(1/(I$22*(SQRT(2*PI())))*EXP(-((I$18-Simulation!$B324)^2)/(2*Simulation!I$22^2)))</f>
        <v>1.3826486965998033E-94</v>
      </c>
      <c r="J324" s="22">
        <f t="shared" si="9"/>
        <v>1.3826486965998033E-94</v>
      </c>
    </row>
    <row r="325" spans="1:10">
      <c r="A325" s="18">
        <f>B325/'Isocratic retention'!$B$5</f>
        <v>1.49</v>
      </c>
      <c r="B325" s="8">
        <v>2.98</v>
      </c>
      <c r="C325" s="22">
        <f>(1/(C$22*(SQRT(2*PI())))*EXP(-((C$19-Simulation!$B325)^2)/(2*Simulation!C$22^2)))</f>
        <v>0</v>
      </c>
      <c r="D325" s="22">
        <f>(1/(D$22*(SQRT(2*PI())))*EXP(-((D$19-Simulation!$B325)^2)/(2*Simulation!D$22^2)))</f>
        <v>0</v>
      </c>
      <c r="E325" s="22">
        <f>(1/(E$22*(SQRT(2*PI())))*EXP(-((E$19-Simulation!$B325)^2)/(2*Simulation!E$22^2)))</f>
        <v>0</v>
      </c>
      <c r="F325" s="22">
        <f>(1/(F$22*(SQRT(2*PI())))*EXP(-((F$19-Simulation!$B325)^2)/(2*Simulation!F$22^2)))</f>
        <v>0</v>
      </c>
      <c r="G325" s="22">
        <f>(1/(G$22*(SQRT(2*PI())))*EXP(-((G$18-Simulation!$B325)^2)/(2*Simulation!G$22^2)))</f>
        <v>0</v>
      </c>
      <c r="H325" s="22">
        <f>(1/(H$22*(SQRT(2*PI())))*EXP(-((H$18-Simulation!$B325)^2)/(2*Simulation!H$22^2)))</f>
        <v>0</v>
      </c>
      <c r="I325" s="22">
        <f>(1/(I$22*(SQRT(2*PI())))*EXP(-((I$18-Simulation!$B325)^2)/(2*Simulation!I$22^2)))</f>
        <v>4.5339718614375616E-106</v>
      </c>
      <c r="J325" s="22">
        <f t="shared" si="9"/>
        <v>4.5339718614375616E-106</v>
      </c>
    </row>
    <row r="326" spans="1:10">
      <c r="A326" s="18">
        <f>B326/'Isocratic retention'!$B$5</f>
        <v>1.4950000000000001</v>
      </c>
      <c r="B326" s="8">
        <v>2.99</v>
      </c>
      <c r="C326" s="22">
        <f>(1/(C$22*(SQRT(2*PI())))*EXP(-((C$19-Simulation!$B326)^2)/(2*Simulation!C$22^2)))</f>
        <v>0</v>
      </c>
      <c r="D326" s="22">
        <f>(1/(D$22*(SQRT(2*PI())))*EXP(-((D$19-Simulation!$B326)^2)/(2*Simulation!D$22^2)))</f>
        <v>0</v>
      </c>
      <c r="E326" s="22">
        <f>(1/(E$22*(SQRT(2*PI())))*EXP(-((E$19-Simulation!$B326)^2)/(2*Simulation!E$22^2)))</f>
        <v>0</v>
      </c>
      <c r="F326" s="22">
        <f>(1/(F$22*(SQRT(2*PI())))*EXP(-((F$19-Simulation!$B326)^2)/(2*Simulation!F$22^2)))</f>
        <v>0</v>
      </c>
      <c r="G326" s="22">
        <f>(1/(G$22*(SQRT(2*PI())))*EXP(-((G$18-Simulation!$B326)^2)/(2*Simulation!G$22^2)))</f>
        <v>0</v>
      </c>
      <c r="H326" s="22">
        <f>(1/(H$22*(SQRT(2*PI())))*EXP(-((H$18-Simulation!$B326)^2)/(2*Simulation!H$22^2)))</f>
        <v>0</v>
      </c>
      <c r="I326" s="22">
        <f>(1/(I$22*(SQRT(2*PI())))*EXP(-((I$18-Simulation!$B326)^2)/(2*Simulation!I$22^2)))</f>
        <v>3.3165368715682752E-118</v>
      </c>
      <c r="J326" s="22">
        <f t="shared" si="9"/>
        <v>3.3165368715682752E-118</v>
      </c>
    </row>
    <row r="327" spans="1:10">
      <c r="A327" s="18">
        <f>B327/'Isocratic retention'!$B$5</f>
        <v>1.5</v>
      </c>
      <c r="B327" s="8">
        <v>3</v>
      </c>
      <c r="C327" s="22">
        <f>(1/(C$22*(SQRT(2*PI())))*EXP(-((C$19-Simulation!$B327)^2)/(2*Simulation!C$22^2)))</f>
        <v>0</v>
      </c>
      <c r="D327" s="22">
        <f>(1/(D$22*(SQRT(2*PI())))*EXP(-((D$19-Simulation!$B327)^2)/(2*Simulation!D$22^2)))</f>
        <v>0</v>
      </c>
      <c r="E327" s="22">
        <f>(1/(E$22*(SQRT(2*PI())))*EXP(-((E$19-Simulation!$B327)^2)/(2*Simulation!E$22^2)))</f>
        <v>0</v>
      </c>
      <c r="F327" s="22">
        <f>(1/(F$22*(SQRT(2*PI())))*EXP(-((F$19-Simulation!$B327)^2)/(2*Simulation!F$22^2)))</f>
        <v>0</v>
      </c>
      <c r="G327" s="22">
        <f>(1/(G$22*(SQRT(2*PI())))*EXP(-((G$18-Simulation!$B327)^2)/(2*Simulation!G$22^2)))</f>
        <v>0</v>
      </c>
      <c r="H327" s="22">
        <f>(1/(H$22*(SQRT(2*PI())))*EXP(-((H$18-Simulation!$B327)^2)/(2*Simulation!H$22^2)))</f>
        <v>0</v>
      </c>
      <c r="I327" s="22">
        <f>(1/(I$22*(SQRT(2*PI())))*EXP(-((I$18-Simulation!$B327)^2)/(2*Simulation!I$22^2)))</f>
        <v>5.4116521949746132E-131</v>
      </c>
      <c r="J327" s="22">
        <f t="shared" si="9"/>
        <v>5.4116521949746132E-131</v>
      </c>
    </row>
    <row r="328" spans="1:10">
      <c r="A328" s="18">
        <f>B328/'Isocratic retention'!$B$5</f>
        <v>1.5049999999999999</v>
      </c>
      <c r="B328" s="8">
        <v>3.01</v>
      </c>
      <c r="C328" s="22">
        <f>(1/(C$22*(SQRT(2*PI())))*EXP(-((C$19-Simulation!$B328)^2)/(2*Simulation!C$22^2)))</f>
        <v>0</v>
      </c>
      <c r="D328" s="22">
        <f>(1/(D$22*(SQRT(2*PI())))*EXP(-((D$19-Simulation!$B328)^2)/(2*Simulation!D$22^2)))</f>
        <v>0</v>
      </c>
      <c r="E328" s="22">
        <f>(1/(E$22*(SQRT(2*PI())))*EXP(-((E$19-Simulation!$B328)^2)/(2*Simulation!E$22^2)))</f>
        <v>0</v>
      </c>
      <c r="F328" s="22">
        <f>(1/(F$22*(SQRT(2*PI())))*EXP(-((F$19-Simulation!$B328)^2)/(2*Simulation!F$22^2)))</f>
        <v>0</v>
      </c>
      <c r="G328" s="22">
        <f>(1/(G$22*(SQRT(2*PI())))*EXP(-((G$18-Simulation!$B328)^2)/(2*Simulation!G$22^2)))</f>
        <v>0</v>
      </c>
      <c r="H328" s="22">
        <f>(1/(H$22*(SQRT(2*PI())))*EXP(-((H$18-Simulation!$B328)^2)/(2*Simulation!H$22^2)))</f>
        <v>0</v>
      </c>
      <c r="I328" s="22">
        <f>(1/(I$22*(SQRT(2*PI())))*EXP(-((I$18-Simulation!$B328)^2)/(2*Simulation!I$22^2)))</f>
        <v>1.9697629360774543E-144</v>
      </c>
      <c r="J328" s="22">
        <f t="shared" ref="J328:J391" si="10">SUM(C328:I328)</f>
        <v>1.9697629360774543E-144</v>
      </c>
    </row>
    <row r="329" spans="1:10">
      <c r="A329" s="18">
        <f>B329/'Isocratic retention'!$B$5</f>
        <v>1.51</v>
      </c>
      <c r="B329" s="8">
        <v>3.02</v>
      </c>
      <c r="C329" s="22">
        <f>(1/(C$22*(SQRT(2*PI())))*EXP(-((C$19-Simulation!$B329)^2)/(2*Simulation!C$22^2)))</f>
        <v>0</v>
      </c>
      <c r="D329" s="22">
        <f>(1/(D$22*(SQRT(2*PI())))*EXP(-((D$19-Simulation!$B329)^2)/(2*Simulation!D$22^2)))</f>
        <v>0</v>
      </c>
      <c r="E329" s="22">
        <f>(1/(E$22*(SQRT(2*PI())))*EXP(-((E$19-Simulation!$B329)^2)/(2*Simulation!E$22^2)))</f>
        <v>0</v>
      </c>
      <c r="F329" s="22">
        <f>(1/(F$22*(SQRT(2*PI())))*EXP(-((F$19-Simulation!$B329)^2)/(2*Simulation!F$22^2)))</f>
        <v>0</v>
      </c>
      <c r="G329" s="22">
        <f>(1/(G$22*(SQRT(2*PI())))*EXP(-((G$18-Simulation!$B329)^2)/(2*Simulation!G$22^2)))</f>
        <v>0</v>
      </c>
      <c r="H329" s="22">
        <f>(1/(H$22*(SQRT(2*PI())))*EXP(-((H$18-Simulation!$B329)^2)/(2*Simulation!H$22^2)))</f>
        <v>0</v>
      </c>
      <c r="I329" s="22">
        <f>(1/(I$22*(SQRT(2*PI())))*EXP(-((I$18-Simulation!$B329)^2)/(2*Simulation!I$22^2)))</f>
        <v>1.5993263156391521E-158</v>
      </c>
      <c r="J329" s="22">
        <f t="shared" si="10"/>
        <v>1.5993263156391521E-158</v>
      </c>
    </row>
    <row r="330" spans="1:10">
      <c r="A330" s="18">
        <f>B330/'Isocratic retention'!$B$5</f>
        <v>1.5149999999999999</v>
      </c>
      <c r="B330" s="8">
        <v>3.03</v>
      </c>
      <c r="C330" s="22">
        <f>(1/(C$22*(SQRT(2*PI())))*EXP(-((C$19-Simulation!$B330)^2)/(2*Simulation!C$22^2)))</f>
        <v>0</v>
      </c>
      <c r="D330" s="22">
        <f>(1/(D$22*(SQRT(2*PI())))*EXP(-((D$19-Simulation!$B330)^2)/(2*Simulation!D$22^2)))</f>
        <v>0</v>
      </c>
      <c r="E330" s="22">
        <f>(1/(E$22*(SQRT(2*PI())))*EXP(-((E$19-Simulation!$B330)^2)/(2*Simulation!E$22^2)))</f>
        <v>0</v>
      </c>
      <c r="F330" s="22">
        <f>(1/(F$22*(SQRT(2*PI())))*EXP(-((F$19-Simulation!$B330)^2)/(2*Simulation!F$22^2)))</f>
        <v>0</v>
      </c>
      <c r="G330" s="22">
        <f>(1/(G$22*(SQRT(2*PI())))*EXP(-((G$18-Simulation!$B330)^2)/(2*Simulation!G$22^2)))</f>
        <v>0</v>
      </c>
      <c r="H330" s="22">
        <f>(1/(H$22*(SQRT(2*PI())))*EXP(-((H$18-Simulation!$B330)^2)/(2*Simulation!H$22^2)))</f>
        <v>0</v>
      </c>
      <c r="I330" s="22">
        <f>(1/(I$22*(SQRT(2*PI())))*EXP(-((I$18-Simulation!$B330)^2)/(2*Simulation!I$22^2)))</f>
        <v>2.8966714756941317E-173</v>
      </c>
      <c r="J330" s="22">
        <f t="shared" si="10"/>
        <v>2.8966714756941317E-173</v>
      </c>
    </row>
    <row r="331" spans="1:10">
      <c r="A331" s="18">
        <f>B331/'Isocratic retention'!$B$5</f>
        <v>1.52</v>
      </c>
      <c r="B331" s="8">
        <v>3.04</v>
      </c>
      <c r="C331" s="22">
        <f>(1/(C$22*(SQRT(2*PI())))*EXP(-((C$19-Simulation!$B331)^2)/(2*Simulation!C$22^2)))</f>
        <v>0</v>
      </c>
      <c r="D331" s="22">
        <f>(1/(D$22*(SQRT(2*PI())))*EXP(-((D$19-Simulation!$B331)^2)/(2*Simulation!D$22^2)))</f>
        <v>0</v>
      </c>
      <c r="E331" s="22">
        <f>(1/(E$22*(SQRT(2*PI())))*EXP(-((E$19-Simulation!$B331)^2)/(2*Simulation!E$22^2)))</f>
        <v>0</v>
      </c>
      <c r="F331" s="22">
        <f>(1/(F$22*(SQRT(2*PI())))*EXP(-((F$19-Simulation!$B331)^2)/(2*Simulation!F$22^2)))</f>
        <v>0</v>
      </c>
      <c r="G331" s="22">
        <f>(1/(G$22*(SQRT(2*PI())))*EXP(-((G$18-Simulation!$B331)^2)/(2*Simulation!G$22^2)))</f>
        <v>0</v>
      </c>
      <c r="H331" s="22">
        <f>(1/(H$22*(SQRT(2*PI())))*EXP(-((H$18-Simulation!$B331)^2)/(2*Simulation!H$22^2)))</f>
        <v>0</v>
      </c>
      <c r="I331" s="22">
        <f>(1/(I$22*(SQRT(2*PI())))*EXP(-((I$18-Simulation!$B331)^2)/(2*Simulation!I$22^2)))</f>
        <v>1.1703087165943358E-188</v>
      </c>
      <c r="J331" s="22">
        <f t="shared" si="10"/>
        <v>1.1703087165943358E-188</v>
      </c>
    </row>
    <row r="332" spans="1:10">
      <c r="A332" s="18">
        <f>B332/'Isocratic retention'!$B$5</f>
        <v>1.5249999999999999</v>
      </c>
      <c r="B332" s="8">
        <v>3.05</v>
      </c>
      <c r="C332" s="22">
        <f>(1/(C$22*(SQRT(2*PI())))*EXP(-((C$19-Simulation!$B332)^2)/(2*Simulation!C$22^2)))</f>
        <v>0</v>
      </c>
      <c r="D332" s="22">
        <f>(1/(D$22*(SQRT(2*PI())))*EXP(-((D$19-Simulation!$B332)^2)/(2*Simulation!D$22^2)))</f>
        <v>0</v>
      </c>
      <c r="E332" s="22">
        <f>(1/(E$22*(SQRT(2*PI())))*EXP(-((E$19-Simulation!$B332)^2)/(2*Simulation!E$22^2)))</f>
        <v>0</v>
      </c>
      <c r="F332" s="22">
        <f>(1/(F$22*(SQRT(2*PI())))*EXP(-((F$19-Simulation!$B332)^2)/(2*Simulation!F$22^2)))</f>
        <v>0</v>
      </c>
      <c r="G332" s="22">
        <f>(1/(G$22*(SQRT(2*PI())))*EXP(-((G$18-Simulation!$B332)^2)/(2*Simulation!G$22^2)))</f>
        <v>0</v>
      </c>
      <c r="H332" s="22">
        <f>(1/(H$22*(SQRT(2*PI())))*EXP(-((H$18-Simulation!$B332)^2)/(2*Simulation!H$22^2)))</f>
        <v>0</v>
      </c>
      <c r="I332" s="22">
        <f>(1/(I$22*(SQRT(2*PI())))*EXP(-((I$18-Simulation!$B332)^2)/(2*Simulation!I$22^2)))</f>
        <v>1.0547284827375752E-204</v>
      </c>
      <c r="J332" s="22">
        <f t="shared" si="10"/>
        <v>1.0547284827375752E-204</v>
      </c>
    </row>
    <row r="333" spans="1:10">
      <c r="A333" s="18">
        <f>B333/'Isocratic retention'!$B$5</f>
        <v>1.53</v>
      </c>
      <c r="B333" s="8">
        <v>3.06</v>
      </c>
      <c r="C333" s="22">
        <f>(1/(C$22*(SQRT(2*PI())))*EXP(-((C$19-Simulation!$B333)^2)/(2*Simulation!C$22^2)))</f>
        <v>0</v>
      </c>
      <c r="D333" s="22">
        <f>(1/(D$22*(SQRT(2*PI())))*EXP(-((D$19-Simulation!$B333)^2)/(2*Simulation!D$22^2)))</f>
        <v>0</v>
      </c>
      <c r="E333" s="22">
        <f>(1/(E$22*(SQRT(2*PI())))*EXP(-((E$19-Simulation!$B333)^2)/(2*Simulation!E$22^2)))</f>
        <v>0</v>
      </c>
      <c r="F333" s="22">
        <f>(1/(F$22*(SQRT(2*PI())))*EXP(-((F$19-Simulation!$B333)^2)/(2*Simulation!F$22^2)))</f>
        <v>0</v>
      </c>
      <c r="G333" s="22">
        <f>(1/(G$22*(SQRT(2*PI())))*EXP(-((G$18-Simulation!$B333)^2)/(2*Simulation!G$22^2)))</f>
        <v>0</v>
      </c>
      <c r="H333" s="22">
        <f>(1/(H$22*(SQRT(2*PI())))*EXP(-((H$18-Simulation!$B333)^2)/(2*Simulation!H$22^2)))</f>
        <v>0</v>
      </c>
      <c r="I333" s="22">
        <f>(1/(I$22*(SQRT(2*PI())))*EXP(-((I$18-Simulation!$B333)^2)/(2*Simulation!I$22^2)))</f>
        <v>2.1204105003599596E-221</v>
      </c>
      <c r="J333" s="22">
        <f t="shared" si="10"/>
        <v>2.1204105003599596E-221</v>
      </c>
    </row>
    <row r="334" spans="1:10">
      <c r="A334" s="18">
        <f>B334/'Isocratic retention'!$B$5</f>
        <v>1.5349999999999999</v>
      </c>
      <c r="B334" s="8">
        <v>3.07</v>
      </c>
      <c r="C334" s="22">
        <f>(1/(C$22*(SQRT(2*PI())))*EXP(-((C$19-Simulation!$B334)^2)/(2*Simulation!C$22^2)))</f>
        <v>0</v>
      </c>
      <c r="D334" s="22">
        <f>(1/(D$22*(SQRT(2*PI())))*EXP(-((D$19-Simulation!$B334)^2)/(2*Simulation!D$22^2)))</f>
        <v>0</v>
      </c>
      <c r="E334" s="22">
        <f>(1/(E$22*(SQRT(2*PI())))*EXP(-((E$19-Simulation!$B334)^2)/(2*Simulation!E$22^2)))</f>
        <v>0</v>
      </c>
      <c r="F334" s="22">
        <f>(1/(F$22*(SQRT(2*PI())))*EXP(-((F$19-Simulation!$B334)^2)/(2*Simulation!F$22^2)))</f>
        <v>0</v>
      </c>
      <c r="G334" s="22">
        <f>(1/(G$22*(SQRT(2*PI())))*EXP(-((G$18-Simulation!$B334)^2)/(2*Simulation!G$22^2)))</f>
        <v>0</v>
      </c>
      <c r="H334" s="22">
        <f>(1/(H$22*(SQRT(2*PI())))*EXP(-((H$18-Simulation!$B334)^2)/(2*Simulation!H$22^2)))</f>
        <v>0</v>
      </c>
      <c r="I334" s="22">
        <f>(1/(I$22*(SQRT(2*PI())))*EXP(-((I$18-Simulation!$B334)^2)/(2*Simulation!I$22^2)))</f>
        <v>9.5090746262655281E-239</v>
      </c>
      <c r="J334" s="22">
        <f t="shared" si="10"/>
        <v>9.5090746262655281E-239</v>
      </c>
    </row>
    <row r="335" spans="1:10">
      <c r="A335" s="18">
        <f>B335/'Isocratic retention'!$B$5</f>
        <v>1.54</v>
      </c>
      <c r="B335" s="8">
        <v>3.08</v>
      </c>
      <c r="C335" s="22">
        <f>(1/(C$22*(SQRT(2*PI())))*EXP(-((C$19-Simulation!$B335)^2)/(2*Simulation!C$22^2)))</f>
        <v>0</v>
      </c>
      <c r="D335" s="22">
        <f>(1/(D$22*(SQRT(2*PI())))*EXP(-((D$19-Simulation!$B335)^2)/(2*Simulation!D$22^2)))</f>
        <v>0</v>
      </c>
      <c r="E335" s="22">
        <f>(1/(E$22*(SQRT(2*PI())))*EXP(-((E$19-Simulation!$B335)^2)/(2*Simulation!E$22^2)))</f>
        <v>0</v>
      </c>
      <c r="F335" s="22">
        <f>(1/(F$22*(SQRT(2*PI())))*EXP(-((F$19-Simulation!$B335)^2)/(2*Simulation!F$22^2)))</f>
        <v>0</v>
      </c>
      <c r="G335" s="22">
        <f>(1/(G$22*(SQRT(2*PI())))*EXP(-((G$18-Simulation!$B335)^2)/(2*Simulation!G$22^2)))</f>
        <v>0</v>
      </c>
      <c r="H335" s="22">
        <f>(1/(H$22*(SQRT(2*PI())))*EXP(-((H$18-Simulation!$B335)^2)/(2*Simulation!H$22^2)))</f>
        <v>0</v>
      </c>
      <c r="I335" s="22">
        <f>(1/(I$22*(SQRT(2*PI())))*EXP(-((I$18-Simulation!$B335)^2)/(2*Simulation!I$22^2)))</f>
        <v>9.5125204347227457E-257</v>
      </c>
      <c r="J335" s="22">
        <f t="shared" si="10"/>
        <v>9.5125204347227457E-257</v>
      </c>
    </row>
    <row r="336" spans="1:10">
      <c r="A336" s="18">
        <f>B336/'Isocratic retention'!$B$5</f>
        <v>1.5449999999999999</v>
      </c>
      <c r="B336" s="8">
        <v>3.09</v>
      </c>
      <c r="C336" s="22">
        <f>(1/(C$22*(SQRT(2*PI())))*EXP(-((C$19-Simulation!$B336)^2)/(2*Simulation!C$22^2)))</f>
        <v>0</v>
      </c>
      <c r="D336" s="22">
        <f>(1/(D$22*(SQRT(2*PI())))*EXP(-((D$19-Simulation!$B336)^2)/(2*Simulation!D$22^2)))</f>
        <v>0</v>
      </c>
      <c r="E336" s="22">
        <f>(1/(E$22*(SQRT(2*PI())))*EXP(-((E$19-Simulation!$B336)^2)/(2*Simulation!E$22^2)))</f>
        <v>0</v>
      </c>
      <c r="F336" s="22">
        <f>(1/(F$22*(SQRT(2*PI())))*EXP(-((F$19-Simulation!$B336)^2)/(2*Simulation!F$22^2)))</f>
        <v>0</v>
      </c>
      <c r="G336" s="22">
        <f>(1/(G$22*(SQRT(2*PI())))*EXP(-((G$18-Simulation!$B336)^2)/(2*Simulation!G$22^2)))</f>
        <v>0</v>
      </c>
      <c r="H336" s="22">
        <f>(1/(H$22*(SQRT(2*PI())))*EXP(-((H$18-Simulation!$B336)^2)/(2*Simulation!H$22^2)))</f>
        <v>0</v>
      </c>
      <c r="I336" s="22">
        <f>(1/(I$22*(SQRT(2*PI())))*EXP(-((I$18-Simulation!$B336)^2)/(2*Simulation!I$22^2)))</f>
        <v>2.1227164586373625E-275</v>
      </c>
      <c r="J336" s="22">
        <f t="shared" si="10"/>
        <v>2.1227164586373625E-275</v>
      </c>
    </row>
    <row r="337" spans="1:10">
      <c r="A337" s="18">
        <f>B337/'Isocratic retention'!$B$5</f>
        <v>1.55</v>
      </c>
      <c r="B337" s="8">
        <v>3.1</v>
      </c>
      <c r="C337" s="22">
        <f>(1/(C$22*(SQRT(2*PI())))*EXP(-((C$19-Simulation!$B337)^2)/(2*Simulation!C$22^2)))</f>
        <v>0</v>
      </c>
      <c r="D337" s="22">
        <f>(1/(D$22*(SQRT(2*PI())))*EXP(-((D$19-Simulation!$B337)^2)/(2*Simulation!D$22^2)))</f>
        <v>0</v>
      </c>
      <c r="E337" s="22">
        <f>(1/(E$22*(SQRT(2*PI())))*EXP(-((E$19-Simulation!$B337)^2)/(2*Simulation!E$22^2)))</f>
        <v>0</v>
      </c>
      <c r="F337" s="22">
        <f>(1/(F$22*(SQRT(2*PI())))*EXP(-((F$19-Simulation!$B337)^2)/(2*Simulation!F$22^2)))</f>
        <v>0</v>
      </c>
      <c r="G337" s="22">
        <f>(1/(G$22*(SQRT(2*PI())))*EXP(-((G$18-Simulation!$B337)^2)/(2*Simulation!G$22^2)))</f>
        <v>0</v>
      </c>
      <c r="H337" s="22">
        <f>(1/(H$22*(SQRT(2*PI())))*EXP(-((H$18-Simulation!$B337)^2)/(2*Simulation!H$22^2)))</f>
        <v>0</v>
      </c>
      <c r="I337" s="22">
        <f>(1/(I$22*(SQRT(2*PI())))*EXP(-((I$18-Simulation!$B337)^2)/(2*Simulation!I$22^2)))</f>
        <v>1.056640880853905E-294</v>
      </c>
      <c r="J337" s="22">
        <f t="shared" si="10"/>
        <v>1.056640880853905E-294</v>
      </c>
    </row>
    <row r="338" spans="1:10">
      <c r="A338" s="18">
        <f>B338/'Isocratic retention'!$B$5</f>
        <v>1.5549999999999999</v>
      </c>
      <c r="B338" s="8">
        <v>3.11</v>
      </c>
      <c r="C338" s="22">
        <f>(1/(C$22*(SQRT(2*PI())))*EXP(-((C$19-Simulation!$B338)^2)/(2*Simulation!C$22^2)))</f>
        <v>0</v>
      </c>
      <c r="D338" s="22">
        <f>(1/(D$22*(SQRT(2*PI())))*EXP(-((D$19-Simulation!$B338)^2)/(2*Simulation!D$22^2)))</f>
        <v>0</v>
      </c>
      <c r="E338" s="22">
        <f>(1/(E$22*(SQRT(2*PI())))*EXP(-((E$19-Simulation!$B338)^2)/(2*Simulation!E$22^2)))</f>
        <v>0</v>
      </c>
      <c r="F338" s="22">
        <f>(1/(F$22*(SQRT(2*PI())))*EXP(-((F$19-Simulation!$B338)^2)/(2*Simulation!F$22^2)))</f>
        <v>0</v>
      </c>
      <c r="G338" s="22">
        <f>(1/(G$22*(SQRT(2*PI())))*EXP(-((G$18-Simulation!$B338)^2)/(2*Simulation!G$22^2)))</f>
        <v>0</v>
      </c>
      <c r="H338" s="22">
        <f>(1/(H$22*(SQRT(2*PI())))*EXP(-((H$18-Simulation!$B338)^2)/(2*Simulation!H$22^2)))</f>
        <v>0</v>
      </c>
      <c r="I338" s="22">
        <f>(1/(I$22*(SQRT(2*PI())))*EXP(-((I$18-Simulation!$B338)^2)/(2*Simulation!I$22^2)))</f>
        <v>0</v>
      </c>
      <c r="J338" s="22">
        <f t="shared" si="10"/>
        <v>0</v>
      </c>
    </row>
    <row r="339" spans="1:10">
      <c r="A339" s="18">
        <f>B339/'Isocratic retention'!$B$5</f>
        <v>1.56</v>
      </c>
      <c r="B339" s="8">
        <v>3.12</v>
      </c>
      <c r="C339" s="22">
        <f>(1/(C$22*(SQRT(2*PI())))*EXP(-((C$19-Simulation!$B339)^2)/(2*Simulation!C$22^2)))</f>
        <v>0</v>
      </c>
      <c r="D339" s="22">
        <f>(1/(D$22*(SQRT(2*PI())))*EXP(-((D$19-Simulation!$B339)^2)/(2*Simulation!D$22^2)))</f>
        <v>0</v>
      </c>
      <c r="E339" s="22">
        <f>(1/(E$22*(SQRT(2*PI())))*EXP(-((E$19-Simulation!$B339)^2)/(2*Simulation!E$22^2)))</f>
        <v>0</v>
      </c>
      <c r="F339" s="22">
        <f>(1/(F$22*(SQRT(2*PI())))*EXP(-((F$19-Simulation!$B339)^2)/(2*Simulation!F$22^2)))</f>
        <v>0</v>
      </c>
      <c r="G339" s="22">
        <f>(1/(G$22*(SQRT(2*PI())))*EXP(-((G$18-Simulation!$B339)^2)/(2*Simulation!G$22^2)))</f>
        <v>0</v>
      </c>
      <c r="H339" s="22">
        <f>(1/(H$22*(SQRT(2*PI())))*EXP(-((H$18-Simulation!$B339)^2)/(2*Simulation!H$22^2)))</f>
        <v>0</v>
      </c>
      <c r="I339" s="22">
        <f>(1/(I$22*(SQRT(2*PI())))*EXP(-((I$18-Simulation!$B339)^2)/(2*Simulation!I$22^2)))</f>
        <v>0</v>
      </c>
      <c r="J339" s="22">
        <f t="shared" si="10"/>
        <v>0</v>
      </c>
    </row>
    <row r="340" spans="1:10">
      <c r="A340" s="18">
        <f>B340/'Isocratic retention'!$B$5</f>
        <v>1.5649999999999999</v>
      </c>
      <c r="B340" s="8">
        <v>3.13</v>
      </c>
      <c r="C340" s="22">
        <f>(1/(C$22*(SQRT(2*PI())))*EXP(-((C$19-Simulation!$B340)^2)/(2*Simulation!C$22^2)))</f>
        <v>0</v>
      </c>
      <c r="D340" s="22">
        <f>(1/(D$22*(SQRT(2*PI())))*EXP(-((D$19-Simulation!$B340)^2)/(2*Simulation!D$22^2)))</f>
        <v>0</v>
      </c>
      <c r="E340" s="22">
        <f>(1/(E$22*(SQRT(2*PI())))*EXP(-((E$19-Simulation!$B340)^2)/(2*Simulation!E$22^2)))</f>
        <v>0</v>
      </c>
      <c r="F340" s="22">
        <f>(1/(F$22*(SQRT(2*PI())))*EXP(-((F$19-Simulation!$B340)^2)/(2*Simulation!F$22^2)))</f>
        <v>0</v>
      </c>
      <c r="G340" s="22">
        <f>(1/(G$22*(SQRT(2*PI())))*EXP(-((G$18-Simulation!$B340)^2)/(2*Simulation!G$22^2)))</f>
        <v>0</v>
      </c>
      <c r="H340" s="22">
        <f>(1/(H$22*(SQRT(2*PI())))*EXP(-((H$18-Simulation!$B340)^2)/(2*Simulation!H$22^2)))</f>
        <v>0</v>
      </c>
      <c r="I340" s="22">
        <f>(1/(I$22*(SQRT(2*PI())))*EXP(-((I$18-Simulation!$B340)^2)/(2*Simulation!I$22^2)))</f>
        <v>0</v>
      </c>
      <c r="J340" s="22">
        <f t="shared" si="10"/>
        <v>0</v>
      </c>
    </row>
    <row r="341" spans="1:10">
      <c r="A341" s="18">
        <f>B341/'Isocratic retention'!$B$5</f>
        <v>1.57</v>
      </c>
      <c r="B341" s="8">
        <v>3.14</v>
      </c>
      <c r="C341" s="22">
        <f>(1/(C$22*(SQRT(2*PI())))*EXP(-((C$19-Simulation!$B341)^2)/(2*Simulation!C$22^2)))</f>
        <v>0</v>
      </c>
      <c r="D341" s="22">
        <f>(1/(D$22*(SQRT(2*PI())))*EXP(-((D$19-Simulation!$B341)^2)/(2*Simulation!D$22^2)))</f>
        <v>0</v>
      </c>
      <c r="E341" s="22">
        <f>(1/(E$22*(SQRT(2*PI())))*EXP(-((E$19-Simulation!$B341)^2)/(2*Simulation!E$22^2)))</f>
        <v>0</v>
      </c>
      <c r="F341" s="22">
        <f>(1/(F$22*(SQRT(2*PI())))*EXP(-((F$19-Simulation!$B341)^2)/(2*Simulation!F$22^2)))</f>
        <v>0</v>
      </c>
      <c r="G341" s="22">
        <f>(1/(G$22*(SQRT(2*PI())))*EXP(-((G$18-Simulation!$B341)^2)/(2*Simulation!G$22^2)))</f>
        <v>0</v>
      </c>
      <c r="H341" s="22">
        <f>(1/(H$22*(SQRT(2*PI())))*EXP(-((H$18-Simulation!$B341)^2)/(2*Simulation!H$22^2)))</f>
        <v>0</v>
      </c>
      <c r="I341" s="22">
        <f>(1/(I$22*(SQRT(2*PI())))*EXP(-((I$18-Simulation!$B341)^2)/(2*Simulation!I$22^2)))</f>
        <v>0</v>
      </c>
      <c r="J341" s="22">
        <f t="shared" si="10"/>
        <v>0</v>
      </c>
    </row>
    <row r="342" spans="1:10">
      <c r="A342" s="18">
        <f>B342/'Isocratic retention'!$B$5</f>
        <v>1.575</v>
      </c>
      <c r="B342" s="8">
        <v>3.15</v>
      </c>
      <c r="C342" s="22">
        <f>(1/(C$22*(SQRT(2*PI())))*EXP(-((C$19-Simulation!$B342)^2)/(2*Simulation!C$22^2)))</f>
        <v>0</v>
      </c>
      <c r="D342" s="22">
        <f>(1/(D$22*(SQRT(2*PI())))*EXP(-((D$19-Simulation!$B342)^2)/(2*Simulation!D$22^2)))</f>
        <v>0</v>
      </c>
      <c r="E342" s="22">
        <f>(1/(E$22*(SQRT(2*PI())))*EXP(-((E$19-Simulation!$B342)^2)/(2*Simulation!E$22^2)))</f>
        <v>0</v>
      </c>
      <c r="F342" s="22">
        <f>(1/(F$22*(SQRT(2*PI())))*EXP(-((F$19-Simulation!$B342)^2)/(2*Simulation!F$22^2)))</f>
        <v>0</v>
      </c>
      <c r="G342" s="22">
        <f>(1/(G$22*(SQRT(2*PI())))*EXP(-((G$18-Simulation!$B342)^2)/(2*Simulation!G$22^2)))</f>
        <v>0</v>
      </c>
      <c r="H342" s="22">
        <f>(1/(H$22*(SQRT(2*PI())))*EXP(-((H$18-Simulation!$B342)^2)/(2*Simulation!H$22^2)))</f>
        <v>0</v>
      </c>
      <c r="I342" s="22">
        <f>(1/(I$22*(SQRT(2*PI())))*EXP(-((I$18-Simulation!$B342)^2)/(2*Simulation!I$22^2)))</f>
        <v>0</v>
      </c>
      <c r="J342" s="22">
        <f t="shared" si="10"/>
        <v>0</v>
      </c>
    </row>
    <row r="343" spans="1:10">
      <c r="A343" s="18">
        <f>B343/'Isocratic retention'!$B$5</f>
        <v>1.580000000000005</v>
      </c>
      <c r="B343" s="8">
        <v>3.1600000000000099</v>
      </c>
      <c r="C343" s="22">
        <f>(1/(C$22*(SQRT(2*PI())))*EXP(-((C$19-Simulation!$B343)^2)/(2*Simulation!C$22^2)))</f>
        <v>0</v>
      </c>
      <c r="D343" s="22">
        <f>(1/(D$22*(SQRT(2*PI())))*EXP(-((D$19-Simulation!$B343)^2)/(2*Simulation!D$22^2)))</f>
        <v>0</v>
      </c>
      <c r="E343" s="22">
        <f>(1/(E$22*(SQRT(2*PI())))*EXP(-((E$19-Simulation!$B343)^2)/(2*Simulation!E$22^2)))</f>
        <v>0</v>
      </c>
      <c r="F343" s="22">
        <f>(1/(F$22*(SQRT(2*PI())))*EXP(-((F$19-Simulation!$B343)^2)/(2*Simulation!F$22^2)))</f>
        <v>0</v>
      </c>
      <c r="G343" s="22">
        <f>(1/(G$22*(SQRT(2*PI())))*EXP(-((G$18-Simulation!$B343)^2)/(2*Simulation!G$22^2)))</f>
        <v>0</v>
      </c>
      <c r="H343" s="22">
        <f>(1/(H$22*(SQRT(2*PI())))*EXP(-((H$18-Simulation!$B343)^2)/(2*Simulation!H$22^2)))</f>
        <v>0</v>
      </c>
      <c r="I343" s="22">
        <f>(1/(I$22*(SQRT(2*PI())))*EXP(-((I$18-Simulation!$B343)^2)/(2*Simulation!I$22^2)))</f>
        <v>0</v>
      </c>
      <c r="J343" s="22">
        <f t="shared" si="10"/>
        <v>0</v>
      </c>
    </row>
    <row r="344" spans="1:10">
      <c r="A344" s="18">
        <f>B344/'Isocratic retention'!$B$5</f>
        <v>1.585</v>
      </c>
      <c r="B344" s="8">
        <v>3.17</v>
      </c>
      <c r="C344" s="22">
        <f>(1/(C$22*(SQRT(2*PI())))*EXP(-((C$19-Simulation!$B344)^2)/(2*Simulation!C$22^2)))</f>
        <v>0</v>
      </c>
      <c r="D344" s="22">
        <f>(1/(D$22*(SQRT(2*PI())))*EXP(-((D$19-Simulation!$B344)^2)/(2*Simulation!D$22^2)))</f>
        <v>0</v>
      </c>
      <c r="E344" s="22">
        <f>(1/(E$22*(SQRT(2*PI())))*EXP(-((E$19-Simulation!$B344)^2)/(2*Simulation!E$22^2)))</f>
        <v>0</v>
      </c>
      <c r="F344" s="22">
        <f>(1/(F$22*(SQRT(2*PI())))*EXP(-((F$19-Simulation!$B344)^2)/(2*Simulation!F$22^2)))</f>
        <v>0</v>
      </c>
      <c r="G344" s="22">
        <f>(1/(G$22*(SQRT(2*PI())))*EXP(-((G$18-Simulation!$B344)^2)/(2*Simulation!G$22^2)))</f>
        <v>0</v>
      </c>
      <c r="H344" s="22">
        <f>(1/(H$22*(SQRT(2*PI())))*EXP(-((H$18-Simulation!$B344)^2)/(2*Simulation!H$22^2)))</f>
        <v>0</v>
      </c>
      <c r="I344" s="22">
        <f>(1/(I$22*(SQRT(2*PI())))*EXP(-((I$18-Simulation!$B344)^2)/(2*Simulation!I$22^2)))</f>
        <v>0</v>
      </c>
      <c r="J344" s="22">
        <f t="shared" si="10"/>
        <v>0</v>
      </c>
    </row>
    <row r="345" spans="1:10">
      <c r="A345" s="18">
        <f>B345/'Isocratic retention'!$B$5</f>
        <v>1.590000000000005</v>
      </c>
      <c r="B345" s="8">
        <v>3.1800000000000099</v>
      </c>
      <c r="C345" s="22">
        <f>(1/(C$22*(SQRT(2*PI())))*EXP(-((C$19-Simulation!$B345)^2)/(2*Simulation!C$22^2)))</f>
        <v>0</v>
      </c>
      <c r="D345" s="22">
        <f>(1/(D$22*(SQRT(2*PI())))*EXP(-((D$19-Simulation!$B345)^2)/(2*Simulation!D$22^2)))</f>
        <v>0</v>
      </c>
      <c r="E345" s="22">
        <f>(1/(E$22*(SQRT(2*PI())))*EXP(-((E$19-Simulation!$B345)^2)/(2*Simulation!E$22^2)))</f>
        <v>0</v>
      </c>
      <c r="F345" s="22">
        <f>(1/(F$22*(SQRT(2*PI())))*EXP(-((F$19-Simulation!$B345)^2)/(2*Simulation!F$22^2)))</f>
        <v>0</v>
      </c>
      <c r="G345" s="22">
        <f>(1/(G$22*(SQRT(2*PI())))*EXP(-((G$18-Simulation!$B345)^2)/(2*Simulation!G$22^2)))</f>
        <v>0</v>
      </c>
      <c r="H345" s="22">
        <f>(1/(H$22*(SQRT(2*PI())))*EXP(-((H$18-Simulation!$B345)^2)/(2*Simulation!H$22^2)))</f>
        <v>0</v>
      </c>
      <c r="I345" s="22">
        <f>(1/(I$22*(SQRT(2*PI())))*EXP(-((I$18-Simulation!$B345)^2)/(2*Simulation!I$22^2)))</f>
        <v>0</v>
      </c>
      <c r="J345" s="22">
        <f t="shared" si="10"/>
        <v>0</v>
      </c>
    </row>
    <row r="346" spans="1:10">
      <c r="A346" s="18">
        <f>B346/'Isocratic retention'!$B$5</f>
        <v>1.595</v>
      </c>
      <c r="B346" s="8">
        <v>3.19</v>
      </c>
      <c r="C346" s="22">
        <f>(1/(C$22*(SQRT(2*PI())))*EXP(-((C$19-Simulation!$B346)^2)/(2*Simulation!C$22^2)))</f>
        <v>0</v>
      </c>
      <c r="D346" s="22">
        <f>(1/(D$22*(SQRT(2*PI())))*EXP(-((D$19-Simulation!$B346)^2)/(2*Simulation!D$22^2)))</f>
        <v>0</v>
      </c>
      <c r="E346" s="22">
        <f>(1/(E$22*(SQRT(2*PI())))*EXP(-((E$19-Simulation!$B346)^2)/(2*Simulation!E$22^2)))</f>
        <v>0</v>
      </c>
      <c r="F346" s="22">
        <f>(1/(F$22*(SQRT(2*PI())))*EXP(-((F$19-Simulation!$B346)^2)/(2*Simulation!F$22^2)))</f>
        <v>0</v>
      </c>
      <c r="G346" s="22">
        <f>(1/(G$22*(SQRT(2*PI())))*EXP(-((G$18-Simulation!$B346)^2)/(2*Simulation!G$22^2)))</f>
        <v>0</v>
      </c>
      <c r="H346" s="22">
        <f>(1/(H$22*(SQRT(2*PI())))*EXP(-((H$18-Simulation!$B346)^2)/(2*Simulation!H$22^2)))</f>
        <v>0</v>
      </c>
      <c r="I346" s="22">
        <f>(1/(I$22*(SQRT(2*PI())))*EXP(-((I$18-Simulation!$B346)^2)/(2*Simulation!I$22^2)))</f>
        <v>0</v>
      </c>
      <c r="J346" s="22">
        <f t="shared" si="10"/>
        <v>0</v>
      </c>
    </row>
    <row r="347" spans="1:10">
      <c r="A347" s="18">
        <f>B347/'Isocratic retention'!$B$5</f>
        <v>1.600000000000005</v>
      </c>
      <c r="B347" s="8">
        <v>3.2000000000000099</v>
      </c>
      <c r="C347" s="22">
        <f>(1/(C$22*(SQRT(2*PI())))*EXP(-((C$19-Simulation!$B347)^2)/(2*Simulation!C$22^2)))</f>
        <v>0</v>
      </c>
      <c r="D347" s="22">
        <f>(1/(D$22*(SQRT(2*PI())))*EXP(-((D$19-Simulation!$B347)^2)/(2*Simulation!D$22^2)))</f>
        <v>0</v>
      </c>
      <c r="E347" s="22">
        <f>(1/(E$22*(SQRT(2*PI())))*EXP(-((E$19-Simulation!$B347)^2)/(2*Simulation!E$22^2)))</f>
        <v>0</v>
      </c>
      <c r="F347" s="22">
        <f>(1/(F$22*(SQRT(2*PI())))*EXP(-((F$19-Simulation!$B347)^2)/(2*Simulation!F$22^2)))</f>
        <v>0</v>
      </c>
      <c r="G347" s="22">
        <f>(1/(G$22*(SQRT(2*PI())))*EXP(-((G$18-Simulation!$B347)^2)/(2*Simulation!G$22^2)))</f>
        <v>0</v>
      </c>
      <c r="H347" s="22">
        <f>(1/(H$22*(SQRT(2*PI())))*EXP(-((H$18-Simulation!$B347)^2)/(2*Simulation!H$22^2)))</f>
        <v>0</v>
      </c>
      <c r="I347" s="22">
        <f>(1/(I$22*(SQRT(2*PI())))*EXP(-((I$18-Simulation!$B347)^2)/(2*Simulation!I$22^2)))</f>
        <v>0</v>
      </c>
      <c r="J347" s="22">
        <f t="shared" si="10"/>
        <v>0</v>
      </c>
    </row>
    <row r="348" spans="1:10">
      <c r="A348" s="18">
        <f>B348/'Isocratic retention'!$B$5</f>
        <v>1.6050000000000051</v>
      </c>
      <c r="B348" s="8">
        <v>3.2100000000000102</v>
      </c>
      <c r="C348" s="22">
        <f>(1/(C$22*(SQRT(2*PI())))*EXP(-((C$19-Simulation!$B348)^2)/(2*Simulation!C$22^2)))</f>
        <v>0</v>
      </c>
      <c r="D348" s="22">
        <f>(1/(D$22*(SQRT(2*PI())))*EXP(-((D$19-Simulation!$B348)^2)/(2*Simulation!D$22^2)))</f>
        <v>0</v>
      </c>
      <c r="E348" s="22">
        <f>(1/(E$22*(SQRT(2*PI())))*EXP(-((E$19-Simulation!$B348)^2)/(2*Simulation!E$22^2)))</f>
        <v>0</v>
      </c>
      <c r="F348" s="22">
        <f>(1/(F$22*(SQRT(2*PI())))*EXP(-((F$19-Simulation!$B348)^2)/(2*Simulation!F$22^2)))</f>
        <v>0</v>
      </c>
      <c r="G348" s="22">
        <f>(1/(G$22*(SQRT(2*PI())))*EXP(-((G$18-Simulation!$B348)^2)/(2*Simulation!G$22^2)))</f>
        <v>0</v>
      </c>
      <c r="H348" s="22">
        <f>(1/(H$22*(SQRT(2*PI())))*EXP(-((H$18-Simulation!$B348)^2)/(2*Simulation!H$22^2)))</f>
        <v>0</v>
      </c>
      <c r="I348" s="22">
        <f>(1/(I$22*(SQRT(2*PI())))*EXP(-((I$18-Simulation!$B348)^2)/(2*Simulation!I$22^2)))</f>
        <v>0</v>
      </c>
      <c r="J348" s="22">
        <f t="shared" si="10"/>
        <v>0</v>
      </c>
    </row>
    <row r="349" spans="1:10">
      <c r="A349" s="18">
        <f>B349/'Isocratic retention'!$B$5</f>
        <v>1.610000000000005</v>
      </c>
      <c r="B349" s="8">
        <v>3.22000000000001</v>
      </c>
      <c r="C349" s="22">
        <f>(1/(C$22*(SQRT(2*PI())))*EXP(-((C$19-Simulation!$B349)^2)/(2*Simulation!C$22^2)))</f>
        <v>0</v>
      </c>
      <c r="D349" s="22">
        <f>(1/(D$22*(SQRT(2*PI())))*EXP(-((D$19-Simulation!$B349)^2)/(2*Simulation!D$22^2)))</f>
        <v>0</v>
      </c>
      <c r="E349" s="22">
        <f>(1/(E$22*(SQRT(2*PI())))*EXP(-((E$19-Simulation!$B349)^2)/(2*Simulation!E$22^2)))</f>
        <v>0</v>
      </c>
      <c r="F349" s="22">
        <f>(1/(F$22*(SQRT(2*PI())))*EXP(-((F$19-Simulation!$B349)^2)/(2*Simulation!F$22^2)))</f>
        <v>0</v>
      </c>
      <c r="G349" s="22">
        <f>(1/(G$22*(SQRT(2*PI())))*EXP(-((G$18-Simulation!$B349)^2)/(2*Simulation!G$22^2)))</f>
        <v>0</v>
      </c>
      <c r="H349" s="22">
        <f>(1/(H$22*(SQRT(2*PI())))*EXP(-((H$18-Simulation!$B349)^2)/(2*Simulation!H$22^2)))</f>
        <v>0</v>
      </c>
      <c r="I349" s="22">
        <f>(1/(I$22*(SQRT(2*PI())))*EXP(-((I$18-Simulation!$B349)^2)/(2*Simulation!I$22^2)))</f>
        <v>0</v>
      </c>
      <c r="J349" s="22">
        <f t="shared" si="10"/>
        <v>0</v>
      </c>
    </row>
    <row r="350" spans="1:10">
      <c r="A350" s="18">
        <f>B350/'Isocratic retention'!$B$5</f>
        <v>1.6150000000000051</v>
      </c>
      <c r="B350" s="8">
        <v>3.2300000000000102</v>
      </c>
      <c r="C350" s="22">
        <f>(1/(C$22*(SQRT(2*PI())))*EXP(-((C$19-Simulation!$B350)^2)/(2*Simulation!C$22^2)))</f>
        <v>0</v>
      </c>
      <c r="D350" s="22">
        <f>(1/(D$22*(SQRT(2*PI())))*EXP(-((D$19-Simulation!$B350)^2)/(2*Simulation!D$22^2)))</f>
        <v>0</v>
      </c>
      <c r="E350" s="22">
        <f>(1/(E$22*(SQRT(2*PI())))*EXP(-((E$19-Simulation!$B350)^2)/(2*Simulation!E$22^2)))</f>
        <v>0</v>
      </c>
      <c r="F350" s="22">
        <f>(1/(F$22*(SQRT(2*PI())))*EXP(-((F$19-Simulation!$B350)^2)/(2*Simulation!F$22^2)))</f>
        <v>0</v>
      </c>
      <c r="G350" s="22">
        <f>(1/(G$22*(SQRT(2*PI())))*EXP(-((G$18-Simulation!$B350)^2)/(2*Simulation!G$22^2)))</f>
        <v>0</v>
      </c>
      <c r="H350" s="22">
        <f>(1/(H$22*(SQRT(2*PI())))*EXP(-((H$18-Simulation!$B350)^2)/(2*Simulation!H$22^2)))</f>
        <v>0</v>
      </c>
      <c r="I350" s="22">
        <f>(1/(I$22*(SQRT(2*PI())))*EXP(-((I$18-Simulation!$B350)^2)/(2*Simulation!I$22^2)))</f>
        <v>0</v>
      </c>
      <c r="J350" s="22">
        <f t="shared" si="10"/>
        <v>0</v>
      </c>
    </row>
    <row r="351" spans="1:10">
      <c r="A351" s="18">
        <f>B351/'Isocratic retention'!$B$5</f>
        <v>1.620000000000005</v>
      </c>
      <c r="B351" s="8">
        <v>3.24000000000001</v>
      </c>
      <c r="C351" s="22">
        <f>(1/(C$22*(SQRT(2*PI())))*EXP(-((C$19-Simulation!$B351)^2)/(2*Simulation!C$22^2)))</f>
        <v>0</v>
      </c>
      <c r="D351" s="22">
        <f>(1/(D$22*(SQRT(2*PI())))*EXP(-((D$19-Simulation!$B351)^2)/(2*Simulation!D$22^2)))</f>
        <v>0</v>
      </c>
      <c r="E351" s="22">
        <f>(1/(E$22*(SQRT(2*PI())))*EXP(-((E$19-Simulation!$B351)^2)/(2*Simulation!E$22^2)))</f>
        <v>0</v>
      </c>
      <c r="F351" s="22">
        <f>(1/(F$22*(SQRT(2*PI())))*EXP(-((F$19-Simulation!$B351)^2)/(2*Simulation!F$22^2)))</f>
        <v>0</v>
      </c>
      <c r="G351" s="22">
        <f>(1/(G$22*(SQRT(2*PI())))*EXP(-((G$18-Simulation!$B351)^2)/(2*Simulation!G$22^2)))</f>
        <v>0</v>
      </c>
      <c r="H351" s="22">
        <f>(1/(H$22*(SQRT(2*PI())))*EXP(-((H$18-Simulation!$B351)^2)/(2*Simulation!H$22^2)))</f>
        <v>0</v>
      </c>
      <c r="I351" s="22">
        <f>(1/(I$22*(SQRT(2*PI())))*EXP(-((I$18-Simulation!$B351)^2)/(2*Simulation!I$22^2)))</f>
        <v>0</v>
      </c>
      <c r="J351" s="22">
        <f t="shared" si="10"/>
        <v>0</v>
      </c>
    </row>
    <row r="352" spans="1:10">
      <c r="A352" s="18">
        <f>B352/'Isocratic retention'!$B$5</f>
        <v>1.6250000000000051</v>
      </c>
      <c r="B352" s="8">
        <v>3.2500000000000102</v>
      </c>
      <c r="C352" s="22">
        <f>(1/(C$22*(SQRT(2*PI())))*EXP(-((C$19-Simulation!$B352)^2)/(2*Simulation!C$22^2)))</f>
        <v>0</v>
      </c>
      <c r="D352" s="22">
        <f>(1/(D$22*(SQRT(2*PI())))*EXP(-((D$19-Simulation!$B352)^2)/(2*Simulation!D$22^2)))</f>
        <v>0</v>
      </c>
      <c r="E352" s="22">
        <f>(1/(E$22*(SQRT(2*PI())))*EXP(-((E$19-Simulation!$B352)^2)/(2*Simulation!E$22^2)))</f>
        <v>0</v>
      </c>
      <c r="F352" s="22">
        <f>(1/(F$22*(SQRT(2*PI())))*EXP(-((F$19-Simulation!$B352)^2)/(2*Simulation!F$22^2)))</f>
        <v>0</v>
      </c>
      <c r="G352" s="22">
        <f>(1/(G$22*(SQRT(2*PI())))*EXP(-((G$18-Simulation!$B352)^2)/(2*Simulation!G$22^2)))</f>
        <v>0</v>
      </c>
      <c r="H352" s="22">
        <f>(1/(H$22*(SQRT(2*PI())))*EXP(-((H$18-Simulation!$B352)^2)/(2*Simulation!H$22^2)))</f>
        <v>0</v>
      </c>
      <c r="I352" s="22">
        <f>(1/(I$22*(SQRT(2*PI())))*EXP(-((I$18-Simulation!$B352)^2)/(2*Simulation!I$22^2)))</f>
        <v>0</v>
      </c>
      <c r="J352" s="22">
        <f t="shared" si="10"/>
        <v>0</v>
      </c>
    </row>
    <row r="353" spans="1:10">
      <c r="A353" s="18">
        <f>B353/'Isocratic retention'!$B$5</f>
        <v>1.630000000000005</v>
      </c>
      <c r="B353" s="8">
        <v>3.26000000000001</v>
      </c>
      <c r="C353" s="22">
        <f>(1/(C$22*(SQRT(2*PI())))*EXP(-((C$19-Simulation!$B353)^2)/(2*Simulation!C$22^2)))</f>
        <v>0</v>
      </c>
      <c r="D353" s="22">
        <f>(1/(D$22*(SQRT(2*PI())))*EXP(-((D$19-Simulation!$B353)^2)/(2*Simulation!D$22^2)))</f>
        <v>0</v>
      </c>
      <c r="E353" s="22">
        <f>(1/(E$22*(SQRT(2*PI())))*EXP(-((E$19-Simulation!$B353)^2)/(2*Simulation!E$22^2)))</f>
        <v>0</v>
      </c>
      <c r="F353" s="22">
        <f>(1/(F$22*(SQRT(2*PI())))*EXP(-((F$19-Simulation!$B353)^2)/(2*Simulation!F$22^2)))</f>
        <v>0</v>
      </c>
      <c r="G353" s="22">
        <f>(1/(G$22*(SQRT(2*PI())))*EXP(-((G$18-Simulation!$B353)^2)/(2*Simulation!G$22^2)))</f>
        <v>0</v>
      </c>
      <c r="H353" s="22">
        <f>(1/(H$22*(SQRT(2*PI())))*EXP(-((H$18-Simulation!$B353)^2)/(2*Simulation!H$22^2)))</f>
        <v>0</v>
      </c>
      <c r="I353" s="22">
        <f>(1/(I$22*(SQRT(2*PI())))*EXP(-((I$18-Simulation!$B353)^2)/(2*Simulation!I$22^2)))</f>
        <v>0</v>
      </c>
      <c r="J353" s="22">
        <f t="shared" si="10"/>
        <v>0</v>
      </c>
    </row>
    <row r="354" spans="1:10">
      <c r="A354" s="18">
        <f>B354/'Isocratic retention'!$B$5</f>
        <v>1.6350000000000049</v>
      </c>
      <c r="B354" s="8">
        <v>3.2700000000000098</v>
      </c>
      <c r="C354" s="22">
        <f>(1/(C$22*(SQRT(2*PI())))*EXP(-((C$19-Simulation!$B354)^2)/(2*Simulation!C$22^2)))</f>
        <v>0</v>
      </c>
      <c r="D354" s="22">
        <f>(1/(D$22*(SQRT(2*PI())))*EXP(-((D$19-Simulation!$B354)^2)/(2*Simulation!D$22^2)))</f>
        <v>0</v>
      </c>
      <c r="E354" s="22">
        <f>(1/(E$22*(SQRT(2*PI())))*EXP(-((E$19-Simulation!$B354)^2)/(2*Simulation!E$22^2)))</f>
        <v>0</v>
      </c>
      <c r="F354" s="22">
        <f>(1/(F$22*(SQRT(2*PI())))*EXP(-((F$19-Simulation!$B354)^2)/(2*Simulation!F$22^2)))</f>
        <v>0</v>
      </c>
      <c r="G354" s="22">
        <f>(1/(G$22*(SQRT(2*PI())))*EXP(-((G$18-Simulation!$B354)^2)/(2*Simulation!G$22^2)))</f>
        <v>0</v>
      </c>
      <c r="H354" s="22">
        <f>(1/(H$22*(SQRT(2*PI())))*EXP(-((H$18-Simulation!$B354)^2)/(2*Simulation!H$22^2)))</f>
        <v>0</v>
      </c>
      <c r="I354" s="22">
        <f>(1/(I$22*(SQRT(2*PI())))*EXP(-((I$18-Simulation!$B354)^2)/(2*Simulation!I$22^2)))</f>
        <v>0</v>
      </c>
      <c r="J354" s="22">
        <f t="shared" si="10"/>
        <v>0</v>
      </c>
    </row>
    <row r="355" spans="1:10">
      <c r="A355" s="18">
        <f>B355/'Isocratic retention'!$B$5</f>
        <v>1.640000000000005</v>
      </c>
      <c r="B355" s="8">
        <v>3.28000000000001</v>
      </c>
      <c r="C355" s="22">
        <f>(1/(C$22*(SQRT(2*PI())))*EXP(-((C$19-Simulation!$B355)^2)/(2*Simulation!C$22^2)))</f>
        <v>0</v>
      </c>
      <c r="D355" s="22">
        <f>(1/(D$22*(SQRT(2*PI())))*EXP(-((D$19-Simulation!$B355)^2)/(2*Simulation!D$22^2)))</f>
        <v>0</v>
      </c>
      <c r="E355" s="22">
        <f>(1/(E$22*(SQRT(2*PI())))*EXP(-((E$19-Simulation!$B355)^2)/(2*Simulation!E$22^2)))</f>
        <v>0</v>
      </c>
      <c r="F355" s="22">
        <f>(1/(F$22*(SQRT(2*PI())))*EXP(-((F$19-Simulation!$B355)^2)/(2*Simulation!F$22^2)))</f>
        <v>0</v>
      </c>
      <c r="G355" s="22">
        <f>(1/(G$22*(SQRT(2*PI())))*EXP(-((G$18-Simulation!$B355)^2)/(2*Simulation!G$22^2)))</f>
        <v>0</v>
      </c>
      <c r="H355" s="22">
        <f>(1/(H$22*(SQRT(2*PI())))*EXP(-((H$18-Simulation!$B355)^2)/(2*Simulation!H$22^2)))</f>
        <v>0</v>
      </c>
      <c r="I355" s="22">
        <f>(1/(I$22*(SQRT(2*PI())))*EXP(-((I$18-Simulation!$B355)^2)/(2*Simulation!I$22^2)))</f>
        <v>0</v>
      </c>
      <c r="J355" s="22">
        <f t="shared" si="10"/>
        <v>0</v>
      </c>
    </row>
    <row r="356" spans="1:10">
      <c r="A356" s="18">
        <f>B356/'Isocratic retention'!$B$5</f>
        <v>1.6450000000000049</v>
      </c>
      <c r="B356" s="8">
        <v>3.2900000000000098</v>
      </c>
      <c r="C356" s="22">
        <f>(1/(C$22*(SQRT(2*PI())))*EXP(-((C$19-Simulation!$B356)^2)/(2*Simulation!C$22^2)))</f>
        <v>0</v>
      </c>
      <c r="D356" s="22">
        <f>(1/(D$22*(SQRT(2*PI())))*EXP(-((D$19-Simulation!$B356)^2)/(2*Simulation!D$22^2)))</f>
        <v>0</v>
      </c>
      <c r="E356" s="22">
        <f>(1/(E$22*(SQRT(2*PI())))*EXP(-((E$19-Simulation!$B356)^2)/(2*Simulation!E$22^2)))</f>
        <v>0</v>
      </c>
      <c r="F356" s="22">
        <f>(1/(F$22*(SQRT(2*PI())))*EXP(-((F$19-Simulation!$B356)^2)/(2*Simulation!F$22^2)))</f>
        <v>0</v>
      </c>
      <c r="G356" s="22">
        <f>(1/(G$22*(SQRT(2*PI())))*EXP(-((G$18-Simulation!$B356)^2)/(2*Simulation!G$22^2)))</f>
        <v>0</v>
      </c>
      <c r="H356" s="22">
        <f>(1/(H$22*(SQRT(2*PI())))*EXP(-((H$18-Simulation!$B356)^2)/(2*Simulation!H$22^2)))</f>
        <v>0</v>
      </c>
      <c r="I356" s="22">
        <f>(1/(I$22*(SQRT(2*PI())))*EXP(-((I$18-Simulation!$B356)^2)/(2*Simulation!I$22^2)))</f>
        <v>0</v>
      </c>
      <c r="J356" s="22">
        <f t="shared" si="10"/>
        <v>0</v>
      </c>
    </row>
    <row r="357" spans="1:10">
      <c r="A357" s="18">
        <f>B357/'Isocratic retention'!$B$5</f>
        <v>1.650000000000005</v>
      </c>
      <c r="B357" s="8">
        <v>3.30000000000001</v>
      </c>
      <c r="C357" s="22">
        <f>(1/(C$22*(SQRT(2*PI())))*EXP(-((C$19-Simulation!$B357)^2)/(2*Simulation!C$22^2)))</f>
        <v>0</v>
      </c>
      <c r="D357" s="22">
        <f>(1/(D$22*(SQRT(2*PI())))*EXP(-((D$19-Simulation!$B357)^2)/(2*Simulation!D$22^2)))</f>
        <v>0</v>
      </c>
      <c r="E357" s="22">
        <f>(1/(E$22*(SQRT(2*PI())))*EXP(-((E$19-Simulation!$B357)^2)/(2*Simulation!E$22^2)))</f>
        <v>0</v>
      </c>
      <c r="F357" s="22">
        <f>(1/(F$22*(SQRT(2*PI())))*EXP(-((F$19-Simulation!$B357)^2)/(2*Simulation!F$22^2)))</f>
        <v>0</v>
      </c>
      <c r="G357" s="22">
        <f>(1/(G$22*(SQRT(2*PI())))*EXP(-((G$18-Simulation!$B357)^2)/(2*Simulation!G$22^2)))</f>
        <v>0</v>
      </c>
      <c r="H357" s="22">
        <f>(1/(H$22*(SQRT(2*PI())))*EXP(-((H$18-Simulation!$B357)^2)/(2*Simulation!H$22^2)))</f>
        <v>0</v>
      </c>
      <c r="I357" s="22">
        <f>(1/(I$22*(SQRT(2*PI())))*EXP(-((I$18-Simulation!$B357)^2)/(2*Simulation!I$22^2)))</f>
        <v>0</v>
      </c>
      <c r="J357" s="22">
        <f t="shared" si="10"/>
        <v>0</v>
      </c>
    </row>
    <row r="358" spans="1:10">
      <c r="A358" s="18">
        <f>B358/'Isocratic retention'!$B$5</f>
        <v>1.6550000000000049</v>
      </c>
      <c r="B358" s="8">
        <v>3.3100000000000098</v>
      </c>
      <c r="C358" s="22">
        <f>(1/(C$22*(SQRT(2*PI())))*EXP(-((C$19-Simulation!$B358)^2)/(2*Simulation!C$22^2)))</f>
        <v>0</v>
      </c>
      <c r="D358" s="22">
        <f>(1/(D$22*(SQRT(2*PI())))*EXP(-((D$19-Simulation!$B358)^2)/(2*Simulation!D$22^2)))</f>
        <v>0</v>
      </c>
      <c r="E358" s="22">
        <f>(1/(E$22*(SQRT(2*PI())))*EXP(-((E$19-Simulation!$B358)^2)/(2*Simulation!E$22^2)))</f>
        <v>0</v>
      </c>
      <c r="F358" s="22">
        <f>(1/(F$22*(SQRT(2*PI())))*EXP(-((F$19-Simulation!$B358)^2)/(2*Simulation!F$22^2)))</f>
        <v>0</v>
      </c>
      <c r="G358" s="22">
        <f>(1/(G$22*(SQRT(2*PI())))*EXP(-((G$18-Simulation!$B358)^2)/(2*Simulation!G$22^2)))</f>
        <v>0</v>
      </c>
      <c r="H358" s="22">
        <f>(1/(H$22*(SQRT(2*PI())))*EXP(-((H$18-Simulation!$B358)^2)/(2*Simulation!H$22^2)))</f>
        <v>0</v>
      </c>
      <c r="I358" s="22">
        <f>(1/(I$22*(SQRT(2*PI())))*EXP(-((I$18-Simulation!$B358)^2)/(2*Simulation!I$22^2)))</f>
        <v>0</v>
      </c>
      <c r="J358" s="22">
        <f t="shared" si="10"/>
        <v>0</v>
      </c>
    </row>
    <row r="359" spans="1:10">
      <c r="A359" s="18">
        <f>B359/'Isocratic retention'!$B$5</f>
        <v>1.660000000000005</v>
      </c>
      <c r="B359" s="8">
        <v>3.3200000000000101</v>
      </c>
      <c r="C359" s="22">
        <f>(1/(C$22*(SQRT(2*PI())))*EXP(-((C$19-Simulation!$B359)^2)/(2*Simulation!C$22^2)))</f>
        <v>0</v>
      </c>
      <c r="D359" s="22">
        <f>(1/(D$22*(SQRT(2*PI())))*EXP(-((D$19-Simulation!$B359)^2)/(2*Simulation!D$22^2)))</f>
        <v>0</v>
      </c>
      <c r="E359" s="22">
        <f>(1/(E$22*(SQRT(2*PI())))*EXP(-((E$19-Simulation!$B359)^2)/(2*Simulation!E$22^2)))</f>
        <v>0</v>
      </c>
      <c r="F359" s="22">
        <f>(1/(F$22*(SQRT(2*PI())))*EXP(-((F$19-Simulation!$B359)^2)/(2*Simulation!F$22^2)))</f>
        <v>0</v>
      </c>
      <c r="G359" s="22">
        <f>(1/(G$22*(SQRT(2*PI())))*EXP(-((G$18-Simulation!$B359)^2)/(2*Simulation!G$22^2)))</f>
        <v>0</v>
      </c>
      <c r="H359" s="22">
        <f>(1/(H$22*(SQRT(2*PI())))*EXP(-((H$18-Simulation!$B359)^2)/(2*Simulation!H$22^2)))</f>
        <v>0</v>
      </c>
      <c r="I359" s="22">
        <f>(1/(I$22*(SQRT(2*PI())))*EXP(-((I$18-Simulation!$B359)^2)/(2*Simulation!I$22^2)))</f>
        <v>0</v>
      </c>
      <c r="J359" s="22">
        <f t="shared" si="10"/>
        <v>0</v>
      </c>
    </row>
    <row r="360" spans="1:10">
      <c r="A360" s="18">
        <f>B360/'Isocratic retention'!$B$5</f>
        <v>1.6650000000000049</v>
      </c>
      <c r="B360" s="8">
        <v>3.3300000000000098</v>
      </c>
      <c r="C360" s="22">
        <f>(1/(C$22*(SQRT(2*PI())))*EXP(-((C$19-Simulation!$B360)^2)/(2*Simulation!C$22^2)))</f>
        <v>0</v>
      </c>
      <c r="D360" s="22">
        <f>(1/(D$22*(SQRT(2*PI())))*EXP(-((D$19-Simulation!$B360)^2)/(2*Simulation!D$22^2)))</f>
        <v>0</v>
      </c>
      <c r="E360" s="22">
        <f>(1/(E$22*(SQRT(2*PI())))*EXP(-((E$19-Simulation!$B360)^2)/(2*Simulation!E$22^2)))</f>
        <v>0</v>
      </c>
      <c r="F360" s="22">
        <f>(1/(F$22*(SQRT(2*PI())))*EXP(-((F$19-Simulation!$B360)^2)/(2*Simulation!F$22^2)))</f>
        <v>0</v>
      </c>
      <c r="G360" s="22">
        <f>(1/(G$22*(SQRT(2*PI())))*EXP(-((G$18-Simulation!$B360)^2)/(2*Simulation!G$22^2)))</f>
        <v>0</v>
      </c>
      <c r="H360" s="22">
        <f>(1/(H$22*(SQRT(2*PI())))*EXP(-((H$18-Simulation!$B360)^2)/(2*Simulation!H$22^2)))</f>
        <v>0</v>
      </c>
      <c r="I360" s="22">
        <f>(1/(I$22*(SQRT(2*PI())))*EXP(-((I$18-Simulation!$B360)^2)/(2*Simulation!I$22^2)))</f>
        <v>0</v>
      </c>
      <c r="J360" s="22">
        <f t="shared" si="10"/>
        <v>0</v>
      </c>
    </row>
    <row r="361" spans="1:10">
      <c r="A361" s="18">
        <f>B361/'Isocratic retention'!$B$5</f>
        <v>1.670000000000005</v>
      </c>
      <c r="B361" s="8">
        <v>3.3400000000000101</v>
      </c>
      <c r="C361" s="22">
        <f>(1/(C$22*(SQRT(2*PI())))*EXP(-((C$19-Simulation!$B361)^2)/(2*Simulation!C$22^2)))</f>
        <v>0</v>
      </c>
      <c r="D361" s="22">
        <f>(1/(D$22*(SQRT(2*PI())))*EXP(-((D$19-Simulation!$B361)^2)/(2*Simulation!D$22^2)))</f>
        <v>0</v>
      </c>
      <c r="E361" s="22">
        <f>(1/(E$22*(SQRT(2*PI())))*EXP(-((E$19-Simulation!$B361)^2)/(2*Simulation!E$22^2)))</f>
        <v>0</v>
      </c>
      <c r="F361" s="22">
        <f>(1/(F$22*(SQRT(2*PI())))*EXP(-((F$19-Simulation!$B361)^2)/(2*Simulation!F$22^2)))</f>
        <v>0</v>
      </c>
      <c r="G361" s="22">
        <f>(1/(G$22*(SQRT(2*PI())))*EXP(-((G$18-Simulation!$B361)^2)/(2*Simulation!G$22^2)))</f>
        <v>0</v>
      </c>
      <c r="H361" s="22">
        <f>(1/(H$22*(SQRT(2*PI())))*EXP(-((H$18-Simulation!$B361)^2)/(2*Simulation!H$22^2)))</f>
        <v>0</v>
      </c>
      <c r="I361" s="22">
        <f>(1/(I$22*(SQRT(2*PI())))*EXP(-((I$18-Simulation!$B361)^2)/(2*Simulation!I$22^2)))</f>
        <v>0</v>
      </c>
      <c r="J361" s="22">
        <f t="shared" si="10"/>
        <v>0</v>
      </c>
    </row>
    <row r="362" spans="1:10">
      <c r="A362" s="18">
        <f>B362/'Isocratic retention'!$B$5</f>
        <v>1.6750000000000049</v>
      </c>
      <c r="B362" s="8">
        <v>3.3500000000000099</v>
      </c>
      <c r="C362" s="22">
        <f>(1/(C$22*(SQRT(2*PI())))*EXP(-((C$19-Simulation!$B362)^2)/(2*Simulation!C$22^2)))</f>
        <v>0</v>
      </c>
      <c r="D362" s="22">
        <f>(1/(D$22*(SQRT(2*PI())))*EXP(-((D$19-Simulation!$B362)^2)/(2*Simulation!D$22^2)))</f>
        <v>0</v>
      </c>
      <c r="E362" s="22">
        <f>(1/(E$22*(SQRT(2*PI())))*EXP(-((E$19-Simulation!$B362)^2)/(2*Simulation!E$22^2)))</f>
        <v>0</v>
      </c>
      <c r="F362" s="22">
        <f>(1/(F$22*(SQRT(2*PI())))*EXP(-((F$19-Simulation!$B362)^2)/(2*Simulation!F$22^2)))</f>
        <v>0</v>
      </c>
      <c r="G362" s="22">
        <f>(1/(G$22*(SQRT(2*PI())))*EXP(-((G$18-Simulation!$B362)^2)/(2*Simulation!G$22^2)))</f>
        <v>0</v>
      </c>
      <c r="H362" s="22">
        <f>(1/(H$22*(SQRT(2*PI())))*EXP(-((H$18-Simulation!$B362)^2)/(2*Simulation!H$22^2)))</f>
        <v>0</v>
      </c>
      <c r="I362" s="22">
        <f>(1/(I$22*(SQRT(2*PI())))*EXP(-((I$18-Simulation!$B362)^2)/(2*Simulation!I$22^2)))</f>
        <v>0</v>
      </c>
      <c r="J362" s="22">
        <f t="shared" si="10"/>
        <v>0</v>
      </c>
    </row>
    <row r="363" spans="1:10">
      <c r="A363" s="18">
        <f>B363/'Isocratic retention'!$B$5</f>
        <v>1.680000000000005</v>
      </c>
      <c r="B363" s="8">
        <v>3.3600000000000101</v>
      </c>
      <c r="C363" s="22">
        <f>(1/(C$22*(SQRT(2*PI())))*EXP(-((C$19-Simulation!$B363)^2)/(2*Simulation!C$22^2)))</f>
        <v>0</v>
      </c>
      <c r="D363" s="22">
        <f>(1/(D$22*(SQRT(2*PI())))*EXP(-((D$19-Simulation!$B363)^2)/(2*Simulation!D$22^2)))</f>
        <v>0</v>
      </c>
      <c r="E363" s="22">
        <f>(1/(E$22*(SQRT(2*PI())))*EXP(-((E$19-Simulation!$B363)^2)/(2*Simulation!E$22^2)))</f>
        <v>0</v>
      </c>
      <c r="F363" s="22">
        <f>(1/(F$22*(SQRT(2*PI())))*EXP(-((F$19-Simulation!$B363)^2)/(2*Simulation!F$22^2)))</f>
        <v>0</v>
      </c>
      <c r="G363" s="22">
        <f>(1/(G$22*(SQRT(2*PI())))*EXP(-((G$18-Simulation!$B363)^2)/(2*Simulation!G$22^2)))</f>
        <v>0</v>
      </c>
      <c r="H363" s="22">
        <f>(1/(H$22*(SQRT(2*PI())))*EXP(-((H$18-Simulation!$B363)^2)/(2*Simulation!H$22^2)))</f>
        <v>0</v>
      </c>
      <c r="I363" s="22">
        <f>(1/(I$22*(SQRT(2*PI())))*EXP(-((I$18-Simulation!$B363)^2)/(2*Simulation!I$22^2)))</f>
        <v>0</v>
      </c>
      <c r="J363" s="22">
        <f t="shared" si="10"/>
        <v>0</v>
      </c>
    </row>
    <row r="364" spans="1:10">
      <c r="A364" s="18">
        <f>B364/'Isocratic retention'!$B$5</f>
        <v>1.6850000000000049</v>
      </c>
      <c r="B364" s="8">
        <v>3.3700000000000099</v>
      </c>
      <c r="C364" s="22">
        <f>(1/(C$22*(SQRT(2*PI())))*EXP(-((C$19-Simulation!$B364)^2)/(2*Simulation!C$22^2)))</f>
        <v>0</v>
      </c>
      <c r="D364" s="22">
        <f>(1/(D$22*(SQRT(2*PI())))*EXP(-((D$19-Simulation!$B364)^2)/(2*Simulation!D$22^2)))</f>
        <v>0</v>
      </c>
      <c r="E364" s="22">
        <f>(1/(E$22*(SQRT(2*PI())))*EXP(-((E$19-Simulation!$B364)^2)/(2*Simulation!E$22^2)))</f>
        <v>0</v>
      </c>
      <c r="F364" s="22">
        <f>(1/(F$22*(SQRT(2*PI())))*EXP(-((F$19-Simulation!$B364)^2)/(2*Simulation!F$22^2)))</f>
        <v>0</v>
      </c>
      <c r="G364" s="22">
        <f>(1/(G$22*(SQRT(2*PI())))*EXP(-((G$18-Simulation!$B364)^2)/(2*Simulation!G$22^2)))</f>
        <v>0</v>
      </c>
      <c r="H364" s="22">
        <f>(1/(H$22*(SQRT(2*PI())))*EXP(-((H$18-Simulation!$B364)^2)/(2*Simulation!H$22^2)))</f>
        <v>0</v>
      </c>
      <c r="I364" s="22">
        <f>(1/(I$22*(SQRT(2*PI())))*EXP(-((I$18-Simulation!$B364)^2)/(2*Simulation!I$22^2)))</f>
        <v>0</v>
      </c>
      <c r="J364" s="22">
        <f t="shared" si="10"/>
        <v>0</v>
      </c>
    </row>
    <row r="365" spans="1:10">
      <c r="A365" s="18">
        <f>B365/'Isocratic retention'!$B$5</f>
        <v>1.6900000000000051</v>
      </c>
      <c r="B365" s="8">
        <v>3.3800000000000101</v>
      </c>
      <c r="C365" s="22">
        <f>(1/(C$22*(SQRT(2*PI())))*EXP(-((C$19-Simulation!$B365)^2)/(2*Simulation!C$22^2)))</f>
        <v>0</v>
      </c>
      <c r="D365" s="22">
        <f>(1/(D$22*(SQRT(2*PI())))*EXP(-((D$19-Simulation!$B365)^2)/(2*Simulation!D$22^2)))</f>
        <v>0</v>
      </c>
      <c r="E365" s="22">
        <f>(1/(E$22*(SQRT(2*PI())))*EXP(-((E$19-Simulation!$B365)^2)/(2*Simulation!E$22^2)))</f>
        <v>0</v>
      </c>
      <c r="F365" s="22">
        <f>(1/(F$22*(SQRT(2*PI())))*EXP(-((F$19-Simulation!$B365)^2)/(2*Simulation!F$22^2)))</f>
        <v>0</v>
      </c>
      <c r="G365" s="22">
        <f>(1/(G$22*(SQRT(2*PI())))*EXP(-((G$18-Simulation!$B365)^2)/(2*Simulation!G$22^2)))</f>
        <v>0</v>
      </c>
      <c r="H365" s="22">
        <f>(1/(H$22*(SQRT(2*PI())))*EXP(-((H$18-Simulation!$B365)^2)/(2*Simulation!H$22^2)))</f>
        <v>0</v>
      </c>
      <c r="I365" s="22">
        <f>(1/(I$22*(SQRT(2*PI())))*EXP(-((I$18-Simulation!$B365)^2)/(2*Simulation!I$22^2)))</f>
        <v>0</v>
      </c>
      <c r="J365" s="22">
        <f t="shared" si="10"/>
        <v>0</v>
      </c>
    </row>
    <row r="366" spans="1:10">
      <c r="A366" s="18">
        <f>B366/'Isocratic retention'!$B$5</f>
        <v>1.6950000000000049</v>
      </c>
      <c r="B366" s="8">
        <v>3.3900000000000099</v>
      </c>
      <c r="C366" s="22">
        <f>(1/(C$22*(SQRT(2*PI())))*EXP(-((C$19-Simulation!$B366)^2)/(2*Simulation!C$22^2)))</f>
        <v>0</v>
      </c>
      <c r="D366" s="22">
        <f>(1/(D$22*(SQRT(2*PI())))*EXP(-((D$19-Simulation!$B366)^2)/(2*Simulation!D$22^2)))</f>
        <v>0</v>
      </c>
      <c r="E366" s="22">
        <f>(1/(E$22*(SQRT(2*PI())))*EXP(-((E$19-Simulation!$B366)^2)/(2*Simulation!E$22^2)))</f>
        <v>0</v>
      </c>
      <c r="F366" s="22">
        <f>(1/(F$22*(SQRT(2*PI())))*EXP(-((F$19-Simulation!$B366)^2)/(2*Simulation!F$22^2)))</f>
        <v>0</v>
      </c>
      <c r="G366" s="22">
        <f>(1/(G$22*(SQRT(2*PI())))*EXP(-((G$18-Simulation!$B366)^2)/(2*Simulation!G$22^2)))</f>
        <v>0</v>
      </c>
      <c r="H366" s="22">
        <f>(1/(H$22*(SQRT(2*PI())))*EXP(-((H$18-Simulation!$B366)^2)/(2*Simulation!H$22^2)))</f>
        <v>0</v>
      </c>
      <c r="I366" s="22">
        <f>(1/(I$22*(SQRT(2*PI())))*EXP(-((I$18-Simulation!$B366)^2)/(2*Simulation!I$22^2)))</f>
        <v>0</v>
      </c>
      <c r="J366" s="22">
        <f t="shared" si="10"/>
        <v>0</v>
      </c>
    </row>
    <row r="367" spans="1:10">
      <c r="A367" s="18">
        <f>B367/'Isocratic retention'!$B$5</f>
        <v>1.7000000000000051</v>
      </c>
      <c r="B367" s="8">
        <v>3.4000000000000101</v>
      </c>
      <c r="C367" s="22">
        <f>(1/(C$22*(SQRT(2*PI())))*EXP(-((C$19-Simulation!$B367)^2)/(2*Simulation!C$22^2)))</f>
        <v>0</v>
      </c>
      <c r="D367" s="22">
        <f>(1/(D$22*(SQRT(2*PI())))*EXP(-((D$19-Simulation!$B367)^2)/(2*Simulation!D$22^2)))</f>
        <v>0</v>
      </c>
      <c r="E367" s="22">
        <f>(1/(E$22*(SQRT(2*PI())))*EXP(-((E$19-Simulation!$B367)^2)/(2*Simulation!E$22^2)))</f>
        <v>0</v>
      </c>
      <c r="F367" s="22">
        <f>(1/(F$22*(SQRT(2*PI())))*EXP(-((F$19-Simulation!$B367)^2)/(2*Simulation!F$22^2)))</f>
        <v>0</v>
      </c>
      <c r="G367" s="22">
        <f>(1/(G$22*(SQRT(2*PI())))*EXP(-((G$18-Simulation!$B367)^2)/(2*Simulation!G$22^2)))</f>
        <v>0</v>
      </c>
      <c r="H367" s="22">
        <f>(1/(H$22*(SQRT(2*PI())))*EXP(-((H$18-Simulation!$B367)^2)/(2*Simulation!H$22^2)))</f>
        <v>0</v>
      </c>
      <c r="I367" s="22">
        <f>(1/(I$22*(SQRT(2*PI())))*EXP(-((I$18-Simulation!$B367)^2)/(2*Simulation!I$22^2)))</f>
        <v>0</v>
      </c>
      <c r="J367" s="22">
        <f t="shared" si="10"/>
        <v>0</v>
      </c>
    </row>
    <row r="368" spans="1:10">
      <c r="A368" s="18">
        <f>B368/'Isocratic retention'!$B$5</f>
        <v>1.705000000000005</v>
      </c>
      <c r="B368" s="8">
        <v>3.4100000000000099</v>
      </c>
      <c r="C368" s="22">
        <f>(1/(C$22*(SQRT(2*PI())))*EXP(-((C$19-Simulation!$B368)^2)/(2*Simulation!C$22^2)))</f>
        <v>0</v>
      </c>
      <c r="D368" s="22">
        <f>(1/(D$22*(SQRT(2*PI())))*EXP(-((D$19-Simulation!$B368)^2)/(2*Simulation!D$22^2)))</f>
        <v>0</v>
      </c>
      <c r="E368" s="22">
        <f>(1/(E$22*(SQRT(2*PI())))*EXP(-((E$19-Simulation!$B368)^2)/(2*Simulation!E$22^2)))</f>
        <v>0</v>
      </c>
      <c r="F368" s="22">
        <f>(1/(F$22*(SQRT(2*PI())))*EXP(-((F$19-Simulation!$B368)^2)/(2*Simulation!F$22^2)))</f>
        <v>0</v>
      </c>
      <c r="G368" s="22">
        <f>(1/(G$22*(SQRT(2*PI())))*EXP(-((G$18-Simulation!$B368)^2)/(2*Simulation!G$22^2)))</f>
        <v>0</v>
      </c>
      <c r="H368" s="22">
        <f>(1/(H$22*(SQRT(2*PI())))*EXP(-((H$18-Simulation!$B368)^2)/(2*Simulation!H$22^2)))</f>
        <v>0</v>
      </c>
      <c r="I368" s="22">
        <f>(1/(I$22*(SQRT(2*PI())))*EXP(-((I$18-Simulation!$B368)^2)/(2*Simulation!I$22^2)))</f>
        <v>0</v>
      </c>
      <c r="J368" s="22">
        <f t="shared" si="10"/>
        <v>0</v>
      </c>
    </row>
    <row r="369" spans="1:10">
      <c r="A369" s="18">
        <f>B369/'Isocratic retention'!$B$5</f>
        <v>1.7100000000000051</v>
      </c>
      <c r="B369" s="8">
        <v>3.4200000000000101</v>
      </c>
      <c r="C369" s="22">
        <f>(1/(C$22*(SQRT(2*PI())))*EXP(-((C$19-Simulation!$B369)^2)/(2*Simulation!C$22^2)))</f>
        <v>0</v>
      </c>
      <c r="D369" s="22">
        <f>(1/(D$22*(SQRT(2*PI())))*EXP(-((D$19-Simulation!$B369)^2)/(2*Simulation!D$22^2)))</f>
        <v>0</v>
      </c>
      <c r="E369" s="22">
        <f>(1/(E$22*(SQRT(2*PI())))*EXP(-((E$19-Simulation!$B369)^2)/(2*Simulation!E$22^2)))</f>
        <v>0</v>
      </c>
      <c r="F369" s="22">
        <f>(1/(F$22*(SQRT(2*PI())))*EXP(-((F$19-Simulation!$B369)^2)/(2*Simulation!F$22^2)))</f>
        <v>0</v>
      </c>
      <c r="G369" s="22">
        <f>(1/(G$22*(SQRT(2*PI())))*EXP(-((G$18-Simulation!$B369)^2)/(2*Simulation!G$22^2)))</f>
        <v>0</v>
      </c>
      <c r="H369" s="22">
        <f>(1/(H$22*(SQRT(2*PI())))*EXP(-((H$18-Simulation!$B369)^2)/(2*Simulation!H$22^2)))</f>
        <v>0</v>
      </c>
      <c r="I369" s="22">
        <f>(1/(I$22*(SQRT(2*PI())))*EXP(-((I$18-Simulation!$B369)^2)/(2*Simulation!I$22^2)))</f>
        <v>0</v>
      </c>
      <c r="J369" s="22">
        <f t="shared" si="10"/>
        <v>0</v>
      </c>
    </row>
    <row r="370" spans="1:10">
      <c r="A370" s="18">
        <f>B370/'Isocratic retention'!$B$5</f>
        <v>1.715000000000005</v>
      </c>
      <c r="B370" s="8">
        <v>3.4300000000000099</v>
      </c>
      <c r="C370" s="22">
        <f>(1/(C$22*(SQRT(2*PI())))*EXP(-((C$19-Simulation!$B370)^2)/(2*Simulation!C$22^2)))</f>
        <v>0</v>
      </c>
      <c r="D370" s="22">
        <f>(1/(D$22*(SQRT(2*PI())))*EXP(-((D$19-Simulation!$B370)^2)/(2*Simulation!D$22^2)))</f>
        <v>0</v>
      </c>
      <c r="E370" s="22">
        <f>(1/(E$22*(SQRT(2*PI())))*EXP(-((E$19-Simulation!$B370)^2)/(2*Simulation!E$22^2)))</f>
        <v>0</v>
      </c>
      <c r="F370" s="22">
        <f>(1/(F$22*(SQRT(2*PI())))*EXP(-((F$19-Simulation!$B370)^2)/(2*Simulation!F$22^2)))</f>
        <v>0</v>
      </c>
      <c r="G370" s="22">
        <f>(1/(G$22*(SQRT(2*PI())))*EXP(-((G$18-Simulation!$B370)^2)/(2*Simulation!G$22^2)))</f>
        <v>0</v>
      </c>
      <c r="H370" s="22">
        <f>(1/(H$22*(SQRT(2*PI())))*EXP(-((H$18-Simulation!$B370)^2)/(2*Simulation!H$22^2)))</f>
        <v>0</v>
      </c>
      <c r="I370" s="22">
        <f>(1/(I$22*(SQRT(2*PI())))*EXP(-((I$18-Simulation!$B370)^2)/(2*Simulation!I$22^2)))</f>
        <v>0</v>
      </c>
      <c r="J370" s="22">
        <f t="shared" si="10"/>
        <v>0</v>
      </c>
    </row>
    <row r="371" spans="1:10">
      <c r="A371" s="18">
        <f>B371/'Isocratic retention'!$B$5</f>
        <v>1.7200000000000051</v>
      </c>
      <c r="B371" s="8">
        <v>3.4400000000000102</v>
      </c>
      <c r="C371" s="22">
        <f>(1/(C$22*(SQRT(2*PI())))*EXP(-((C$19-Simulation!$B371)^2)/(2*Simulation!C$22^2)))</f>
        <v>0</v>
      </c>
      <c r="D371" s="22">
        <f>(1/(D$22*(SQRT(2*PI())))*EXP(-((D$19-Simulation!$B371)^2)/(2*Simulation!D$22^2)))</f>
        <v>0</v>
      </c>
      <c r="E371" s="22">
        <f>(1/(E$22*(SQRT(2*PI())))*EXP(-((E$19-Simulation!$B371)^2)/(2*Simulation!E$22^2)))</f>
        <v>0</v>
      </c>
      <c r="F371" s="22">
        <f>(1/(F$22*(SQRT(2*PI())))*EXP(-((F$19-Simulation!$B371)^2)/(2*Simulation!F$22^2)))</f>
        <v>0</v>
      </c>
      <c r="G371" s="22">
        <f>(1/(G$22*(SQRT(2*PI())))*EXP(-((G$18-Simulation!$B371)^2)/(2*Simulation!G$22^2)))</f>
        <v>0</v>
      </c>
      <c r="H371" s="22">
        <f>(1/(H$22*(SQRT(2*PI())))*EXP(-((H$18-Simulation!$B371)^2)/(2*Simulation!H$22^2)))</f>
        <v>0</v>
      </c>
      <c r="I371" s="22">
        <f>(1/(I$22*(SQRT(2*PI())))*EXP(-((I$18-Simulation!$B371)^2)/(2*Simulation!I$22^2)))</f>
        <v>0</v>
      </c>
      <c r="J371" s="22">
        <f t="shared" si="10"/>
        <v>0</v>
      </c>
    </row>
    <row r="372" spans="1:10">
      <c r="A372" s="18">
        <f>B372/'Isocratic retention'!$B$5</f>
        <v>1.725000000000005</v>
      </c>
      <c r="B372" s="8">
        <v>3.4500000000000099</v>
      </c>
      <c r="C372" s="22">
        <f>(1/(C$22*(SQRT(2*PI())))*EXP(-((C$19-Simulation!$B372)^2)/(2*Simulation!C$22^2)))</f>
        <v>0</v>
      </c>
      <c r="D372" s="22">
        <f>(1/(D$22*(SQRT(2*PI())))*EXP(-((D$19-Simulation!$B372)^2)/(2*Simulation!D$22^2)))</f>
        <v>0</v>
      </c>
      <c r="E372" s="22">
        <f>(1/(E$22*(SQRT(2*PI())))*EXP(-((E$19-Simulation!$B372)^2)/(2*Simulation!E$22^2)))</f>
        <v>0</v>
      </c>
      <c r="F372" s="22">
        <f>(1/(F$22*(SQRT(2*PI())))*EXP(-((F$19-Simulation!$B372)^2)/(2*Simulation!F$22^2)))</f>
        <v>0</v>
      </c>
      <c r="G372" s="22">
        <f>(1/(G$22*(SQRT(2*PI())))*EXP(-((G$18-Simulation!$B372)^2)/(2*Simulation!G$22^2)))</f>
        <v>0</v>
      </c>
      <c r="H372" s="22">
        <f>(1/(H$22*(SQRT(2*PI())))*EXP(-((H$18-Simulation!$B372)^2)/(2*Simulation!H$22^2)))</f>
        <v>0</v>
      </c>
      <c r="I372" s="22">
        <f>(1/(I$22*(SQRT(2*PI())))*EXP(-((I$18-Simulation!$B372)^2)/(2*Simulation!I$22^2)))</f>
        <v>0</v>
      </c>
      <c r="J372" s="22">
        <f t="shared" si="10"/>
        <v>0</v>
      </c>
    </row>
    <row r="373" spans="1:10">
      <c r="A373" s="18">
        <f>B373/'Isocratic retention'!$B$5</f>
        <v>1.7300000000000051</v>
      </c>
      <c r="B373" s="8">
        <v>3.4600000000000102</v>
      </c>
      <c r="C373" s="22">
        <f>(1/(C$22*(SQRT(2*PI())))*EXP(-((C$19-Simulation!$B373)^2)/(2*Simulation!C$22^2)))</f>
        <v>0</v>
      </c>
      <c r="D373" s="22">
        <f>(1/(D$22*(SQRT(2*PI())))*EXP(-((D$19-Simulation!$B373)^2)/(2*Simulation!D$22^2)))</f>
        <v>0</v>
      </c>
      <c r="E373" s="22">
        <f>(1/(E$22*(SQRT(2*PI())))*EXP(-((E$19-Simulation!$B373)^2)/(2*Simulation!E$22^2)))</f>
        <v>0</v>
      </c>
      <c r="F373" s="22">
        <f>(1/(F$22*(SQRT(2*PI())))*EXP(-((F$19-Simulation!$B373)^2)/(2*Simulation!F$22^2)))</f>
        <v>0</v>
      </c>
      <c r="G373" s="22">
        <f>(1/(G$22*(SQRT(2*PI())))*EXP(-((G$18-Simulation!$B373)^2)/(2*Simulation!G$22^2)))</f>
        <v>0</v>
      </c>
      <c r="H373" s="22">
        <f>(1/(H$22*(SQRT(2*PI())))*EXP(-((H$18-Simulation!$B373)^2)/(2*Simulation!H$22^2)))</f>
        <v>0</v>
      </c>
      <c r="I373" s="22">
        <f>(1/(I$22*(SQRT(2*PI())))*EXP(-((I$18-Simulation!$B373)^2)/(2*Simulation!I$22^2)))</f>
        <v>0</v>
      </c>
      <c r="J373" s="22">
        <f t="shared" si="10"/>
        <v>0</v>
      </c>
    </row>
    <row r="374" spans="1:10">
      <c r="A374" s="18">
        <f>B374/'Isocratic retention'!$B$5</f>
        <v>1.735000000000005</v>
      </c>
      <c r="B374" s="8">
        <v>3.47000000000001</v>
      </c>
      <c r="C374" s="22">
        <f>(1/(C$22*(SQRT(2*PI())))*EXP(-((C$19-Simulation!$B374)^2)/(2*Simulation!C$22^2)))</f>
        <v>0</v>
      </c>
      <c r="D374" s="22">
        <f>(1/(D$22*(SQRT(2*PI())))*EXP(-((D$19-Simulation!$B374)^2)/(2*Simulation!D$22^2)))</f>
        <v>0</v>
      </c>
      <c r="E374" s="22">
        <f>(1/(E$22*(SQRT(2*PI())))*EXP(-((E$19-Simulation!$B374)^2)/(2*Simulation!E$22^2)))</f>
        <v>0</v>
      </c>
      <c r="F374" s="22">
        <f>(1/(F$22*(SQRT(2*PI())))*EXP(-((F$19-Simulation!$B374)^2)/(2*Simulation!F$22^2)))</f>
        <v>0</v>
      </c>
      <c r="G374" s="22">
        <f>(1/(G$22*(SQRT(2*PI())))*EXP(-((G$18-Simulation!$B374)^2)/(2*Simulation!G$22^2)))</f>
        <v>0</v>
      </c>
      <c r="H374" s="22">
        <f>(1/(H$22*(SQRT(2*PI())))*EXP(-((H$18-Simulation!$B374)^2)/(2*Simulation!H$22^2)))</f>
        <v>0</v>
      </c>
      <c r="I374" s="22">
        <f>(1/(I$22*(SQRT(2*PI())))*EXP(-((I$18-Simulation!$B374)^2)/(2*Simulation!I$22^2)))</f>
        <v>0</v>
      </c>
      <c r="J374" s="22">
        <f t="shared" si="10"/>
        <v>0</v>
      </c>
    </row>
    <row r="375" spans="1:10">
      <c r="A375" s="18">
        <f>B375/'Isocratic retention'!$B$5</f>
        <v>1.7400000000000051</v>
      </c>
      <c r="B375" s="8">
        <v>3.4800000000000102</v>
      </c>
      <c r="C375" s="22">
        <f>(1/(C$22*(SQRT(2*PI())))*EXP(-((C$19-Simulation!$B375)^2)/(2*Simulation!C$22^2)))</f>
        <v>0</v>
      </c>
      <c r="D375" s="22">
        <f>(1/(D$22*(SQRT(2*PI())))*EXP(-((D$19-Simulation!$B375)^2)/(2*Simulation!D$22^2)))</f>
        <v>0</v>
      </c>
      <c r="E375" s="22">
        <f>(1/(E$22*(SQRT(2*PI())))*EXP(-((E$19-Simulation!$B375)^2)/(2*Simulation!E$22^2)))</f>
        <v>0</v>
      </c>
      <c r="F375" s="22">
        <f>(1/(F$22*(SQRT(2*PI())))*EXP(-((F$19-Simulation!$B375)^2)/(2*Simulation!F$22^2)))</f>
        <v>0</v>
      </c>
      <c r="G375" s="22">
        <f>(1/(G$22*(SQRT(2*PI())))*EXP(-((G$18-Simulation!$B375)^2)/(2*Simulation!G$22^2)))</f>
        <v>0</v>
      </c>
      <c r="H375" s="22">
        <f>(1/(H$22*(SQRT(2*PI())))*EXP(-((H$18-Simulation!$B375)^2)/(2*Simulation!H$22^2)))</f>
        <v>0</v>
      </c>
      <c r="I375" s="22">
        <f>(1/(I$22*(SQRT(2*PI())))*EXP(-((I$18-Simulation!$B375)^2)/(2*Simulation!I$22^2)))</f>
        <v>0</v>
      </c>
      <c r="J375" s="22">
        <f t="shared" si="10"/>
        <v>0</v>
      </c>
    </row>
    <row r="376" spans="1:10">
      <c r="A376" s="18">
        <f>B376/'Isocratic retention'!$B$5</f>
        <v>1.745000000000005</v>
      </c>
      <c r="B376" s="8">
        <v>3.49000000000001</v>
      </c>
      <c r="C376" s="22">
        <f>(1/(C$22*(SQRT(2*PI())))*EXP(-((C$19-Simulation!$B376)^2)/(2*Simulation!C$22^2)))</f>
        <v>0</v>
      </c>
      <c r="D376" s="22">
        <f>(1/(D$22*(SQRT(2*PI())))*EXP(-((D$19-Simulation!$B376)^2)/(2*Simulation!D$22^2)))</f>
        <v>0</v>
      </c>
      <c r="E376" s="22">
        <f>(1/(E$22*(SQRT(2*PI())))*EXP(-((E$19-Simulation!$B376)^2)/(2*Simulation!E$22^2)))</f>
        <v>0</v>
      </c>
      <c r="F376" s="22">
        <f>(1/(F$22*(SQRT(2*PI())))*EXP(-((F$19-Simulation!$B376)^2)/(2*Simulation!F$22^2)))</f>
        <v>0</v>
      </c>
      <c r="G376" s="22">
        <f>(1/(G$22*(SQRT(2*PI())))*EXP(-((G$18-Simulation!$B376)^2)/(2*Simulation!G$22^2)))</f>
        <v>0</v>
      </c>
      <c r="H376" s="22">
        <f>(1/(H$22*(SQRT(2*PI())))*EXP(-((H$18-Simulation!$B376)^2)/(2*Simulation!H$22^2)))</f>
        <v>0</v>
      </c>
      <c r="I376" s="22">
        <f>(1/(I$22*(SQRT(2*PI())))*EXP(-((I$18-Simulation!$B376)^2)/(2*Simulation!I$22^2)))</f>
        <v>0</v>
      </c>
      <c r="J376" s="22">
        <f t="shared" si="10"/>
        <v>0</v>
      </c>
    </row>
    <row r="377" spans="1:10">
      <c r="A377" s="18">
        <f>B377/'Isocratic retention'!$B$5</f>
        <v>1.7500000000000051</v>
      </c>
      <c r="B377" s="8">
        <v>3.5000000000000102</v>
      </c>
      <c r="C377" s="22">
        <f>(1/(C$22*(SQRT(2*PI())))*EXP(-((C$19-Simulation!$B377)^2)/(2*Simulation!C$22^2)))</f>
        <v>0</v>
      </c>
      <c r="D377" s="22">
        <f>(1/(D$22*(SQRT(2*PI())))*EXP(-((D$19-Simulation!$B377)^2)/(2*Simulation!D$22^2)))</f>
        <v>0</v>
      </c>
      <c r="E377" s="22">
        <f>(1/(E$22*(SQRT(2*PI())))*EXP(-((E$19-Simulation!$B377)^2)/(2*Simulation!E$22^2)))</f>
        <v>0</v>
      </c>
      <c r="F377" s="22">
        <f>(1/(F$22*(SQRT(2*PI())))*EXP(-((F$19-Simulation!$B377)^2)/(2*Simulation!F$22^2)))</f>
        <v>0</v>
      </c>
      <c r="G377" s="22">
        <f>(1/(G$22*(SQRT(2*PI())))*EXP(-((G$18-Simulation!$B377)^2)/(2*Simulation!G$22^2)))</f>
        <v>0</v>
      </c>
      <c r="H377" s="22">
        <f>(1/(H$22*(SQRT(2*PI())))*EXP(-((H$18-Simulation!$B377)^2)/(2*Simulation!H$22^2)))</f>
        <v>0</v>
      </c>
      <c r="I377" s="22">
        <f>(1/(I$22*(SQRT(2*PI())))*EXP(-((I$18-Simulation!$B377)^2)/(2*Simulation!I$22^2)))</f>
        <v>0</v>
      </c>
      <c r="J377" s="22">
        <f t="shared" si="10"/>
        <v>0</v>
      </c>
    </row>
    <row r="378" spans="1:10">
      <c r="A378" s="18">
        <f>B378/'Isocratic retention'!$B$5</f>
        <v>1.755000000000005</v>
      </c>
      <c r="B378" s="8">
        <v>3.51000000000001</v>
      </c>
      <c r="C378" s="22">
        <f>(1/(C$22*(SQRT(2*PI())))*EXP(-((C$19-Simulation!$B378)^2)/(2*Simulation!C$22^2)))</f>
        <v>0</v>
      </c>
      <c r="D378" s="22">
        <f>(1/(D$22*(SQRT(2*PI())))*EXP(-((D$19-Simulation!$B378)^2)/(2*Simulation!D$22^2)))</f>
        <v>0</v>
      </c>
      <c r="E378" s="22">
        <f>(1/(E$22*(SQRT(2*PI())))*EXP(-((E$19-Simulation!$B378)^2)/(2*Simulation!E$22^2)))</f>
        <v>0</v>
      </c>
      <c r="F378" s="22">
        <f>(1/(F$22*(SQRT(2*PI())))*EXP(-((F$19-Simulation!$B378)^2)/(2*Simulation!F$22^2)))</f>
        <v>0</v>
      </c>
      <c r="G378" s="22">
        <f>(1/(G$22*(SQRT(2*PI())))*EXP(-((G$18-Simulation!$B378)^2)/(2*Simulation!G$22^2)))</f>
        <v>0</v>
      </c>
      <c r="H378" s="22">
        <f>(1/(H$22*(SQRT(2*PI())))*EXP(-((H$18-Simulation!$B378)^2)/(2*Simulation!H$22^2)))</f>
        <v>0</v>
      </c>
      <c r="I378" s="22">
        <f>(1/(I$22*(SQRT(2*PI())))*EXP(-((I$18-Simulation!$B378)^2)/(2*Simulation!I$22^2)))</f>
        <v>0</v>
      </c>
      <c r="J378" s="22">
        <f t="shared" si="10"/>
        <v>0</v>
      </c>
    </row>
    <row r="379" spans="1:10">
      <c r="A379" s="18">
        <f>B379/'Isocratic retention'!$B$5</f>
        <v>1.7600000000000049</v>
      </c>
      <c r="B379" s="8">
        <v>3.5200000000000098</v>
      </c>
      <c r="C379" s="22">
        <f>(1/(C$22*(SQRT(2*PI())))*EXP(-((C$19-Simulation!$B379)^2)/(2*Simulation!C$22^2)))</f>
        <v>0</v>
      </c>
      <c r="D379" s="22">
        <f>(1/(D$22*(SQRT(2*PI())))*EXP(-((D$19-Simulation!$B379)^2)/(2*Simulation!D$22^2)))</f>
        <v>0</v>
      </c>
      <c r="E379" s="22">
        <f>(1/(E$22*(SQRT(2*PI())))*EXP(-((E$19-Simulation!$B379)^2)/(2*Simulation!E$22^2)))</f>
        <v>0</v>
      </c>
      <c r="F379" s="22">
        <f>(1/(F$22*(SQRT(2*PI())))*EXP(-((F$19-Simulation!$B379)^2)/(2*Simulation!F$22^2)))</f>
        <v>0</v>
      </c>
      <c r="G379" s="22">
        <f>(1/(G$22*(SQRT(2*PI())))*EXP(-((G$18-Simulation!$B379)^2)/(2*Simulation!G$22^2)))</f>
        <v>0</v>
      </c>
      <c r="H379" s="22">
        <f>(1/(H$22*(SQRT(2*PI())))*EXP(-((H$18-Simulation!$B379)^2)/(2*Simulation!H$22^2)))</f>
        <v>0</v>
      </c>
      <c r="I379" s="22">
        <f>(1/(I$22*(SQRT(2*PI())))*EXP(-((I$18-Simulation!$B379)^2)/(2*Simulation!I$22^2)))</f>
        <v>0</v>
      </c>
      <c r="J379" s="22">
        <f t="shared" si="10"/>
        <v>0</v>
      </c>
    </row>
    <row r="380" spans="1:10">
      <c r="A380" s="18">
        <f>B380/'Isocratic retention'!$B$5</f>
        <v>1.765000000000005</v>
      </c>
      <c r="B380" s="8">
        <v>3.53000000000001</v>
      </c>
      <c r="C380" s="22">
        <f>(1/(C$22*(SQRT(2*PI())))*EXP(-((C$19-Simulation!$B380)^2)/(2*Simulation!C$22^2)))</f>
        <v>0</v>
      </c>
      <c r="D380" s="22">
        <f>(1/(D$22*(SQRT(2*PI())))*EXP(-((D$19-Simulation!$B380)^2)/(2*Simulation!D$22^2)))</f>
        <v>0</v>
      </c>
      <c r="E380" s="22">
        <f>(1/(E$22*(SQRT(2*PI())))*EXP(-((E$19-Simulation!$B380)^2)/(2*Simulation!E$22^2)))</f>
        <v>0</v>
      </c>
      <c r="F380" s="22">
        <f>(1/(F$22*(SQRT(2*PI())))*EXP(-((F$19-Simulation!$B380)^2)/(2*Simulation!F$22^2)))</f>
        <v>0</v>
      </c>
      <c r="G380" s="22">
        <f>(1/(G$22*(SQRT(2*PI())))*EXP(-((G$18-Simulation!$B380)^2)/(2*Simulation!G$22^2)))</f>
        <v>0</v>
      </c>
      <c r="H380" s="22">
        <f>(1/(H$22*(SQRT(2*PI())))*EXP(-((H$18-Simulation!$B380)^2)/(2*Simulation!H$22^2)))</f>
        <v>0</v>
      </c>
      <c r="I380" s="22">
        <f>(1/(I$22*(SQRT(2*PI())))*EXP(-((I$18-Simulation!$B380)^2)/(2*Simulation!I$22^2)))</f>
        <v>0</v>
      </c>
      <c r="J380" s="22">
        <f t="shared" si="10"/>
        <v>0</v>
      </c>
    </row>
    <row r="381" spans="1:10">
      <c r="A381" s="18">
        <f>B381/'Isocratic retention'!$B$5</f>
        <v>1.7700000000000049</v>
      </c>
      <c r="B381" s="8">
        <v>3.5400000000000098</v>
      </c>
      <c r="C381" s="22">
        <f>(1/(C$22*(SQRT(2*PI())))*EXP(-((C$19-Simulation!$B381)^2)/(2*Simulation!C$22^2)))</f>
        <v>0</v>
      </c>
      <c r="D381" s="22">
        <f>(1/(D$22*(SQRT(2*PI())))*EXP(-((D$19-Simulation!$B381)^2)/(2*Simulation!D$22^2)))</f>
        <v>0</v>
      </c>
      <c r="E381" s="22">
        <f>(1/(E$22*(SQRT(2*PI())))*EXP(-((E$19-Simulation!$B381)^2)/(2*Simulation!E$22^2)))</f>
        <v>0</v>
      </c>
      <c r="F381" s="22">
        <f>(1/(F$22*(SQRT(2*PI())))*EXP(-((F$19-Simulation!$B381)^2)/(2*Simulation!F$22^2)))</f>
        <v>0</v>
      </c>
      <c r="G381" s="22">
        <f>(1/(G$22*(SQRT(2*PI())))*EXP(-((G$18-Simulation!$B381)^2)/(2*Simulation!G$22^2)))</f>
        <v>0</v>
      </c>
      <c r="H381" s="22">
        <f>(1/(H$22*(SQRT(2*PI())))*EXP(-((H$18-Simulation!$B381)^2)/(2*Simulation!H$22^2)))</f>
        <v>0</v>
      </c>
      <c r="I381" s="22">
        <f>(1/(I$22*(SQRT(2*PI())))*EXP(-((I$18-Simulation!$B381)^2)/(2*Simulation!I$22^2)))</f>
        <v>0</v>
      </c>
      <c r="J381" s="22">
        <f t="shared" si="10"/>
        <v>0</v>
      </c>
    </row>
    <row r="382" spans="1:10">
      <c r="A382" s="18">
        <f>B382/'Isocratic retention'!$B$5</f>
        <v>1.775000000000005</v>
      </c>
      <c r="B382" s="8">
        <v>3.55000000000001</v>
      </c>
      <c r="C382" s="22">
        <f>(1/(C$22*(SQRT(2*PI())))*EXP(-((C$19-Simulation!$B382)^2)/(2*Simulation!C$22^2)))</f>
        <v>0</v>
      </c>
      <c r="D382" s="22">
        <f>(1/(D$22*(SQRT(2*PI())))*EXP(-((D$19-Simulation!$B382)^2)/(2*Simulation!D$22^2)))</f>
        <v>0</v>
      </c>
      <c r="E382" s="22">
        <f>(1/(E$22*(SQRT(2*PI())))*EXP(-((E$19-Simulation!$B382)^2)/(2*Simulation!E$22^2)))</f>
        <v>0</v>
      </c>
      <c r="F382" s="22">
        <f>(1/(F$22*(SQRT(2*PI())))*EXP(-((F$19-Simulation!$B382)^2)/(2*Simulation!F$22^2)))</f>
        <v>0</v>
      </c>
      <c r="G382" s="22">
        <f>(1/(G$22*(SQRT(2*PI())))*EXP(-((G$18-Simulation!$B382)^2)/(2*Simulation!G$22^2)))</f>
        <v>0</v>
      </c>
      <c r="H382" s="22">
        <f>(1/(H$22*(SQRT(2*PI())))*EXP(-((H$18-Simulation!$B382)^2)/(2*Simulation!H$22^2)))</f>
        <v>0</v>
      </c>
      <c r="I382" s="22">
        <f>(1/(I$22*(SQRT(2*PI())))*EXP(-((I$18-Simulation!$B382)^2)/(2*Simulation!I$22^2)))</f>
        <v>0</v>
      </c>
      <c r="J382" s="22">
        <f t="shared" si="10"/>
        <v>0</v>
      </c>
    </row>
    <row r="383" spans="1:10">
      <c r="A383" s="18">
        <f>B383/'Isocratic retention'!$B$5</f>
        <v>1.7800000000000049</v>
      </c>
      <c r="B383" s="8">
        <v>3.5600000000000098</v>
      </c>
      <c r="C383" s="22">
        <f>(1/(C$22*(SQRT(2*PI())))*EXP(-((C$19-Simulation!$B383)^2)/(2*Simulation!C$22^2)))</f>
        <v>0</v>
      </c>
      <c r="D383" s="22">
        <f>(1/(D$22*(SQRT(2*PI())))*EXP(-((D$19-Simulation!$B383)^2)/(2*Simulation!D$22^2)))</f>
        <v>0</v>
      </c>
      <c r="E383" s="22">
        <f>(1/(E$22*(SQRT(2*PI())))*EXP(-((E$19-Simulation!$B383)^2)/(2*Simulation!E$22^2)))</f>
        <v>0</v>
      </c>
      <c r="F383" s="22">
        <f>(1/(F$22*(SQRT(2*PI())))*EXP(-((F$19-Simulation!$B383)^2)/(2*Simulation!F$22^2)))</f>
        <v>0</v>
      </c>
      <c r="G383" s="22">
        <f>(1/(G$22*(SQRT(2*PI())))*EXP(-((G$18-Simulation!$B383)^2)/(2*Simulation!G$22^2)))</f>
        <v>0</v>
      </c>
      <c r="H383" s="22">
        <f>(1/(H$22*(SQRT(2*PI())))*EXP(-((H$18-Simulation!$B383)^2)/(2*Simulation!H$22^2)))</f>
        <v>0</v>
      </c>
      <c r="I383" s="22">
        <f>(1/(I$22*(SQRT(2*PI())))*EXP(-((I$18-Simulation!$B383)^2)/(2*Simulation!I$22^2)))</f>
        <v>0</v>
      </c>
      <c r="J383" s="22">
        <f t="shared" si="10"/>
        <v>0</v>
      </c>
    </row>
    <row r="384" spans="1:10">
      <c r="A384" s="18">
        <f>B384/'Isocratic retention'!$B$5</f>
        <v>1.785000000000005</v>
      </c>
      <c r="B384" s="8">
        <v>3.5700000000000101</v>
      </c>
      <c r="C384" s="22">
        <f>(1/(C$22*(SQRT(2*PI())))*EXP(-((C$19-Simulation!$B384)^2)/(2*Simulation!C$22^2)))</f>
        <v>0</v>
      </c>
      <c r="D384" s="22">
        <f>(1/(D$22*(SQRT(2*PI())))*EXP(-((D$19-Simulation!$B384)^2)/(2*Simulation!D$22^2)))</f>
        <v>0</v>
      </c>
      <c r="E384" s="22">
        <f>(1/(E$22*(SQRT(2*PI())))*EXP(-((E$19-Simulation!$B384)^2)/(2*Simulation!E$22^2)))</f>
        <v>0</v>
      </c>
      <c r="F384" s="22">
        <f>(1/(F$22*(SQRT(2*PI())))*EXP(-((F$19-Simulation!$B384)^2)/(2*Simulation!F$22^2)))</f>
        <v>0</v>
      </c>
      <c r="G384" s="22">
        <f>(1/(G$22*(SQRT(2*PI())))*EXP(-((G$18-Simulation!$B384)^2)/(2*Simulation!G$22^2)))</f>
        <v>0</v>
      </c>
      <c r="H384" s="22">
        <f>(1/(H$22*(SQRT(2*PI())))*EXP(-((H$18-Simulation!$B384)^2)/(2*Simulation!H$22^2)))</f>
        <v>0</v>
      </c>
      <c r="I384" s="22">
        <f>(1/(I$22*(SQRT(2*PI())))*EXP(-((I$18-Simulation!$B384)^2)/(2*Simulation!I$22^2)))</f>
        <v>0</v>
      </c>
      <c r="J384" s="22">
        <f t="shared" si="10"/>
        <v>0</v>
      </c>
    </row>
    <row r="385" spans="1:10">
      <c r="A385" s="18">
        <f>B385/'Isocratic retention'!$B$5</f>
        <v>1.7900000000000049</v>
      </c>
      <c r="B385" s="8">
        <v>3.5800000000000098</v>
      </c>
      <c r="C385" s="22">
        <f>(1/(C$22*(SQRT(2*PI())))*EXP(-((C$19-Simulation!$B385)^2)/(2*Simulation!C$22^2)))</f>
        <v>0</v>
      </c>
      <c r="D385" s="22">
        <f>(1/(D$22*(SQRT(2*PI())))*EXP(-((D$19-Simulation!$B385)^2)/(2*Simulation!D$22^2)))</f>
        <v>0</v>
      </c>
      <c r="E385" s="22">
        <f>(1/(E$22*(SQRT(2*PI())))*EXP(-((E$19-Simulation!$B385)^2)/(2*Simulation!E$22^2)))</f>
        <v>0</v>
      </c>
      <c r="F385" s="22">
        <f>(1/(F$22*(SQRT(2*PI())))*EXP(-((F$19-Simulation!$B385)^2)/(2*Simulation!F$22^2)))</f>
        <v>0</v>
      </c>
      <c r="G385" s="22">
        <f>(1/(G$22*(SQRT(2*PI())))*EXP(-((G$18-Simulation!$B385)^2)/(2*Simulation!G$22^2)))</f>
        <v>0</v>
      </c>
      <c r="H385" s="22">
        <f>(1/(H$22*(SQRT(2*PI())))*EXP(-((H$18-Simulation!$B385)^2)/(2*Simulation!H$22^2)))</f>
        <v>0</v>
      </c>
      <c r="I385" s="22">
        <f>(1/(I$22*(SQRT(2*PI())))*EXP(-((I$18-Simulation!$B385)^2)/(2*Simulation!I$22^2)))</f>
        <v>0</v>
      </c>
      <c r="J385" s="22">
        <f t="shared" si="10"/>
        <v>0</v>
      </c>
    </row>
    <row r="386" spans="1:10">
      <c r="A386" s="18">
        <f>B386/'Isocratic retention'!$B$5</f>
        <v>1.795000000000005</v>
      </c>
      <c r="B386" s="8">
        <v>3.5900000000000101</v>
      </c>
      <c r="C386" s="22">
        <f>(1/(C$22*(SQRT(2*PI())))*EXP(-((C$19-Simulation!$B386)^2)/(2*Simulation!C$22^2)))</f>
        <v>0</v>
      </c>
      <c r="D386" s="22">
        <f>(1/(D$22*(SQRT(2*PI())))*EXP(-((D$19-Simulation!$B386)^2)/(2*Simulation!D$22^2)))</f>
        <v>0</v>
      </c>
      <c r="E386" s="22">
        <f>(1/(E$22*(SQRT(2*PI())))*EXP(-((E$19-Simulation!$B386)^2)/(2*Simulation!E$22^2)))</f>
        <v>0</v>
      </c>
      <c r="F386" s="22">
        <f>(1/(F$22*(SQRT(2*PI())))*EXP(-((F$19-Simulation!$B386)^2)/(2*Simulation!F$22^2)))</f>
        <v>0</v>
      </c>
      <c r="G386" s="22">
        <f>(1/(G$22*(SQRT(2*PI())))*EXP(-((G$18-Simulation!$B386)^2)/(2*Simulation!G$22^2)))</f>
        <v>0</v>
      </c>
      <c r="H386" s="22">
        <f>(1/(H$22*(SQRT(2*PI())))*EXP(-((H$18-Simulation!$B386)^2)/(2*Simulation!H$22^2)))</f>
        <v>0</v>
      </c>
      <c r="I386" s="22">
        <f>(1/(I$22*(SQRT(2*PI())))*EXP(-((I$18-Simulation!$B386)^2)/(2*Simulation!I$22^2)))</f>
        <v>0</v>
      </c>
      <c r="J386" s="22">
        <f t="shared" si="10"/>
        <v>0</v>
      </c>
    </row>
    <row r="387" spans="1:10">
      <c r="A387" s="18">
        <f>B387/'Isocratic retention'!$B$5</f>
        <v>1.8000000000000049</v>
      </c>
      <c r="B387" s="8">
        <v>3.6000000000000099</v>
      </c>
      <c r="C387" s="22">
        <f>(1/(C$22*(SQRT(2*PI())))*EXP(-((C$19-Simulation!$B387)^2)/(2*Simulation!C$22^2)))</f>
        <v>0</v>
      </c>
      <c r="D387" s="22">
        <f>(1/(D$22*(SQRT(2*PI())))*EXP(-((D$19-Simulation!$B387)^2)/(2*Simulation!D$22^2)))</f>
        <v>0</v>
      </c>
      <c r="E387" s="22">
        <f>(1/(E$22*(SQRT(2*PI())))*EXP(-((E$19-Simulation!$B387)^2)/(2*Simulation!E$22^2)))</f>
        <v>0</v>
      </c>
      <c r="F387" s="22">
        <f>(1/(F$22*(SQRT(2*PI())))*EXP(-((F$19-Simulation!$B387)^2)/(2*Simulation!F$22^2)))</f>
        <v>0</v>
      </c>
      <c r="G387" s="22">
        <f>(1/(G$22*(SQRT(2*PI())))*EXP(-((G$18-Simulation!$B387)^2)/(2*Simulation!G$22^2)))</f>
        <v>0</v>
      </c>
      <c r="H387" s="22">
        <f>(1/(H$22*(SQRT(2*PI())))*EXP(-((H$18-Simulation!$B387)^2)/(2*Simulation!H$22^2)))</f>
        <v>0</v>
      </c>
      <c r="I387" s="22">
        <f>(1/(I$22*(SQRT(2*PI())))*EXP(-((I$18-Simulation!$B387)^2)/(2*Simulation!I$22^2)))</f>
        <v>0</v>
      </c>
      <c r="J387" s="22">
        <f t="shared" si="10"/>
        <v>0</v>
      </c>
    </row>
    <row r="388" spans="1:10">
      <c r="A388" s="18">
        <f>B388/'Isocratic retention'!$B$5</f>
        <v>1.805000000000005</v>
      </c>
      <c r="B388" s="8">
        <v>3.6100000000000101</v>
      </c>
      <c r="C388" s="22">
        <f>(1/(C$22*(SQRT(2*PI())))*EXP(-((C$19-Simulation!$B388)^2)/(2*Simulation!C$22^2)))</f>
        <v>0</v>
      </c>
      <c r="D388" s="22">
        <f>(1/(D$22*(SQRT(2*PI())))*EXP(-((D$19-Simulation!$B388)^2)/(2*Simulation!D$22^2)))</f>
        <v>0</v>
      </c>
      <c r="E388" s="22">
        <f>(1/(E$22*(SQRT(2*PI())))*EXP(-((E$19-Simulation!$B388)^2)/(2*Simulation!E$22^2)))</f>
        <v>0</v>
      </c>
      <c r="F388" s="22">
        <f>(1/(F$22*(SQRT(2*PI())))*EXP(-((F$19-Simulation!$B388)^2)/(2*Simulation!F$22^2)))</f>
        <v>0</v>
      </c>
      <c r="G388" s="22">
        <f>(1/(G$22*(SQRT(2*PI())))*EXP(-((G$18-Simulation!$B388)^2)/(2*Simulation!G$22^2)))</f>
        <v>0</v>
      </c>
      <c r="H388" s="22">
        <f>(1/(H$22*(SQRT(2*PI())))*EXP(-((H$18-Simulation!$B388)^2)/(2*Simulation!H$22^2)))</f>
        <v>0</v>
      </c>
      <c r="I388" s="22">
        <f>(1/(I$22*(SQRT(2*PI())))*EXP(-((I$18-Simulation!$B388)^2)/(2*Simulation!I$22^2)))</f>
        <v>0</v>
      </c>
      <c r="J388" s="22">
        <f t="shared" si="10"/>
        <v>0</v>
      </c>
    </row>
    <row r="389" spans="1:10">
      <c r="A389" s="18">
        <f>B389/'Isocratic retention'!$B$5</f>
        <v>1.81000000000001</v>
      </c>
      <c r="B389" s="8">
        <v>3.6200000000000201</v>
      </c>
      <c r="C389" s="22">
        <f>(1/(C$22*(SQRT(2*PI())))*EXP(-((C$19-Simulation!$B389)^2)/(2*Simulation!C$22^2)))</f>
        <v>0</v>
      </c>
      <c r="D389" s="22">
        <f>(1/(D$22*(SQRT(2*PI())))*EXP(-((D$19-Simulation!$B389)^2)/(2*Simulation!D$22^2)))</f>
        <v>0</v>
      </c>
      <c r="E389" s="22">
        <f>(1/(E$22*(SQRT(2*PI())))*EXP(-((E$19-Simulation!$B389)^2)/(2*Simulation!E$22^2)))</f>
        <v>0</v>
      </c>
      <c r="F389" s="22">
        <f>(1/(F$22*(SQRT(2*PI())))*EXP(-((F$19-Simulation!$B389)^2)/(2*Simulation!F$22^2)))</f>
        <v>0</v>
      </c>
      <c r="G389" s="22">
        <f>(1/(G$22*(SQRT(2*PI())))*EXP(-((G$18-Simulation!$B389)^2)/(2*Simulation!G$22^2)))</f>
        <v>0</v>
      </c>
      <c r="H389" s="22">
        <f>(1/(H$22*(SQRT(2*PI())))*EXP(-((H$18-Simulation!$B389)^2)/(2*Simulation!H$22^2)))</f>
        <v>0</v>
      </c>
      <c r="I389" s="22">
        <f>(1/(I$22*(SQRT(2*PI())))*EXP(-((I$18-Simulation!$B389)^2)/(2*Simulation!I$22^2)))</f>
        <v>0</v>
      </c>
      <c r="J389" s="22">
        <f t="shared" si="10"/>
        <v>0</v>
      </c>
    </row>
    <row r="390" spans="1:10">
      <c r="A390" s="18">
        <f>B390/'Isocratic retention'!$B$5</f>
        <v>1.8150000000000051</v>
      </c>
      <c r="B390" s="8">
        <v>3.6300000000000101</v>
      </c>
      <c r="C390" s="22">
        <f>(1/(C$22*(SQRT(2*PI())))*EXP(-((C$19-Simulation!$B390)^2)/(2*Simulation!C$22^2)))</f>
        <v>0</v>
      </c>
      <c r="D390" s="22">
        <f>(1/(D$22*(SQRT(2*PI())))*EXP(-((D$19-Simulation!$B390)^2)/(2*Simulation!D$22^2)))</f>
        <v>0</v>
      </c>
      <c r="E390" s="22">
        <f>(1/(E$22*(SQRT(2*PI())))*EXP(-((E$19-Simulation!$B390)^2)/(2*Simulation!E$22^2)))</f>
        <v>0</v>
      </c>
      <c r="F390" s="22">
        <f>(1/(F$22*(SQRT(2*PI())))*EXP(-((F$19-Simulation!$B390)^2)/(2*Simulation!F$22^2)))</f>
        <v>0</v>
      </c>
      <c r="G390" s="22">
        <f>(1/(G$22*(SQRT(2*PI())))*EXP(-((G$18-Simulation!$B390)^2)/(2*Simulation!G$22^2)))</f>
        <v>0</v>
      </c>
      <c r="H390" s="22">
        <f>(1/(H$22*(SQRT(2*PI())))*EXP(-((H$18-Simulation!$B390)^2)/(2*Simulation!H$22^2)))</f>
        <v>0</v>
      </c>
      <c r="I390" s="22">
        <f>(1/(I$22*(SQRT(2*PI())))*EXP(-((I$18-Simulation!$B390)^2)/(2*Simulation!I$22^2)))</f>
        <v>0</v>
      </c>
      <c r="J390" s="22">
        <f t="shared" si="10"/>
        <v>0</v>
      </c>
    </row>
    <row r="391" spans="1:10">
      <c r="A391" s="18">
        <f>B391/'Isocratic retention'!$B$5</f>
        <v>1.8200000000000101</v>
      </c>
      <c r="B391" s="8">
        <v>3.6400000000000201</v>
      </c>
      <c r="C391" s="22">
        <f>(1/(C$22*(SQRT(2*PI())))*EXP(-((C$19-Simulation!$B391)^2)/(2*Simulation!C$22^2)))</f>
        <v>0</v>
      </c>
      <c r="D391" s="22">
        <f>(1/(D$22*(SQRT(2*PI())))*EXP(-((D$19-Simulation!$B391)^2)/(2*Simulation!D$22^2)))</f>
        <v>0</v>
      </c>
      <c r="E391" s="22">
        <f>(1/(E$22*(SQRT(2*PI())))*EXP(-((E$19-Simulation!$B391)^2)/(2*Simulation!E$22^2)))</f>
        <v>0</v>
      </c>
      <c r="F391" s="22">
        <f>(1/(F$22*(SQRT(2*PI())))*EXP(-((F$19-Simulation!$B391)^2)/(2*Simulation!F$22^2)))</f>
        <v>0</v>
      </c>
      <c r="G391" s="22">
        <f>(1/(G$22*(SQRT(2*PI())))*EXP(-((G$18-Simulation!$B391)^2)/(2*Simulation!G$22^2)))</f>
        <v>0</v>
      </c>
      <c r="H391" s="22">
        <f>(1/(H$22*(SQRT(2*PI())))*EXP(-((H$18-Simulation!$B391)^2)/(2*Simulation!H$22^2)))</f>
        <v>0</v>
      </c>
      <c r="I391" s="22">
        <f>(1/(I$22*(SQRT(2*PI())))*EXP(-((I$18-Simulation!$B391)^2)/(2*Simulation!I$22^2)))</f>
        <v>0</v>
      </c>
      <c r="J391" s="22">
        <f t="shared" si="10"/>
        <v>0</v>
      </c>
    </row>
    <row r="392" spans="1:10">
      <c r="A392" s="18">
        <f>B392/'Isocratic retention'!$B$5</f>
        <v>1.8250000000000099</v>
      </c>
      <c r="B392" s="8">
        <v>3.6500000000000199</v>
      </c>
      <c r="C392" s="22">
        <f>(1/(C$22*(SQRT(2*PI())))*EXP(-((C$19-Simulation!$B392)^2)/(2*Simulation!C$22^2)))</f>
        <v>0</v>
      </c>
      <c r="D392" s="22">
        <f>(1/(D$22*(SQRT(2*PI())))*EXP(-((D$19-Simulation!$B392)^2)/(2*Simulation!D$22^2)))</f>
        <v>0</v>
      </c>
      <c r="E392" s="22">
        <f>(1/(E$22*(SQRT(2*PI())))*EXP(-((E$19-Simulation!$B392)^2)/(2*Simulation!E$22^2)))</f>
        <v>0</v>
      </c>
      <c r="F392" s="22">
        <f>(1/(F$22*(SQRT(2*PI())))*EXP(-((F$19-Simulation!$B392)^2)/(2*Simulation!F$22^2)))</f>
        <v>0</v>
      </c>
      <c r="G392" s="22">
        <f>(1/(G$22*(SQRT(2*PI())))*EXP(-((G$18-Simulation!$B392)^2)/(2*Simulation!G$22^2)))</f>
        <v>0</v>
      </c>
      <c r="H392" s="22">
        <f>(1/(H$22*(SQRT(2*PI())))*EXP(-((H$18-Simulation!$B392)^2)/(2*Simulation!H$22^2)))</f>
        <v>0</v>
      </c>
      <c r="I392" s="22">
        <f>(1/(I$22*(SQRT(2*PI())))*EXP(-((I$18-Simulation!$B392)^2)/(2*Simulation!I$22^2)))</f>
        <v>0</v>
      </c>
      <c r="J392" s="22">
        <f t="shared" ref="J392:J455" si="11">SUM(C392:I392)</f>
        <v>0</v>
      </c>
    </row>
    <row r="393" spans="1:10">
      <c r="A393" s="18">
        <f>B393/'Isocratic retention'!$B$5</f>
        <v>1.8300000000000101</v>
      </c>
      <c r="B393" s="8">
        <v>3.6600000000000201</v>
      </c>
      <c r="C393" s="22">
        <f>(1/(C$22*(SQRT(2*PI())))*EXP(-((C$19-Simulation!$B393)^2)/(2*Simulation!C$22^2)))</f>
        <v>0</v>
      </c>
      <c r="D393" s="22">
        <f>(1/(D$22*(SQRT(2*PI())))*EXP(-((D$19-Simulation!$B393)^2)/(2*Simulation!D$22^2)))</f>
        <v>0</v>
      </c>
      <c r="E393" s="22">
        <f>(1/(E$22*(SQRT(2*PI())))*EXP(-((E$19-Simulation!$B393)^2)/(2*Simulation!E$22^2)))</f>
        <v>0</v>
      </c>
      <c r="F393" s="22">
        <f>(1/(F$22*(SQRT(2*PI())))*EXP(-((F$19-Simulation!$B393)^2)/(2*Simulation!F$22^2)))</f>
        <v>0</v>
      </c>
      <c r="G393" s="22">
        <f>(1/(G$22*(SQRT(2*PI())))*EXP(-((G$18-Simulation!$B393)^2)/(2*Simulation!G$22^2)))</f>
        <v>0</v>
      </c>
      <c r="H393" s="22">
        <f>(1/(H$22*(SQRT(2*PI())))*EXP(-((H$18-Simulation!$B393)^2)/(2*Simulation!H$22^2)))</f>
        <v>0</v>
      </c>
      <c r="I393" s="22">
        <f>(1/(I$22*(SQRT(2*PI())))*EXP(-((I$18-Simulation!$B393)^2)/(2*Simulation!I$22^2)))</f>
        <v>0</v>
      </c>
      <c r="J393" s="22">
        <f t="shared" si="11"/>
        <v>0</v>
      </c>
    </row>
    <row r="394" spans="1:10">
      <c r="A394" s="18">
        <f>B394/'Isocratic retention'!$B$5</f>
        <v>1.83500000000001</v>
      </c>
      <c r="B394" s="8">
        <v>3.6700000000000199</v>
      </c>
      <c r="C394" s="22">
        <f>(1/(C$22*(SQRT(2*PI())))*EXP(-((C$19-Simulation!$B394)^2)/(2*Simulation!C$22^2)))</f>
        <v>0</v>
      </c>
      <c r="D394" s="22">
        <f>(1/(D$22*(SQRT(2*PI())))*EXP(-((D$19-Simulation!$B394)^2)/(2*Simulation!D$22^2)))</f>
        <v>0</v>
      </c>
      <c r="E394" s="22">
        <f>(1/(E$22*(SQRT(2*PI())))*EXP(-((E$19-Simulation!$B394)^2)/(2*Simulation!E$22^2)))</f>
        <v>0</v>
      </c>
      <c r="F394" s="22">
        <f>(1/(F$22*(SQRT(2*PI())))*EXP(-((F$19-Simulation!$B394)^2)/(2*Simulation!F$22^2)))</f>
        <v>0</v>
      </c>
      <c r="G394" s="22">
        <f>(1/(G$22*(SQRT(2*PI())))*EXP(-((G$18-Simulation!$B394)^2)/(2*Simulation!G$22^2)))</f>
        <v>0</v>
      </c>
      <c r="H394" s="22">
        <f>(1/(H$22*(SQRT(2*PI())))*EXP(-((H$18-Simulation!$B394)^2)/(2*Simulation!H$22^2)))</f>
        <v>0</v>
      </c>
      <c r="I394" s="22">
        <f>(1/(I$22*(SQRT(2*PI())))*EXP(-((I$18-Simulation!$B394)^2)/(2*Simulation!I$22^2)))</f>
        <v>0</v>
      </c>
      <c r="J394" s="22">
        <f t="shared" si="11"/>
        <v>0</v>
      </c>
    </row>
    <row r="395" spans="1:10">
      <c r="A395" s="18">
        <f>B395/'Isocratic retention'!$B$5</f>
        <v>1.8400000000000101</v>
      </c>
      <c r="B395" s="8">
        <v>3.6800000000000201</v>
      </c>
      <c r="C395" s="22">
        <f>(1/(C$22*(SQRT(2*PI())))*EXP(-((C$19-Simulation!$B395)^2)/(2*Simulation!C$22^2)))</f>
        <v>0</v>
      </c>
      <c r="D395" s="22">
        <f>(1/(D$22*(SQRT(2*PI())))*EXP(-((D$19-Simulation!$B395)^2)/(2*Simulation!D$22^2)))</f>
        <v>0</v>
      </c>
      <c r="E395" s="22">
        <f>(1/(E$22*(SQRT(2*PI())))*EXP(-((E$19-Simulation!$B395)^2)/(2*Simulation!E$22^2)))</f>
        <v>0</v>
      </c>
      <c r="F395" s="22">
        <f>(1/(F$22*(SQRT(2*PI())))*EXP(-((F$19-Simulation!$B395)^2)/(2*Simulation!F$22^2)))</f>
        <v>0</v>
      </c>
      <c r="G395" s="22">
        <f>(1/(G$22*(SQRT(2*PI())))*EXP(-((G$18-Simulation!$B395)^2)/(2*Simulation!G$22^2)))</f>
        <v>0</v>
      </c>
      <c r="H395" s="22">
        <f>(1/(H$22*(SQRT(2*PI())))*EXP(-((H$18-Simulation!$B395)^2)/(2*Simulation!H$22^2)))</f>
        <v>0</v>
      </c>
      <c r="I395" s="22">
        <f>(1/(I$22*(SQRT(2*PI())))*EXP(-((I$18-Simulation!$B395)^2)/(2*Simulation!I$22^2)))</f>
        <v>0</v>
      </c>
      <c r="J395" s="22">
        <f t="shared" si="11"/>
        <v>0</v>
      </c>
    </row>
    <row r="396" spans="1:10">
      <c r="A396" s="18">
        <f>B396/'Isocratic retention'!$B$5</f>
        <v>1.84500000000001</v>
      </c>
      <c r="B396" s="8">
        <v>3.6900000000000199</v>
      </c>
      <c r="C396" s="22">
        <f>(1/(C$22*(SQRT(2*PI())))*EXP(-((C$19-Simulation!$B396)^2)/(2*Simulation!C$22^2)))</f>
        <v>0</v>
      </c>
      <c r="D396" s="22">
        <f>(1/(D$22*(SQRT(2*PI())))*EXP(-((D$19-Simulation!$B396)^2)/(2*Simulation!D$22^2)))</f>
        <v>0</v>
      </c>
      <c r="E396" s="22">
        <f>(1/(E$22*(SQRT(2*PI())))*EXP(-((E$19-Simulation!$B396)^2)/(2*Simulation!E$22^2)))</f>
        <v>0</v>
      </c>
      <c r="F396" s="22">
        <f>(1/(F$22*(SQRT(2*PI())))*EXP(-((F$19-Simulation!$B396)^2)/(2*Simulation!F$22^2)))</f>
        <v>0</v>
      </c>
      <c r="G396" s="22">
        <f>(1/(G$22*(SQRT(2*PI())))*EXP(-((G$18-Simulation!$B396)^2)/(2*Simulation!G$22^2)))</f>
        <v>0</v>
      </c>
      <c r="H396" s="22">
        <f>(1/(H$22*(SQRT(2*PI())))*EXP(-((H$18-Simulation!$B396)^2)/(2*Simulation!H$22^2)))</f>
        <v>0</v>
      </c>
      <c r="I396" s="22">
        <f>(1/(I$22*(SQRT(2*PI())))*EXP(-((I$18-Simulation!$B396)^2)/(2*Simulation!I$22^2)))</f>
        <v>0</v>
      </c>
      <c r="J396" s="22">
        <f t="shared" si="11"/>
        <v>0</v>
      </c>
    </row>
    <row r="397" spans="1:10">
      <c r="A397" s="18">
        <f>B397/'Isocratic retention'!$B$5</f>
        <v>1.8500000000000101</v>
      </c>
      <c r="B397" s="8">
        <v>3.7000000000000202</v>
      </c>
      <c r="C397" s="22">
        <f>(1/(C$22*(SQRT(2*PI())))*EXP(-((C$19-Simulation!$B397)^2)/(2*Simulation!C$22^2)))</f>
        <v>0</v>
      </c>
      <c r="D397" s="22">
        <f>(1/(D$22*(SQRT(2*PI())))*EXP(-((D$19-Simulation!$B397)^2)/(2*Simulation!D$22^2)))</f>
        <v>0</v>
      </c>
      <c r="E397" s="22">
        <f>(1/(E$22*(SQRT(2*PI())))*EXP(-((E$19-Simulation!$B397)^2)/(2*Simulation!E$22^2)))</f>
        <v>0</v>
      </c>
      <c r="F397" s="22">
        <f>(1/(F$22*(SQRT(2*PI())))*EXP(-((F$19-Simulation!$B397)^2)/(2*Simulation!F$22^2)))</f>
        <v>0</v>
      </c>
      <c r="G397" s="22">
        <f>(1/(G$22*(SQRT(2*PI())))*EXP(-((G$18-Simulation!$B397)^2)/(2*Simulation!G$22^2)))</f>
        <v>0</v>
      </c>
      <c r="H397" s="22">
        <f>(1/(H$22*(SQRT(2*PI())))*EXP(-((H$18-Simulation!$B397)^2)/(2*Simulation!H$22^2)))</f>
        <v>0</v>
      </c>
      <c r="I397" s="22">
        <f>(1/(I$22*(SQRT(2*PI())))*EXP(-((I$18-Simulation!$B397)^2)/(2*Simulation!I$22^2)))</f>
        <v>0</v>
      </c>
      <c r="J397" s="22">
        <f t="shared" si="11"/>
        <v>0</v>
      </c>
    </row>
    <row r="398" spans="1:10">
      <c r="A398" s="18">
        <f>B398/'Isocratic retention'!$B$5</f>
        <v>1.85500000000001</v>
      </c>
      <c r="B398" s="8">
        <v>3.7100000000000199</v>
      </c>
      <c r="C398" s="22">
        <f>(1/(C$22*(SQRT(2*PI())))*EXP(-((C$19-Simulation!$B398)^2)/(2*Simulation!C$22^2)))</f>
        <v>0</v>
      </c>
      <c r="D398" s="22">
        <f>(1/(D$22*(SQRT(2*PI())))*EXP(-((D$19-Simulation!$B398)^2)/(2*Simulation!D$22^2)))</f>
        <v>0</v>
      </c>
      <c r="E398" s="22">
        <f>(1/(E$22*(SQRT(2*PI())))*EXP(-((E$19-Simulation!$B398)^2)/(2*Simulation!E$22^2)))</f>
        <v>0</v>
      </c>
      <c r="F398" s="22">
        <f>(1/(F$22*(SQRT(2*PI())))*EXP(-((F$19-Simulation!$B398)^2)/(2*Simulation!F$22^2)))</f>
        <v>0</v>
      </c>
      <c r="G398" s="22">
        <f>(1/(G$22*(SQRT(2*PI())))*EXP(-((G$18-Simulation!$B398)^2)/(2*Simulation!G$22^2)))</f>
        <v>0</v>
      </c>
      <c r="H398" s="22">
        <f>(1/(H$22*(SQRT(2*PI())))*EXP(-((H$18-Simulation!$B398)^2)/(2*Simulation!H$22^2)))</f>
        <v>0</v>
      </c>
      <c r="I398" s="22">
        <f>(1/(I$22*(SQRT(2*PI())))*EXP(-((I$18-Simulation!$B398)^2)/(2*Simulation!I$22^2)))</f>
        <v>0</v>
      </c>
      <c r="J398" s="22">
        <f t="shared" si="11"/>
        <v>0</v>
      </c>
    </row>
    <row r="399" spans="1:10">
      <c r="A399" s="18">
        <f>B399/'Isocratic retention'!$B$5</f>
        <v>1.8600000000000101</v>
      </c>
      <c r="B399" s="8">
        <v>3.7200000000000202</v>
      </c>
      <c r="C399" s="22">
        <f>(1/(C$22*(SQRT(2*PI())))*EXP(-((C$19-Simulation!$B399)^2)/(2*Simulation!C$22^2)))</f>
        <v>0</v>
      </c>
      <c r="D399" s="22">
        <f>(1/(D$22*(SQRT(2*PI())))*EXP(-((D$19-Simulation!$B399)^2)/(2*Simulation!D$22^2)))</f>
        <v>0</v>
      </c>
      <c r="E399" s="22">
        <f>(1/(E$22*(SQRT(2*PI())))*EXP(-((E$19-Simulation!$B399)^2)/(2*Simulation!E$22^2)))</f>
        <v>0</v>
      </c>
      <c r="F399" s="22">
        <f>(1/(F$22*(SQRT(2*PI())))*EXP(-((F$19-Simulation!$B399)^2)/(2*Simulation!F$22^2)))</f>
        <v>0</v>
      </c>
      <c r="G399" s="22">
        <f>(1/(G$22*(SQRT(2*PI())))*EXP(-((G$18-Simulation!$B399)^2)/(2*Simulation!G$22^2)))</f>
        <v>0</v>
      </c>
      <c r="H399" s="22">
        <f>(1/(H$22*(SQRT(2*PI())))*EXP(-((H$18-Simulation!$B399)^2)/(2*Simulation!H$22^2)))</f>
        <v>0</v>
      </c>
      <c r="I399" s="22">
        <f>(1/(I$22*(SQRT(2*PI())))*EXP(-((I$18-Simulation!$B399)^2)/(2*Simulation!I$22^2)))</f>
        <v>0</v>
      </c>
      <c r="J399" s="22">
        <f t="shared" si="11"/>
        <v>0</v>
      </c>
    </row>
    <row r="400" spans="1:10">
      <c r="A400" s="18">
        <f>B400/'Isocratic retention'!$B$5</f>
        <v>1.86500000000001</v>
      </c>
      <c r="B400" s="8">
        <v>3.73000000000002</v>
      </c>
      <c r="C400" s="22">
        <f>(1/(C$22*(SQRT(2*PI())))*EXP(-((C$19-Simulation!$B400)^2)/(2*Simulation!C$22^2)))</f>
        <v>0</v>
      </c>
      <c r="D400" s="22">
        <f>(1/(D$22*(SQRT(2*PI())))*EXP(-((D$19-Simulation!$B400)^2)/(2*Simulation!D$22^2)))</f>
        <v>0</v>
      </c>
      <c r="E400" s="22">
        <f>(1/(E$22*(SQRT(2*PI())))*EXP(-((E$19-Simulation!$B400)^2)/(2*Simulation!E$22^2)))</f>
        <v>0</v>
      </c>
      <c r="F400" s="22">
        <f>(1/(F$22*(SQRT(2*PI())))*EXP(-((F$19-Simulation!$B400)^2)/(2*Simulation!F$22^2)))</f>
        <v>0</v>
      </c>
      <c r="G400" s="22">
        <f>(1/(G$22*(SQRT(2*PI())))*EXP(-((G$18-Simulation!$B400)^2)/(2*Simulation!G$22^2)))</f>
        <v>0</v>
      </c>
      <c r="H400" s="22">
        <f>(1/(H$22*(SQRT(2*PI())))*EXP(-((H$18-Simulation!$B400)^2)/(2*Simulation!H$22^2)))</f>
        <v>0</v>
      </c>
      <c r="I400" s="22">
        <f>(1/(I$22*(SQRT(2*PI())))*EXP(-((I$18-Simulation!$B400)^2)/(2*Simulation!I$22^2)))</f>
        <v>0</v>
      </c>
      <c r="J400" s="22">
        <f t="shared" si="11"/>
        <v>0</v>
      </c>
    </row>
    <row r="401" spans="1:10">
      <c r="A401" s="18">
        <f>B401/'Isocratic retention'!$B$5</f>
        <v>1.8700000000000101</v>
      </c>
      <c r="B401" s="8">
        <v>3.7400000000000202</v>
      </c>
      <c r="C401" s="22">
        <f>(1/(C$22*(SQRT(2*PI())))*EXP(-((C$19-Simulation!$B401)^2)/(2*Simulation!C$22^2)))</f>
        <v>0</v>
      </c>
      <c r="D401" s="22">
        <f>(1/(D$22*(SQRT(2*PI())))*EXP(-((D$19-Simulation!$B401)^2)/(2*Simulation!D$22^2)))</f>
        <v>0</v>
      </c>
      <c r="E401" s="22">
        <f>(1/(E$22*(SQRT(2*PI())))*EXP(-((E$19-Simulation!$B401)^2)/(2*Simulation!E$22^2)))</f>
        <v>0</v>
      </c>
      <c r="F401" s="22">
        <f>(1/(F$22*(SQRT(2*PI())))*EXP(-((F$19-Simulation!$B401)^2)/(2*Simulation!F$22^2)))</f>
        <v>0</v>
      </c>
      <c r="G401" s="22">
        <f>(1/(G$22*(SQRT(2*PI())))*EXP(-((G$18-Simulation!$B401)^2)/(2*Simulation!G$22^2)))</f>
        <v>0</v>
      </c>
      <c r="H401" s="22">
        <f>(1/(H$22*(SQRT(2*PI())))*EXP(-((H$18-Simulation!$B401)^2)/(2*Simulation!H$22^2)))</f>
        <v>0</v>
      </c>
      <c r="I401" s="22">
        <f>(1/(I$22*(SQRT(2*PI())))*EXP(-((I$18-Simulation!$B401)^2)/(2*Simulation!I$22^2)))</f>
        <v>0</v>
      </c>
      <c r="J401" s="22">
        <f t="shared" si="11"/>
        <v>0</v>
      </c>
    </row>
    <row r="402" spans="1:10">
      <c r="A402" s="18">
        <f>B402/'Isocratic retention'!$B$5</f>
        <v>1.87500000000001</v>
      </c>
      <c r="B402" s="8">
        <v>3.75000000000002</v>
      </c>
      <c r="C402" s="22">
        <f>(1/(C$22*(SQRT(2*PI())))*EXP(-((C$19-Simulation!$B402)^2)/(2*Simulation!C$22^2)))</f>
        <v>0</v>
      </c>
      <c r="D402" s="22">
        <f>(1/(D$22*(SQRT(2*PI())))*EXP(-((D$19-Simulation!$B402)^2)/(2*Simulation!D$22^2)))</f>
        <v>0</v>
      </c>
      <c r="E402" s="22">
        <f>(1/(E$22*(SQRT(2*PI())))*EXP(-((E$19-Simulation!$B402)^2)/(2*Simulation!E$22^2)))</f>
        <v>0</v>
      </c>
      <c r="F402" s="22">
        <f>(1/(F$22*(SQRT(2*PI())))*EXP(-((F$19-Simulation!$B402)^2)/(2*Simulation!F$22^2)))</f>
        <v>0</v>
      </c>
      <c r="G402" s="22">
        <f>(1/(G$22*(SQRT(2*PI())))*EXP(-((G$18-Simulation!$B402)^2)/(2*Simulation!G$22^2)))</f>
        <v>0</v>
      </c>
      <c r="H402" s="22">
        <f>(1/(H$22*(SQRT(2*PI())))*EXP(-((H$18-Simulation!$B402)^2)/(2*Simulation!H$22^2)))</f>
        <v>0</v>
      </c>
      <c r="I402" s="22">
        <f>(1/(I$22*(SQRT(2*PI())))*EXP(-((I$18-Simulation!$B402)^2)/(2*Simulation!I$22^2)))</f>
        <v>0</v>
      </c>
      <c r="J402" s="22">
        <f t="shared" si="11"/>
        <v>0</v>
      </c>
    </row>
    <row r="403" spans="1:10">
      <c r="A403" s="18">
        <f>B403/'Isocratic retention'!$B$5</f>
        <v>1.8800000000000101</v>
      </c>
      <c r="B403" s="8">
        <v>3.7600000000000202</v>
      </c>
      <c r="C403" s="22">
        <f>(1/(C$22*(SQRT(2*PI())))*EXP(-((C$19-Simulation!$B403)^2)/(2*Simulation!C$22^2)))</f>
        <v>0</v>
      </c>
      <c r="D403" s="22">
        <f>(1/(D$22*(SQRT(2*PI())))*EXP(-((D$19-Simulation!$B403)^2)/(2*Simulation!D$22^2)))</f>
        <v>0</v>
      </c>
      <c r="E403" s="22">
        <f>(1/(E$22*(SQRT(2*PI())))*EXP(-((E$19-Simulation!$B403)^2)/(2*Simulation!E$22^2)))</f>
        <v>0</v>
      </c>
      <c r="F403" s="22">
        <f>(1/(F$22*(SQRT(2*PI())))*EXP(-((F$19-Simulation!$B403)^2)/(2*Simulation!F$22^2)))</f>
        <v>0</v>
      </c>
      <c r="G403" s="22">
        <f>(1/(G$22*(SQRT(2*PI())))*EXP(-((G$18-Simulation!$B403)^2)/(2*Simulation!G$22^2)))</f>
        <v>0</v>
      </c>
      <c r="H403" s="22">
        <f>(1/(H$22*(SQRT(2*PI())))*EXP(-((H$18-Simulation!$B403)^2)/(2*Simulation!H$22^2)))</f>
        <v>0</v>
      </c>
      <c r="I403" s="22">
        <f>(1/(I$22*(SQRT(2*PI())))*EXP(-((I$18-Simulation!$B403)^2)/(2*Simulation!I$22^2)))</f>
        <v>0</v>
      </c>
      <c r="J403" s="22">
        <f t="shared" si="11"/>
        <v>0</v>
      </c>
    </row>
    <row r="404" spans="1:10">
      <c r="A404" s="18">
        <f>B404/'Isocratic retention'!$B$5</f>
        <v>1.88500000000001</v>
      </c>
      <c r="B404" s="8">
        <v>3.77000000000002</v>
      </c>
      <c r="C404" s="22">
        <f>(1/(C$22*(SQRT(2*PI())))*EXP(-((C$19-Simulation!$B404)^2)/(2*Simulation!C$22^2)))</f>
        <v>0</v>
      </c>
      <c r="D404" s="22">
        <f>(1/(D$22*(SQRT(2*PI())))*EXP(-((D$19-Simulation!$B404)^2)/(2*Simulation!D$22^2)))</f>
        <v>0</v>
      </c>
      <c r="E404" s="22">
        <f>(1/(E$22*(SQRT(2*PI())))*EXP(-((E$19-Simulation!$B404)^2)/(2*Simulation!E$22^2)))</f>
        <v>0</v>
      </c>
      <c r="F404" s="22">
        <f>(1/(F$22*(SQRT(2*PI())))*EXP(-((F$19-Simulation!$B404)^2)/(2*Simulation!F$22^2)))</f>
        <v>0</v>
      </c>
      <c r="G404" s="22">
        <f>(1/(G$22*(SQRT(2*PI())))*EXP(-((G$18-Simulation!$B404)^2)/(2*Simulation!G$22^2)))</f>
        <v>0</v>
      </c>
      <c r="H404" s="22">
        <f>(1/(H$22*(SQRT(2*PI())))*EXP(-((H$18-Simulation!$B404)^2)/(2*Simulation!H$22^2)))</f>
        <v>0</v>
      </c>
      <c r="I404" s="22">
        <f>(1/(I$22*(SQRT(2*PI())))*EXP(-((I$18-Simulation!$B404)^2)/(2*Simulation!I$22^2)))</f>
        <v>0</v>
      </c>
      <c r="J404" s="22">
        <f t="shared" si="11"/>
        <v>0</v>
      </c>
    </row>
    <row r="405" spans="1:10">
      <c r="A405" s="18">
        <f>B405/'Isocratic retention'!$B$5</f>
        <v>1.8900000000000099</v>
      </c>
      <c r="B405" s="8">
        <v>3.7800000000000198</v>
      </c>
      <c r="C405" s="22">
        <f>(1/(C$22*(SQRT(2*PI())))*EXP(-((C$19-Simulation!$B405)^2)/(2*Simulation!C$22^2)))</f>
        <v>0</v>
      </c>
      <c r="D405" s="22">
        <f>(1/(D$22*(SQRT(2*PI())))*EXP(-((D$19-Simulation!$B405)^2)/(2*Simulation!D$22^2)))</f>
        <v>0</v>
      </c>
      <c r="E405" s="22">
        <f>(1/(E$22*(SQRT(2*PI())))*EXP(-((E$19-Simulation!$B405)^2)/(2*Simulation!E$22^2)))</f>
        <v>0</v>
      </c>
      <c r="F405" s="22">
        <f>(1/(F$22*(SQRT(2*PI())))*EXP(-((F$19-Simulation!$B405)^2)/(2*Simulation!F$22^2)))</f>
        <v>0</v>
      </c>
      <c r="G405" s="22">
        <f>(1/(G$22*(SQRT(2*PI())))*EXP(-((G$18-Simulation!$B405)^2)/(2*Simulation!G$22^2)))</f>
        <v>0</v>
      </c>
      <c r="H405" s="22">
        <f>(1/(H$22*(SQRT(2*PI())))*EXP(-((H$18-Simulation!$B405)^2)/(2*Simulation!H$22^2)))</f>
        <v>0</v>
      </c>
      <c r="I405" s="22">
        <f>(1/(I$22*(SQRT(2*PI())))*EXP(-((I$18-Simulation!$B405)^2)/(2*Simulation!I$22^2)))</f>
        <v>0</v>
      </c>
      <c r="J405" s="22">
        <f t="shared" si="11"/>
        <v>0</v>
      </c>
    </row>
    <row r="406" spans="1:10">
      <c r="A406" s="18">
        <f>B406/'Isocratic retention'!$B$5</f>
        <v>1.89500000000001</v>
      </c>
      <c r="B406" s="8">
        <v>3.79000000000002</v>
      </c>
      <c r="C406" s="22">
        <f>(1/(C$22*(SQRT(2*PI())))*EXP(-((C$19-Simulation!$B406)^2)/(2*Simulation!C$22^2)))</f>
        <v>0</v>
      </c>
      <c r="D406" s="22">
        <f>(1/(D$22*(SQRT(2*PI())))*EXP(-((D$19-Simulation!$B406)^2)/(2*Simulation!D$22^2)))</f>
        <v>0</v>
      </c>
      <c r="E406" s="22">
        <f>(1/(E$22*(SQRT(2*PI())))*EXP(-((E$19-Simulation!$B406)^2)/(2*Simulation!E$22^2)))</f>
        <v>0</v>
      </c>
      <c r="F406" s="22">
        <f>(1/(F$22*(SQRT(2*PI())))*EXP(-((F$19-Simulation!$B406)^2)/(2*Simulation!F$22^2)))</f>
        <v>0</v>
      </c>
      <c r="G406" s="22">
        <f>(1/(G$22*(SQRT(2*PI())))*EXP(-((G$18-Simulation!$B406)^2)/(2*Simulation!G$22^2)))</f>
        <v>0</v>
      </c>
      <c r="H406" s="22">
        <f>(1/(H$22*(SQRT(2*PI())))*EXP(-((H$18-Simulation!$B406)^2)/(2*Simulation!H$22^2)))</f>
        <v>0</v>
      </c>
      <c r="I406" s="22">
        <f>(1/(I$22*(SQRT(2*PI())))*EXP(-((I$18-Simulation!$B406)^2)/(2*Simulation!I$22^2)))</f>
        <v>0</v>
      </c>
      <c r="J406" s="22">
        <f t="shared" si="11"/>
        <v>0</v>
      </c>
    </row>
    <row r="407" spans="1:10">
      <c r="A407" s="18">
        <f>B407/'Isocratic retention'!$B$5</f>
        <v>1.9000000000000099</v>
      </c>
      <c r="B407" s="8">
        <v>3.8000000000000198</v>
      </c>
      <c r="C407" s="22">
        <f>(1/(C$22*(SQRT(2*PI())))*EXP(-((C$19-Simulation!$B407)^2)/(2*Simulation!C$22^2)))</f>
        <v>0</v>
      </c>
      <c r="D407" s="22">
        <f>(1/(D$22*(SQRT(2*PI())))*EXP(-((D$19-Simulation!$B407)^2)/(2*Simulation!D$22^2)))</f>
        <v>0</v>
      </c>
      <c r="E407" s="22">
        <f>(1/(E$22*(SQRT(2*PI())))*EXP(-((E$19-Simulation!$B407)^2)/(2*Simulation!E$22^2)))</f>
        <v>0</v>
      </c>
      <c r="F407" s="22">
        <f>(1/(F$22*(SQRT(2*PI())))*EXP(-((F$19-Simulation!$B407)^2)/(2*Simulation!F$22^2)))</f>
        <v>0</v>
      </c>
      <c r="G407" s="22">
        <f>(1/(G$22*(SQRT(2*PI())))*EXP(-((G$18-Simulation!$B407)^2)/(2*Simulation!G$22^2)))</f>
        <v>0</v>
      </c>
      <c r="H407" s="22">
        <f>(1/(H$22*(SQRT(2*PI())))*EXP(-((H$18-Simulation!$B407)^2)/(2*Simulation!H$22^2)))</f>
        <v>0</v>
      </c>
      <c r="I407" s="22">
        <f>(1/(I$22*(SQRT(2*PI())))*EXP(-((I$18-Simulation!$B407)^2)/(2*Simulation!I$22^2)))</f>
        <v>0</v>
      </c>
      <c r="J407" s="22">
        <f t="shared" si="11"/>
        <v>0</v>
      </c>
    </row>
    <row r="408" spans="1:10">
      <c r="A408" s="18">
        <f>B408/'Isocratic retention'!$B$5</f>
        <v>1.90500000000001</v>
      </c>
      <c r="B408" s="8">
        <v>3.81000000000002</v>
      </c>
      <c r="C408" s="22">
        <f>(1/(C$22*(SQRT(2*PI())))*EXP(-((C$19-Simulation!$B408)^2)/(2*Simulation!C$22^2)))</f>
        <v>0</v>
      </c>
      <c r="D408" s="22">
        <f>(1/(D$22*(SQRT(2*PI())))*EXP(-((D$19-Simulation!$B408)^2)/(2*Simulation!D$22^2)))</f>
        <v>0</v>
      </c>
      <c r="E408" s="22">
        <f>(1/(E$22*(SQRT(2*PI())))*EXP(-((E$19-Simulation!$B408)^2)/(2*Simulation!E$22^2)))</f>
        <v>0</v>
      </c>
      <c r="F408" s="22">
        <f>(1/(F$22*(SQRT(2*PI())))*EXP(-((F$19-Simulation!$B408)^2)/(2*Simulation!F$22^2)))</f>
        <v>0</v>
      </c>
      <c r="G408" s="22">
        <f>(1/(G$22*(SQRT(2*PI())))*EXP(-((G$18-Simulation!$B408)^2)/(2*Simulation!G$22^2)))</f>
        <v>0</v>
      </c>
      <c r="H408" s="22">
        <f>(1/(H$22*(SQRT(2*PI())))*EXP(-((H$18-Simulation!$B408)^2)/(2*Simulation!H$22^2)))</f>
        <v>0</v>
      </c>
      <c r="I408" s="22">
        <f>(1/(I$22*(SQRT(2*PI())))*EXP(-((I$18-Simulation!$B408)^2)/(2*Simulation!I$22^2)))</f>
        <v>0</v>
      </c>
      <c r="J408" s="22">
        <f t="shared" si="11"/>
        <v>0</v>
      </c>
    </row>
    <row r="409" spans="1:10">
      <c r="A409" s="18">
        <f>B409/'Isocratic retention'!$B$5</f>
        <v>1.9100000000000099</v>
      </c>
      <c r="B409" s="8">
        <v>3.8200000000000198</v>
      </c>
      <c r="C409" s="22">
        <f>(1/(C$22*(SQRT(2*PI())))*EXP(-((C$19-Simulation!$B409)^2)/(2*Simulation!C$22^2)))</f>
        <v>0</v>
      </c>
      <c r="D409" s="22">
        <f>(1/(D$22*(SQRT(2*PI())))*EXP(-((D$19-Simulation!$B409)^2)/(2*Simulation!D$22^2)))</f>
        <v>0</v>
      </c>
      <c r="E409" s="22">
        <f>(1/(E$22*(SQRT(2*PI())))*EXP(-((E$19-Simulation!$B409)^2)/(2*Simulation!E$22^2)))</f>
        <v>0</v>
      </c>
      <c r="F409" s="22">
        <f>(1/(F$22*(SQRT(2*PI())))*EXP(-((F$19-Simulation!$B409)^2)/(2*Simulation!F$22^2)))</f>
        <v>0</v>
      </c>
      <c r="G409" s="22">
        <f>(1/(G$22*(SQRT(2*PI())))*EXP(-((G$18-Simulation!$B409)^2)/(2*Simulation!G$22^2)))</f>
        <v>0</v>
      </c>
      <c r="H409" s="22">
        <f>(1/(H$22*(SQRT(2*PI())))*EXP(-((H$18-Simulation!$B409)^2)/(2*Simulation!H$22^2)))</f>
        <v>0</v>
      </c>
      <c r="I409" s="22">
        <f>(1/(I$22*(SQRT(2*PI())))*EXP(-((I$18-Simulation!$B409)^2)/(2*Simulation!I$22^2)))</f>
        <v>0</v>
      </c>
      <c r="J409" s="22">
        <f t="shared" si="11"/>
        <v>0</v>
      </c>
    </row>
    <row r="410" spans="1:10">
      <c r="A410" s="18">
        <f>B410/'Isocratic retention'!$B$5</f>
        <v>1.91500000000001</v>
      </c>
      <c r="B410" s="8">
        <v>3.8300000000000201</v>
      </c>
      <c r="C410" s="22">
        <f>(1/(C$22*(SQRT(2*PI())))*EXP(-((C$19-Simulation!$B410)^2)/(2*Simulation!C$22^2)))</f>
        <v>0</v>
      </c>
      <c r="D410" s="22">
        <f>(1/(D$22*(SQRT(2*PI())))*EXP(-((D$19-Simulation!$B410)^2)/(2*Simulation!D$22^2)))</f>
        <v>0</v>
      </c>
      <c r="E410" s="22">
        <f>(1/(E$22*(SQRT(2*PI())))*EXP(-((E$19-Simulation!$B410)^2)/(2*Simulation!E$22^2)))</f>
        <v>0</v>
      </c>
      <c r="F410" s="22">
        <f>(1/(F$22*(SQRT(2*PI())))*EXP(-((F$19-Simulation!$B410)^2)/(2*Simulation!F$22^2)))</f>
        <v>0</v>
      </c>
      <c r="G410" s="22">
        <f>(1/(G$22*(SQRT(2*PI())))*EXP(-((G$18-Simulation!$B410)^2)/(2*Simulation!G$22^2)))</f>
        <v>0</v>
      </c>
      <c r="H410" s="22">
        <f>(1/(H$22*(SQRT(2*PI())))*EXP(-((H$18-Simulation!$B410)^2)/(2*Simulation!H$22^2)))</f>
        <v>0</v>
      </c>
      <c r="I410" s="22">
        <f>(1/(I$22*(SQRT(2*PI())))*EXP(-((I$18-Simulation!$B410)^2)/(2*Simulation!I$22^2)))</f>
        <v>0</v>
      </c>
      <c r="J410" s="22">
        <f t="shared" si="11"/>
        <v>0</v>
      </c>
    </row>
    <row r="411" spans="1:10">
      <c r="A411" s="18">
        <f>B411/'Isocratic retention'!$B$5</f>
        <v>1.9200000000000099</v>
      </c>
      <c r="B411" s="8">
        <v>3.8400000000000198</v>
      </c>
      <c r="C411" s="22">
        <f>(1/(C$22*(SQRT(2*PI())))*EXP(-((C$19-Simulation!$B411)^2)/(2*Simulation!C$22^2)))</f>
        <v>0</v>
      </c>
      <c r="D411" s="22">
        <f>(1/(D$22*(SQRT(2*PI())))*EXP(-((D$19-Simulation!$B411)^2)/(2*Simulation!D$22^2)))</f>
        <v>0</v>
      </c>
      <c r="E411" s="22">
        <f>(1/(E$22*(SQRT(2*PI())))*EXP(-((E$19-Simulation!$B411)^2)/(2*Simulation!E$22^2)))</f>
        <v>0</v>
      </c>
      <c r="F411" s="22">
        <f>(1/(F$22*(SQRT(2*PI())))*EXP(-((F$19-Simulation!$B411)^2)/(2*Simulation!F$22^2)))</f>
        <v>0</v>
      </c>
      <c r="G411" s="22">
        <f>(1/(G$22*(SQRT(2*PI())))*EXP(-((G$18-Simulation!$B411)^2)/(2*Simulation!G$22^2)))</f>
        <v>0</v>
      </c>
      <c r="H411" s="22">
        <f>(1/(H$22*(SQRT(2*PI())))*EXP(-((H$18-Simulation!$B411)^2)/(2*Simulation!H$22^2)))</f>
        <v>0</v>
      </c>
      <c r="I411" s="22">
        <f>(1/(I$22*(SQRT(2*PI())))*EXP(-((I$18-Simulation!$B411)^2)/(2*Simulation!I$22^2)))</f>
        <v>0</v>
      </c>
      <c r="J411" s="22">
        <f t="shared" si="11"/>
        <v>0</v>
      </c>
    </row>
    <row r="412" spans="1:10">
      <c r="A412" s="18">
        <f>B412/'Isocratic retention'!$B$5</f>
        <v>1.92500000000001</v>
      </c>
      <c r="B412" s="8">
        <v>3.8500000000000201</v>
      </c>
      <c r="C412" s="22">
        <f>(1/(C$22*(SQRT(2*PI())))*EXP(-((C$19-Simulation!$B412)^2)/(2*Simulation!C$22^2)))</f>
        <v>0</v>
      </c>
      <c r="D412" s="22">
        <f>(1/(D$22*(SQRT(2*PI())))*EXP(-((D$19-Simulation!$B412)^2)/(2*Simulation!D$22^2)))</f>
        <v>0</v>
      </c>
      <c r="E412" s="22">
        <f>(1/(E$22*(SQRT(2*PI())))*EXP(-((E$19-Simulation!$B412)^2)/(2*Simulation!E$22^2)))</f>
        <v>0</v>
      </c>
      <c r="F412" s="22">
        <f>(1/(F$22*(SQRT(2*PI())))*EXP(-((F$19-Simulation!$B412)^2)/(2*Simulation!F$22^2)))</f>
        <v>0</v>
      </c>
      <c r="G412" s="22">
        <f>(1/(G$22*(SQRT(2*PI())))*EXP(-((G$18-Simulation!$B412)^2)/(2*Simulation!G$22^2)))</f>
        <v>0</v>
      </c>
      <c r="H412" s="22">
        <f>(1/(H$22*(SQRT(2*PI())))*EXP(-((H$18-Simulation!$B412)^2)/(2*Simulation!H$22^2)))</f>
        <v>0</v>
      </c>
      <c r="I412" s="22">
        <f>(1/(I$22*(SQRT(2*PI())))*EXP(-((I$18-Simulation!$B412)^2)/(2*Simulation!I$22^2)))</f>
        <v>0</v>
      </c>
      <c r="J412" s="22">
        <f t="shared" si="11"/>
        <v>0</v>
      </c>
    </row>
    <row r="413" spans="1:10">
      <c r="A413" s="18">
        <f>B413/'Isocratic retention'!$B$5</f>
        <v>1.9300000000000099</v>
      </c>
      <c r="B413" s="8">
        <v>3.8600000000000199</v>
      </c>
      <c r="C413" s="22">
        <f>(1/(C$22*(SQRT(2*PI())))*EXP(-((C$19-Simulation!$B413)^2)/(2*Simulation!C$22^2)))</f>
        <v>0</v>
      </c>
      <c r="D413" s="22">
        <f>(1/(D$22*(SQRT(2*PI())))*EXP(-((D$19-Simulation!$B413)^2)/(2*Simulation!D$22^2)))</f>
        <v>0</v>
      </c>
      <c r="E413" s="22">
        <f>(1/(E$22*(SQRT(2*PI())))*EXP(-((E$19-Simulation!$B413)^2)/(2*Simulation!E$22^2)))</f>
        <v>0</v>
      </c>
      <c r="F413" s="22">
        <f>(1/(F$22*(SQRT(2*PI())))*EXP(-((F$19-Simulation!$B413)^2)/(2*Simulation!F$22^2)))</f>
        <v>0</v>
      </c>
      <c r="G413" s="22">
        <f>(1/(G$22*(SQRT(2*PI())))*EXP(-((G$18-Simulation!$B413)^2)/(2*Simulation!G$22^2)))</f>
        <v>0</v>
      </c>
      <c r="H413" s="22">
        <f>(1/(H$22*(SQRT(2*PI())))*EXP(-((H$18-Simulation!$B413)^2)/(2*Simulation!H$22^2)))</f>
        <v>0</v>
      </c>
      <c r="I413" s="22">
        <f>(1/(I$22*(SQRT(2*PI())))*EXP(-((I$18-Simulation!$B413)^2)/(2*Simulation!I$22^2)))</f>
        <v>0</v>
      </c>
      <c r="J413" s="22">
        <f t="shared" si="11"/>
        <v>0</v>
      </c>
    </row>
    <row r="414" spans="1:10">
      <c r="A414" s="18">
        <f>B414/'Isocratic retention'!$B$5</f>
        <v>1.93500000000001</v>
      </c>
      <c r="B414" s="8">
        <v>3.8700000000000201</v>
      </c>
      <c r="C414" s="22">
        <f>(1/(C$22*(SQRT(2*PI())))*EXP(-((C$19-Simulation!$B414)^2)/(2*Simulation!C$22^2)))</f>
        <v>0</v>
      </c>
      <c r="D414" s="22">
        <f>(1/(D$22*(SQRT(2*PI())))*EXP(-((D$19-Simulation!$B414)^2)/(2*Simulation!D$22^2)))</f>
        <v>0</v>
      </c>
      <c r="E414" s="22">
        <f>(1/(E$22*(SQRT(2*PI())))*EXP(-((E$19-Simulation!$B414)^2)/(2*Simulation!E$22^2)))</f>
        <v>0</v>
      </c>
      <c r="F414" s="22">
        <f>(1/(F$22*(SQRT(2*PI())))*EXP(-((F$19-Simulation!$B414)^2)/(2*Simulation!F$22^2)))</f>
        <v>0</v>
      </c>
      <c r="G414" s="22">
        <f>(1/(G$22*(SQRT(2*PI())))*EXP(-((G$18-Simulation!$B414)^2)/(2*Simulation!G$22^2)))</f>
        <v>0</v>
      </c>
      <c r="H414" s="22">
        <f>(1/(H$22*(SQRT(2*PI())))*EXP(-((H$18-Simulation!$B414)^2)/(2*Simulation!H$22^2)))</f>
        <v>0</v>
      </c>
      <c r="I414" s="22">
        <f>(1/(I$22*(SQRT(2*PI())))*EXP(-((I$18-Simulation!$B414)^2)/(2*Simulation!I$22^2)))</f>
        <v>0</v>
      </c>
      <c r="J414" s="22">
        <f t="shared" si="11"/>
        <v>0</v>
      </c>
    </row>
    <row r="415" spans="1:10">
      <c r="A415" s="18">
        <f>B415/'Isocratic retention'!$B$5</f>
        <v>1.9400000000000099</v>
      </c>
      <c r="B415" s="8">
        <v>3.8800000000000199</v>
      </c>
      <c r="C415" s="22">
        <f>(1/(C$22*(SQRT(2*PI())))*EXP(-((C$19-Simulation!$B415)^2)/(2*Simulation!C$22^2)))</f>
        <v>0</v>
      </c>
      <c r="D415" s="22">
        <f>(1/(D$22*(SQRT(2*PI())))*EXP(-((D$19-Simulation!$B415)^2)/(2*Simulation!D$22^2)))</f>
        <v>0</v>
      </c>
      <c r="E415" s="22">
        <f>(1/(E$22*(SQRT(2*PI())))*EXP(-((E$19-Simulation!$B415)^2)/(2*Simulation!E$22^2)))</f>
        <v>0</v>
      </c>
      <c r="F415" s="22">
        <f>(1/(F$22*(SQRT(2*PI())))*EXP(-((F$19-Simulation!$B415)^2)/(2*Simulation!F$22^2)))</f>
        <v>0</v>
      </c>
      <c r="G415" s="22">
        <f>(1/(G$22*(SQRT(2*PI())))*EXP(-((G$18-Simulation!$B415)^2)/(2*Simulation!G$22^2)))</f>
        <v>0</v>
      </c>
      <c r="H415" s="22">
        <f>(1/(H$22*(SQRT(2*PI())))*EXP(-((H$18-Simulation!$B415)^2)/(2*Simulation!H$22^2)))</f>
        <v>0</v>
      </c>
      <c r="I415" s="22">
        <f>(1/(I$22*(SQRT(2*PI())))*EXP(-((I$18-Simulation!$B415)^2)/(2*Simulation!I$22^2)))</f>
        <v>0</v>
      </c>
      <c r="J415" s="22">
        <f t="shared" si="11"/>
        <v>0</v>
      </c>
    </row>
    <row r="416" spans="1:10">
      <c r="A416" s="18">
        <f>B416/'Isocratic retention'!$B$5</f>
        <v>1.9450000000000101</v>
      </c>
      <c r="B416" s="8">
        <v>3.8900000000000201</v>
      </c>
      <c r="C416" s="22">
        <f>(1/(C$22*(SQRT(2*PI())))*EXP(-((C$19-Simulation!$B416)^2)/(2*Simulation!C$22^2)))</f>
        <v>0</v>
      </c>
      <c r="D416" s="22">
        <f>(1/(D$22*(SQRT(2*PI())))*EXP(-((D$19-Simulation!$B416)^2)/(2*Simulation!D$22^2)))</f>
        <v>0</v>
      </c>
      <c r="E416" s="22">
        <f>(1/(E$22*(SQRT(2*PI())))*EXP(-((E$19-Simulation!$B416)^2)/(2*Simulation!E$22^2)))</f>
        <v>0</v>
      </c>
      <c r="F416" s="22">
        <f>(1/(F$22*(SQRT(2*PI())))*EXP(-((F$19-Simulation!$B416)^2)/(2*Simulation!F$22^2)))</f>
        <v>0</v>
      </c>
      <c r="G416" s="22">
        <f>(1/(G$22*(SQRT(2*PI())))*EXP(-((G$18-Simulation!$B416)^2)/(2*Simulation!G$22^2)))</f>
        <v>0</v>
      </c>
      <c r="H416" s="22">
        <f>(1/(H$22*(SQRT(2*PI())))*EXP(-((H$18-Simulation!$B416)^2)/(2*Simulation!H$22^2)))</f>
        <v>0</v>
      </c>
      <c r="I416" s="22">
        <f>(1/(I$22*(SQRT(2*PI())))*EXP(-((I$18-Simulation!$B416)^2)/(2*Simulation!I$22^2)))</f>
        <v>0</v>
      </c>
      <c r="J416" s="22">
        <f t="shared" si="11"/>
        <v>0</v>
      </c>
    </row>
    <row r="417" spans="1:10">
      <c r="A417" s="18">
        <f>B417/'Isocratic retention'!$B$5</f>
        <v>1.9500000000000099</v>
      </c>
      <c r="B417" s="8">
        <v>3.9000000000000199</v>
      </c>
      <c r="C417" s="22">
        <f>(1/(C$22*(SQRT(2*PI())))*EXP(-((C$19-Simulation!$B417)^2)/(2*Simulation!C$22^2)))</f>
        <v>0</v>
      </c>
      <c r="D417" s="22">
        <f>(1/(D$22*(SQRT(2*PI())))*EXP(-((D$19-Simulation!$B417)^2)/(2*Simulation!D$22^2)))</f>
        <v>0</v>
      </c>
      <c r="E417" s="22">
        <f>(1/(E$22*(SQRT(2*PI())))*EXP(-((E$19-Simulation!$B417)^2)/(2*Simulation!E$22^2)))</f>
        <v>0</v>
      </c>
      <c r="F417" s="22">
        <f>(1/(F$22*(SQRT(2*PI())))*EXP(-((F$19-Simulation!$B417)^2)/(2*Simulation!F$22^2)))</f>
        <v>0</v>
      </c>
      <c r="G417" s="22">
        <f>(1/(G$22*(SQRT(2*PI())))*EXP(-((G$18-Simulation!$B417)^2)/(2*Simulation!G$22^2)))</f>
        <v>0</v>
      </c>
      <c r="H417" s="22">
        <f>(1/(H$22*(SQRT(2*PI())))*EXP(-((H$18-Simulation!$B417)^2)/(2*Simulation!H$22^2)))</f>
        <v>0</v>
      </c>
      <c r="I417" s="22">
        <f>(1/(I$22*(SQRT(2*PI())))*EXP(-((I$18-Simulation!$B417)^2)/(2*Simulation!I$22^2)))</f>
        <v>0</v>
      </c>
      <c r="J417" s="22">
        <f t="shared" si="11"/>
        <v>0</v>
      </c>
    </row>
    <row r="418" spans="1:10">
      <c r="A418" s="18">
        <f>B418/'Isocratic retention'!$B$5</f>
        <v>1.9550000000000101</v>
      </c>
      <c r="B418" s="8">
        <v>3.9100000000000201</v>
      </c>
      <c r="C418" s="22">
        <f>(1/(C$22*(SQRT(2*PI())))*EXP(-((C$19-Simulation!$B418)^2)/(2*Simulation!C$22^2)))</f>
        <v>0</v>
      </c>
      <c r="D418" s="22">
        <f>(1/(D$22*(SQRT(2*PI())))*EXP(-((D$19-Simulation!$B418)^2)/(2*Simulation!D$22^2)))</f>
        <v>0</v>
      </c>
      <c r="E418" s="22">
        <f>(1/(E$22*(SQRT(2*PI())))*EXP(-((E$19-Simulation!$B418)^2)/(2*Simulation!E$22^2)))</f>
        <v>0</v>
      </c>
      <c r="F418" s="22">
        <f>(1/(F$22*(SQRT(2*PI())))*EXP(-((F$19-Simulation!$B418)^2)/(2*Simulation!F$22^2)))</f>
        <v>0</v>
      </c>
      <c r="G418" s="22">
        <f>(1/(G$22*(SQRT(2*PI())))*EXP(-((G$18-Simulation!$B418)^2)/(2*Simulation!G$22^2)))</f>
        <v>0</v>
      </c>
      <c r="H418" s="22">
        <f>(1/(H$22*(SQRT(2*PI())))*EXP(-((H$18-Simulation!$B418)^2)/(2*Simulation!H$22^2)))</f>
        <v>0</v>
      </c>
      <c r="I418" s="22">
        <f>(1/(I$22*(SQRT(2*PI())))*EXP(-((I$18-Simulation!$B418)^2)/(2*Simulation!I$22^2)))</f>
        <v>0</v>
      </c>
      <c r="J418" s="22">
        <f t="shared" si="11"/>
        <v>0</v>
      </c>
    </row>
    <row r="419" spans="1:10">
      <c r="A419" s="18">
        <f>B419/'Isocratic retention'!$B$5</f>
        <v>1.96000000000001</v>
      </c>
      <c r="B419" s="8">
        <v>3.9200000000000199</v>
      </c>
      <c r="C419" s="22">
        <f>(1/(C$22*(SQRT(2*PI())))*EXP(-((C$19-Simulation!$B419)^2)/(2*Simulation!C$22^2)))</f>
        <v>0</v>
      </c>
      <c r="D419" s="22">
        <f>(1/(D$22*(SQRT(2*PI())))*EXP(-((D$19-Simulation!$B419)^2)/(2*Simulation!D$22^2)))</f>
        <v>0</v>
      </c>
      <c r="E419" s="22">
        <f>(1/(E$22*(SQRT(2*PI())))*EXP(-((E$19-Simulation!$B419)^2)/(2*Simulation!E$22^2)))</f>
        <v>0</v>
      </c>
      <c r="F419" s="22">
        <f>(1/(F$22*(SQRT(2*PI())))*EXP(-((F$19-Simulation!$B419)^2)/(2*Simulation!F$22^2)))</f>
        <v>0</v>
      </c>
      <c r="G419" s="22">
        <f>(1/(G$22*(SQRT(2*PI())))*EXP(-((G$18-Simulation!$B419)^2)/(2*Simulation!G$22^2)))</f>
        <v>0</v>
      </c>
      <c r="H419" s="22">
        <f>(1/(H$22*(SQRT(2*PI())))*EXP(-((H$18-Simulation!$B419)^2)/(2*Simulation!H$22^2)))</f>
        <v>0</v>
      </c>
      <c r="I419" s="22">
        <f>(1/(I$22*(SQRT(2*PI())))*EXP(-((I$18-Simulation!$B419)^2)/(2*Simulation!I$22^2)))</f>
        <v>0</v>
      </c>
      <c r="J419" s="22">
        <f t="shared" si="11"/>
        <v>0</v>
      </c>
    </row>
    <row r="420" spans="1:10">
      <c r="A420" s="18">
        <f>B420/'Isocratic retention'!$B$5</f>
        <v>1.9650000000000101</v>
      </c>
      <c r="B420" s="8">
        <v>3.9300000000000201</v>
      </c>
      <c r="C420" s="22">
        <f>(1/(C$22*(SQRT(2*PI())))*EXP(-((C$19-Simulation!$B420)^2)/(2*Simulation!C$22^2)))</f>
        <v>0</v>
      </c>
      <c r="D420" s="22">
        <f>(1/(D$22*(SQRT(2*PI())))*EXP(-((D$19-Simulation!$B420)^2)/(2*Simulation!D$22^2)))</f>
        <v>0</v>
      </c>
      <c r="E420" s="22">
        <f>(1/(E$22*(SQRT(2*PI())))*EXP(-((E$19-Simulation!$B420)^2)/(2*Simulation!E$22^2)))</f>
        <v>0</v>
      </c>
      <c r="F420" s="22">
        <f>(1/(F$22*(SQRT(2*PI())))*EXP(-((F$19-Simulation!$B420)^2)/(2*Simulation!F$22^2)))</f>
        <v>0</v>
      </c>
      <c r="G420" s="22">
        <f>(1/(G$22*(SQRT(2*PI())))*EXP(-((G$18-Simulation!$B420)^2)/(2*Simulation!G$22^2)))</f>
        <v>0</v>
      </c>
      <c r="H420" s="22">
        <f>(1/(H$22*(SQRT(2*PI())))*EXP(-((H$18-Simulation!$B420)^2)/(2*Simulation!H$22^2)))</f>
        <v>0</v>
      </c>
      <c r="I420" s="22">
        <f>(1/(I$22*(SQRT(2*PI())))*EXP(-((I$18-Simulation!$B420)^2)/(2*Simulation!I$22^2)))</f>
        <v>0</v>
      </c>
      <c r="J420" s="22">
        <f t="shared" si="11"/>
        <v>0</v>
      </c>
    </row>
    <row r="421" spans="1:10">
      <c r="A421" s="18">
        <f>B421/'Isocratic retention'!$B$5</f>
        <v>1.97000000000001</v>
      </c>
      <c r="B421" s="8">
        <v>3.9400000000000199</v>
      </c>
      <c r="C421" s="22">
        <f>(1/(C$22*(SQRT(2*PI())))*EXP(-((C$19-Simulation!$B421)^2)/(2*Simulation!C$22^2)))</f>
        <v>0</v>
      </c>
      <c r="D421" s="22">
        <f>(1/(D$22*(SQRT(2*PI())))*EXP(-((D$19-Simulation!$B421)^2)/(2*Simulation!D$22^2)))</f>
        <v>0</v>
      </c>
      <c r="E421" s="22">
        <f>(1/(E$22*(SQRT(2*PI())))*EXP(-((E$19-Simulation!$B421)^2)/(2*Simulation!E$22^2)))</f>
        <v>0</v>
      </c>
      <c r="F421" s="22">
        <f>(1/(F$22*(SQRT(2*PI())))*EXP(-((F$19-Simulation!$B421)^2)/(2*Simulation!F$22^2)))</f>
        <v>0</v>
      </c>
      <c r="G421" s="22">
        <f>(1/(G$22*(SQRT(2*PI())))*EXP(-((G$18-Simulation!$B421)^2)/(2*Simulation!G$22^2)))</f>
        <v>0</v>
      </c>
      <c r="H421" s="22">
        <f>(1/(H$22*(SQRT(2*PI())))*EXP(-((H$18-Simulation!$B421)^2)/(2*Simulation!H$22^2)))</f>
        <v>0</v>
      </c>
      <c r="I421" s="22">
        <f>(1/(I$22*(SQRT(2*PI())))*EXP(-((I$18-Simulation!$B421)^2)/(2*Simulation!I$22^2)))</f>
        <v>0</v>
      </c>
      <c r="J421" s="22">
        <f t="shared" si="11"/>
        <v>0</v>
      </c>
    </row>
    <row r="422" spans="1:10">
      <c r="A422" s="18">
        <f>B422/'Isocratic retention'!$B$5</f>
        <v>1.9750000000000101</v>
      </c>
      <c r="B422" s="8">
        <v>3.9500000000000202</v>
      </c>
      <c r="C422" s="22">
        <f>(1/(C$22*(SQRT(2*PI())))*EXP(-((C$19-Simulation!$B422)^2)/(2*Simulation!C$22^2)))</f>
        <v>0</v>
      </c>
      <c r="D422" s="22">
        <f>(1/(D$22*(SQRT(2*PI())))*EXP(-((D$19-Simulation!$B422)^2)/(2*Simulation!D$22^2)))</f>
        <v>0</v>
      </c>
      <c r="E422" s="22">
        <f>(1/(E$22*(SQRT(2*PI())))*EXP(-((E$19-Simulation!$B422)^2)/(2*Simulation!E$22^2)))</f>
        <v>0</v>
      </c>
      <c r="F422" s="22">
        <f>(1/(F$22*(SQRT(2*PI())))*EXP(-((F$19-Simulation!$B422)^2)/(2*Simulation!F$22^2)))</f>
        <v>0</v>
      </c>
      <c r="G422" s="22">
        <f>(1/(G$22*(SQRT(2*PI())))*EXP(-((G$18-Simulation!$B422)^2)/(2*Simulation!G$22^2)))</f>
        <v>0</v>
      </c>
      <c r="H422" s="22">
        <f>(1/(H$22*(SQRT(2*PI())))*EXP(-((H$18-Simulation!$B422)^2)/(2*Simulation!H$22^2)))</f>
        <v>0</v>
      </c>
      <c r="I422" s="22">
        <f>(1/(I$22*(SQRT(2*PI())))*EXP(-((I$18-Simulation!$B422)^2)/(2*Simulation!I$22^2)))</f>
        <v>0</v>
      </c>
      <c r="J422" s="22">
        <f t="shared" si="11"/>
        <v>0</v>
      </c>
    </row>
    <row r="423" spans="1:10">
      <c r="A423" s="18">
        <f>B423/'Isocratic retention'!$B$5</f>
        <v>1.98000000000001</v>
      </c>
      <c r="B423" s="8">
        <v>3.9600000000000199</v>
      </c>
      <c r="C423" s="22">
        <f>(1/(C$22*(SQRT(2*PI())))*EXP(-((C$19-Simulation!$B423)^2)/(2*Simulation!C$22^2)))</f>
        <v>0</v>
      </c>
      <c r="D423" s="22">
        <f>(1/(D$22*(SQRT(2*PI())))*EXP(-((D$19-Simulation!$B423)^2)/(2*Simulation!D$22^2)))</f>
        <v>0</v>
      </c>
      <c r="E423" s="22">
        <f>(1/(E$22*(SQRT(2*PI())))*EXP(-((E$19-Simulation!$B423)^2)/(2*Simulation!E$22^2)))</f>
        <v>0</v>
      </c>
      <c r="F423" s="22">
        <f>(1/(F$22*(SQRT(2*PI())))*EXP(-((F$19-Simulation!$B423)^2)/(2*Simulation!F$22^2)))</f>
        <v>0</v>
      </c>
      <c r="G423" s="22">
        <f>(1/(G$22*(SQRT(2*PI())))*EXP(-((G$18-Simulation!$B423)^2)/(2*Simulation!G$22^2)))</f>
        <v>0</v>
      </c>
      <c r="H423" s="22">
        <f>(1/(H$22*(SQRT(2*PI())))*EXP(-((H$18-Simulation!$B423)^2)/(2*Simulation!H$22^2)))</f>
        <v>0</v>
      </c>
      <c r="I423" s="22">
        <f>(1/(I$22*(SQRT(2*PI())))*EXP(-((I$18-Simulation!$B423)^2)/(2*Simulation!I$22^2)))</f>
        <v>0</v>
      </c>
      <c r="J423" s="22">
        <f t="shared" si="11"/>
        <v>0</v>
      </c>
    </row>
    <row r="424" spans="1:10">
      <c r="A424" s="18">
        <f>B424/'Isocratic retention'!$B$5</f>
        <v>1.9850000000000101</v>
      </c>
      <c r="B424" s="8">
        <v>3.9700000000000202</v>
      </c>
      <c r="C424" s="22">
        <f>(1/(C$22*(SQRT(2*PI())))*EXP(-((C$19-Simulation!$B424)^2)/(2*Simulation!C$22^2)))</f>
        <v>0</v>
      </c>
      <c r="D424" s="22">
        <f>(1/(D$22*(SQRT(2*PI())))*EXP(-((D$19-Simulation!$B424)^2)/(2*Simulation!D$22^2)))</f>
        <v>0</v>
      </c>
      <c r="E424" s="22">
        <f>(1/(E$22*(SQRT(2*PI())))*EXP(-((E$19-Simulation!$B424)^2)/(2*Simulation!E$22^2)))</f>
        <v>0</v>
      </c>
      <c r="F424" s="22">
        <f>(1/(F$22*(SQRT(2*PI())))*EXP(-((F$19-Simulation!$B424)^2)/(2*Simulation!F$22^2)))</f>
        <v>0</v>
      </c>
      <c r="G424" s="22">
        <f>(1/(G$22*(SQRT(2*PI())))*EXP(-((G$18-Simulation!$B424)^2)/(2*Simulation!G$22^2)))</f>
        <v>0</v>
      </c>
      <c r="H424" s="22">
        <f>(1/(H$22*(SQRT(2*PI())))*EXP(-((H$18-Simulation!$B424)^2)/(2*Simulation!H$22^2)))</f>
        <v>0</v>
      </c>
      <c r="I424" s="22">
        <f>(1/(I$22*(SQRT(2*PI())))*EXP(-((I$18-Simulation!$B424)^2)/(2*Simulation!I$22^2)))</f>
        <v>0</v>
      </c>
      <c r="J424" s="22">
        <f t="shared" si="11"/>
        <v>0</v>
      </c>
    </row>
    <row r="425" spans="1:10">
      <c r="A425" s="18">
        <f>B425/'Isocratic retention'!$B$5</f>
        <v>1.99000000000001</v>
      </c>
      <c r="B425" s="8">
        <v>3.98000000000002</v>
      </c>
      <c r="C425" s="22">
        <f>(1/(C$22*(SQRT(2*PI())))*EXP(-((C$19-Simulation!$B425)^2)/(2*Simulation!C$22^2)))</f>
        <v>0</v>
      </c>
      <c r="D425" s="22">
        <f>(1/(D$22*(SQRT(2*PI())))*EXP(-((D$19-Simulation!$B425)^2)/(2*Simulation!D$22^2)))</f>
        <v>0</v>
      </c>
      <c r="E425" s="22">
        <f>(1/(E$22*(SQRT(2*PI())))*EXP(-((E$19-Simulation!$B425)^2)/(2*Simulation!E$22^2)))</f>
        <v>0</v>
      </c>
      <c r="F425" s="22">
        <f>(1/(F$22*(SQRT(2*PI())))*EXP(-((F$19-Simulation!$B425)^2)/(2*Simulation!F$22^2)))</f>
        <v>0</v>
      </c>
      <c r="G425" s="22">
        <f>(1/(G$22*(SQRT(2*PI())))*EXP(-((G$18-Simulation!$B425)^2)/(2*Simulation!G$22^2)))</f>
        <v>0</v>
      </c>
      <c r="H425" s="22">
        <f>(1/(H$22*(SQRT(2*PI())))*EXP(-((H$18-Simulation!$B425)^2)/(2*Simulation!H$22^2)))</f>
        <v>0</v>
      </c>
      <c r="I425" s="22">
        <f>(1/(I$22*(SQRT(2*PI())))*EXP(-((I$18-Simulation!$B425)^2)/(2*Simulation!I$22^2)))</f>
        <v>0</v>
      </c>
      <c r="J425" s="22">
        <f t="shared" si="11"/>
        <v>0</v>
      </c>
    </row>
    <row r="426" spans="1:10">
      <c r="A426" s="18">
        <f>B426/'Isocratic retention'!$B$5</f>
        <v>1.9950000000000101</v>
      </c>
      <c r="B426" s="8">
        <v>3.9900000000000202</v>
      </c>
      <c r="C426" s="22">
        <f>(1/(C$22*(SQRT(2*PI())))*EXP(-((C$19-Simulation!$B426)^2)/(2*Simulation!C$22^2)))</f>
        <v>0</v>
      </c>
      <c r="D426" s="22">
        <f>(1/(D$22*(SQRT(2*PI())))*EXP(-((D$19-Simulation!$B426)^2)/(2*Simulation!D$22^2)))</f>
        <v>0</v>
      </c>
      <c r="E426" s="22">
        <f>(1/(E$22*(SQRT(2*PI())))*EXP(-((E$19-Simulation!$B426)^2)/(2*Simulation!E$22^2)))</f>
        <v>0</v>
      </c>
      <c r="F426" s="22">
        <f>(1/(F$22*(SQRT(2*PI())))*EXP(-((F$19-Simulation!$B426)^2)/(2*Simulation!F$22^2)))</f>
        <v>0</v>
      </c>
      <c r="G426" s="22">
        <f>(1/(G$22*(SQRT(2*PI())))*EXP(-((G$18-Simulation!$B426)^2)/(2*Simulation!G$22^2)))</f>
        <v>0</v>
      </c>
      <c r="H426" s="22">
        <f>(1/(H$22*(SQRT(2*PI())))*EXP(-((H$18-Simulation!$B426)^2)/(2*Simulation!H$22^2)))</f>
        <v>0</v>
      </c>
      <c r="I426" s="22">
        <f>(1/(I$22*(SQRT(2*PI())))*EXP(-((I$18-Simulation!$B426)^2)/(2*Simulation!I$22^2)))</f>
        <v>0</v>
      </c>
      <c r="J426" s="22">
        <f t="shared" si="11"/>
        <v>0</v>
      </c>
    </row>
    <row r="427" spans="1:10">
      <c r="A427" s="18">
        <f>B427/'Isocratic retention'!$B$5</f>
        <v>2.0000000000000102</v>
      </c>
      <c r="B427" s="8">
        <v>4.0000000000000204</v>
      </c>
      <c r="C427" s="22">
        <f>(1/(C$22*(SQRT(2*PI())))*EXP(-((C$19-Simulation!$B427)^2)/(2*Simulation!C$22^2)))</f>
        <v>0</v>
      </c>
      <c r="D427" s="22">
        <f>(1/(D$22*(SQRT(2*PI())))*EXP(-((D$19-Simulation!$B427)^2)/(2*Simulation!D$22^2)))</f>
        <v>0</v>
      </c>
      <c r="E427" s="22">
        <f>(1/(E$22*(SQRT(2*PI())))*EXP(-((E$19-Simulation!$B427)^2)/(2*Simulation!E$22^2)))</f>
        <v>0</v>
      </c>
      <c r="F427" s="22">
        <f>(1/(F$22*(SQRT(2*PI())))*EXP(-((F$19-Simulation!$B427)^2)/(2*Simulation!F$22^2)))</f>
        <v>0</v>
      </c>
      <c r="G427" s="22">
        <f>(1/(G$22*(SQRT(2*PI())))*EXP(-((G$18-Simulation!$B427)^2)/(2*Simulation!G$22^2)))</f>
        <v>0</v>
      </c>
      <c r="H427" s="22">
        <f>(1/(H$22*(SQRT(2*PI())))*EXP(-((H$18-Simulation!$B427)^2)/(2*Simulation!H$22^2)))</f>
        <v>0</v>
      </c>
      <c r="I427" s="22">
        <f>(1/(I$22*(SQRT(2*PI())))*EXP(-((I$18-Simulation!$B427)^2)/(2*Simulation!I$22^2)))</f>
        <v>0</v>
      </c>
      <c r="J427" s="22">
        <f t="shared" si="11"/>
        <v>0</v>
      </c>
    </row>
    <row r="428" spans="1:10">
      <c r="A428" s="18">
        <f>B428/'Isocratic retention'!$B$5</f>
        <v>2.0050000000000101</v>
      </c>
      <c r="B428" s="8">
        <v>4.0100000000000202</v>
      </c>
      <c r="C428" s="22">
        <f>(1/(C$22*(SQRT(2*PI())))*EXP(-((C$19-Simulation!$B428)^2)/(2*Simulation!C$22^2)))</f>
        <v>0</v>
      </c>
      <c r="D428" s="22">
        <f>(1/(D$22*(SQRT(2*PI())))*EXP(-((D$19-Simulation!$B428)^2)/(2*Simulation!D$22^2)))</f>
        <v>0</v>
      </c>
      <c r="E428" s="22">
        <f>(1/(E$22*(SQRT(2*PI())))*EXP(-((E$19-Simulation!$B428)^2)/(2*Simulation!E$22^2)))</f>
        <v>0</v>
      </c>
      <c r="F428" s="22">
        <f>(1/(F$22*(SQRT(2*PI())))*EXP(-((F$19-Simulation!$B428)^2)/(2*Simulation!F$22^2)))</f>
        <v>0</v>
      </c>
      <c r="G428" s="22">
        <f>(1/(G$22*(SQRT(2*PI())))*EXP(-((G$18-Simulation!$B428)^2)/(2*Simulation!G$22^2)))</f>
        <v>0</v>
      </c>
      <c r="H428" s="22">
        <f>(1/(H$22*(SQRT(2*PI())))*EXP(-((H$18-Simulation!$B428)^2)/(2*Simulation!H$22^2)))</f>
        <v>0</v>
      </c>
      <c r="I428" s="22">
        <f>(1/(I$22*(SQRT(2*PI())))*EXP(-((I$18-Simulation!$B428)^2)/(2*Simulation!I$22^2)))</f>
        <v>0</v>
      </c>
      <c r="J428" s="22">
        <f t="shared" si="11"/>
        <v>0</v>
      </c>
    </row>
    <row r="429" spans="1:10">
      <c r="A429" s="18">
        <f>B429/'Isocratic retention'!$B$5</f>
        <v>2.01000000000001</v>
      </c>
      <c r="B429" s="8">
        <v>4.02000000000002</v>
      </c>
      <c r="C429" s="22">
        <f>(1/(C$22*(SQRT(2*PI())))*EXP(-((C$19-Simulation!$B429)^2)/(2*Simulation!C$22^2)))</f>
        <v>0</v>
      </c>
      <c r="D429" s="22">
        <f>(1/(D$22*(SQRT(2*PI())))*EXP(-((D$19-Simulation!$B429)^2)/(2*Simulation!D$22^2)))</f>
        <v>0</v>
      </c>
      <c r="E429" s="22">
        <f>(1/(E$22*(SQRT(2*PI())))*EXP(-((E$19-Simulation!$B429)^2)/(2*Simulation!E$22^2)))</f>
        <v>0</v>
      </c>
      <c r="F429" s="22">
        <f>(1/(F$22*(SQRT(2*PI())))*EXP(-((F$19-Simulation!$B429)^2)/(2*Simulation!F$22^2)))</f>
        <v>0</v>
      </c>
      <c r="G429" s="22">
        <f>(1/(G$22*(SQRT(2*PI())))*EXP(-((G$18-Simulation!$B429)^2)/(2*Simulation!G$22^2)))</f>
        <v>0</v>
      </c>
      <c r="H429" s="22">
        <f>(1/(H$22*(SQRT(2*PI())))*EXP(-((H$18-Simulation!$B429)^2)/(2*Simulation!H$22^2)))</f>
        <v>0</v>
      </c>
      <c r="I429" s="22">
        <f>(1/(I$22*(SQRT(2*PI())))*EXP(-((I$18-Simulation!$B429)^2)/(2*Simulation!I$22^2)))</f>
        <v>0</v>
      </c>
      <c r="J429" s="22">
        <f t="shared" si="11"/>
        <v>0</v>
      </c>
    </row>
    <row r="430" spans="1:10">
      <c r="A430" s="18">
        <f>B430/'Isocratic retention'!$B$5</f>
        <v>2.0150000000000099</v>
      </c>
      <c r="B430" s="8">
        <v>4.0300000000000198</v>
      </c>
      <c r="C430" s="22">
        <f>(1/(C$22*(SQRT(2*PI())))*EXP(-((C$19-Simulation!$B430)^2)/(2*Simulation!C$22^2)))</f>
        <v>0</v>
      </c>
      <c r="D430" s="22">
        <f>(1/(D$22*(SQRT(2*PI())))*EXP(-((D$19-Simulation!$B430)^2)/(2*Simulation!D$22^2)))</f>
        <v>0</v>
      </c>
      <c r="E430" s="22">
        <f>(1/(E$22*(SQRT(2*PI())))*EXP(-((E$19-Simulation!$B430)^2)/(2*Simulation!E$22^2)))</f>
        <v>0</v>
      </c>
      <c r="F430" s="22">
        <f>(1/(F$22*(SQRT(2*PI())))*EXP(-((F$19-Simulation!$B430)^2)/(2*Simulation!F$22^2)))</f>
        <v>0</v>
      </c>
      <c r="G430" s="22">
        <f>(1/(G$22*(SQRT(2*PI())))*EXP(-((G$18-Simulation!$B430)^2)/(2*Simulation!G$22^2)))</f>
        <v>0</v>
      </c>
      <c r="H430" s="22">
        <f>(1/(H$22*(SQRT(2*PI())))*EXP(-((H$18-Simulation!$B430)^2)/(2*Simulation!H$22^2)))</f>
        <v>0</v>
      </c>
      <c r="I430" s="22">
        <f>(1/(I$22*(SQRT(2*PI())))*EXP(-((I$18-Simulation!$B430)^2)/(2*Simulation!I$22^2)))</f>
        <v>0</v>
      </c>
      <c r="J430" s="22">
        <f t="shared" si="11"/>
        <v>0</v>
      </c>
    </row>
    <row r="431" spans="1:10">
      <c r="A431" s="18">
        <f>B431/'Isocratic retention'!$B$5</f>
        <v>2.0200000000000098</v>
      </c>
      <c r="B431" s="8">
        <v>4.0400000000000196</v>
      </c>
      <c r="C431" s="22">
        <f>(1/(C$22*(SQRT(2*PI())))*EXP(-((C$19-Simulation!$B431)^2)/(2*Simulation!C$22^2)))</f>
        <v>0</v>
      </c>
      <c r="D431" s="22">
        <f>(1/(D$22*(SQRT(2*PI())))*EXP(-((D$19-Simulation!$B431)^2)/(2*Simulation!D$22^2)))</f>
        <v>0</v>
      </c>
      <c r="E431" s="22">
        <f>(1/(E$22*(SQRT(2*PI())))*EXP(-((E$19-Simulation!$B431)^2)/(2*Simulation!E$22^2)))</f>
        <v>0</v>
      </c>
      <c r="F431" s="22">
        <f>(1/(F$22*(SQRT(2*PI())))*EXP(-((F$19-Simulation!$B431)^2)/(2*Simulation!F$22^2)))</f>
        <v>0</v>
      </c>
      <c r="G431" s="22">
        <f>(1/(G$22*(SQRT(2*PI())))*EXP(-((G$18-Simulation!$B431)^2)/(2*Simulation!G$22^2)))</f>
        <v>0</v>
      </c>
      <c r="H431" s="22">
        <f>(1/(H$22*(SQRT(2*PI())))*EXP(-((H$18-Simulation!$B431)^2)/(2*Simulation!H$22^2)))</f>
        <v>0</v>
      </c>
      <c r="I431" s="22">
        <f>(1/(I$22*(SQRT(2*PI())))*EXP(-((I$18-Simulation!$B431)^2)/(2*Simulation!I$22^2)))</f>
        <v>0</v>
      </c>
      <c r="J431" s="22">
        <f t="shared" si="11"/>
        <v>0</v>
      </c>
    </row>
    <row r="432" spans="1:10">
      <c r="A432" s="18">
        <f>B432/'Isocratic retention'!$B$5</f>
        <v>2.025000000000015</v>
      </c>
      <c r="B432" s="8">
        <v>4.05000000000003</v>
      </c>
      <c r="C432" s="22">
        <f>(1/(C$22*(SQRT(2*PI())))*EXP(-((C$19-Simulation!$B432)^2)/(2*Simulation!C$22^2)))</f>
        <v>0</v>
      </c>
      <c r="D432" s="22">
        <f>(1/(D$22*(SQRT(2*PI())))*EXP(-((D$19-Simulation!$B432)^2)/(2*Simulation!D$22^2)))</f>
        <v>0</v>
      </c>
      <c r="E432" s="22">
        <f>(1/(E$22*(SQRT(2*PI())))*EXP(-((E$19-Simulation!$B432)^2)/(2*Simulation!E$22^2)))</f>
        <v>0</v>
      </c>
      <c r="F432" s="22">
        <f>(1/(F$22*(SQRT(2*PI())))*EXP(-((F$19-Simulation!$B432)^2)/(2*Simulation!F$22^2)))</f>
        <v>0</v>
      </c>
      <c r="G432" s="22">
        <f>(1/(G$22*(SQRT(2*PI())))*EXP(-((G$18-Simulation!$B432)^2)/(2*Simulation!G$22^2)))</f>
        <v>0</v>
      </c>
      <c r="H432" s="22">
        <f>(1/(H$22*(SQRT(2*PI())))*EXP(-((H$18-Simulation!$B432)^2)/(2*Simulation!H$22^2)))</f>
        <v>0</v>
      </c>
      <c r="I432" s="22">
        <f>(1/(I$22*(SQRT(2*PI())))*EXP(-((I$18-Simulation!$B432)^2)/(2*Simulation!I$22^2)))</f>
        <v>0</v>
      </c>
      <c r="J432" s="22">
        <f t="shared" si="11"/>
        <v>0</v>
      </c>
    </row>
    <row r="433" spans="1:10">
      <c r="A433" s="18">
        <f>B433/'Isocratic retention'!$B$5</f>
        <v>2.0300000000000149</v>
      </c>
      <c r="B433" s="8">
        <v>4.0600000000000298</v>
      </c>
      <c r="C433" s="22">
        <f>(1/(C$22*(SQRT(2*PI())))*EXP(-((C$19-Simulation!$B433)^2)/(2*Simulation!C$22^2)))</f>
        <v>0</v>
      </c>
      <c r="D433" s="22">
        <f>(1/(D$22*(SQRT(2*PI())))*EXP(-((D$19-Simulation!$B433)^2)/(2*Simulation!D$22^2)))</f>
        <v>0</v>
      </c>
      <c r="E433" s="22">
        <f>(1/(E$22*(SQRT(2*PI())))*EXP(-((E$19-Simulation!$B433)^2)/(2*Simulation!E$22^2)))</f>
        <v>0</v>
      </c>
      <c r="F433" s="22">
        <f>(1/(F$22*(SQRT(2*PI())))*EXP(-((F$19-Simulation!$B433)^2)/(2*Simulation!F$22^2)))</f>
        <v>0</v>
      </c>
      <c r="G433" s="22">
        <f>(1/(G$22*(SQRT(2*PI())))*EXP(-((G$18-Simulation!$B433)^2)/(2*Simulation!G$22^2)))</f>
        <v>0</v>
      </c>
      <c r="H433" s="22">
        <f>(1/(H$22*(SQRT(2*PI())))*EXP(-((H$18-Simulation!$B433)^2)/(2*Simulation!H$22^2)))</f>
        <v>0</v>
      </c>
      <c r="I433" s="22">
        <f>(1/(I$22*(SQRT(2*PI())))*EXP(-((I$18-Simulation!$B433)^2)/(2*Simulation!I$22^2)))</f>
        <v>0</v>
      </c>
      <c r="J433" s="22">
        <f t="shared" si="11"/>
        <v>0</v>
      </c>
    </row>
    <row r="434" spans="1:10">
      <c r="A434" s="18">
        <f>B434/'Isocratic retention'!$B$5</f>
        <v>2.0350000000000148</v>
      </c>
      <c r="B434" s="8">
        <v>4.0700000000000296</v>
      </c>
      <c r="C434" s="22">
        <f>(1/(C$22*(SQRT(2*PI())))*EXP(-((C$19-Simulation!$B434)^2)/(2*Simulation!C$22^2)))</f>
        <v>0</v>
      </c>
      <c r="D434" s="22">
        <f>(1/(D$22*(SQRT(2*PI())))*EXP(-((D$19-Simulation!$B434)^2)/(2*Simulation!D$22^2)))</f>
        <v>0</v>
      </c>
      <c r="E434" s="22">
        <f>(1/(E$22*(SQRT(2*PI())))*EXP(-((E$19-Simulation!$B434)^2)/(2*Simulation!E$22^2)))</f>
        <v>0</v>
      </c>
      <c r="F434" s="22">
        <f>(1/(F$22*(SQRT(2*PI())))*EXP(-((F$19-Simulation!$B434)^2)/(2*Simulation!F$22^2)))</f>
        <v>0</v>
      </c>
      <c r="G434" s="22">
        <f>(1/(G$22*(SQRT(2*PI())))*EXP(-((G$18-Simulation!$B434)^2)/(2*Simulation!G$22^2)))</f>
        <v>0</v>
      </c>
      <c r="H434" s="22">
        <f>(1/(H$22*(SQRT(2*PI())))*EXP(-((H$18-Simulation!$B434)^2)/(2*Simulation!H$22^2)))</f>
        <v>0</v>
      </c>
      <c r="I434" s="22">
        <f>(1/(I$22*(SQRT(2*PI())))*EXP(-((I$18-Simulation!$B434)^2)/(2*Simulation!I$22^2)))</f>
        <v>0</v>
      </c>
      <c r="J434" s="22">
        <f t="shared" si="11"/>
        <v>0</v>
      </c>
    </row>
    <row r="435" spans="1:10">
      <c r="A435" s="18">
        <f>B435/'Isocratic retention'!$B$5</f>
        <v>2.0400000000000151</v>
      </c>
      <c r="B435" s="8">
        <v>4.0800000000000303</v>
      </c>
      <c r="C435" s="22">
        <f>(1/(C$22*(SQRT(2*PI())))*EXP(-((C$19-Simulation!$B435)^2)/(2*Simulation!C$22^2)))</f>
        <v>0</v>
      </c>
      <c r="D435" s="22">
        <f>(1/(D$22*(SQRT(2*PI())))*EXP(-((D$19-Simulation!$B435)^2)/(2*Simulation!D$22^2)))</f>
        <v>0</v>
      </c>
      <c r="E435" s="22">
        <f>(1/(E$22*(SQRT(2*PI())))*EXP(-((E$19-Simulation!$B435)^2)/(2*Simulation!E$22^2)))</f>
        <v>0</v>
      </c>
      <c r="F435" s="22">
        <f>(1/(F$22*(SQRT(2*PI())))*EXP(-((F$19-Simulation!$B435)^2)/(2*Simulation!F$22^2)))</f>
        <v>0</v>
      </c>
      <c r="G435" s="22">
        <f>(1/(G$22*(SQRT(2*PI())))*EXP(-((G$18-Simulation!$B435)^2)/(2*Simulation!G$22^2)))</f>
        <v>0</v>
      </c>
      <c r="H435" s="22">
        <f>(1/(H$22*(SQRT(2*PI())))*EXP(-((H$18-Simulation!$B435)^2)/(2*Simulation!H$22^2)))</f>
        <v>0</v>
      </c>
      <c r="I435" s="22">
        <f>(1/(I$22*(SQRT(2*PI())))*EXP(-((I$18-Simulation!$B435)^2)/(2*Simulation!I$22^2)))</f>
        <v>0</v>
      </c>
      <c r="J435" s="22">
        <f t="shared" si="11"/>
        <v>0</v>
      </c>
    </row>
    <row r="436" spans="1:10">
      <c r="A436" s="18">
        <f>B436/'Isocratic retention'!$B$5</f>
        <v>2.045000000000015</v>
      </c>
      <c r="B436" s="8">
        <v>4.0900000000000301</v>
      </c>
      <c r="C436" s="22">
        <f>(1/(C$22*(SQRT(2*PI())))*EXP(-((C$19-Simulation!$B436)^2)/(2*Simulation!C$22^2)))</f>
        <v>0</v>
      </c>
      <c r="D436" s="22">
        <f>(1/(D$22*(SQRT(2*PI())))*EXP(-((D$19-Simulation!$B436)^2)/(2*Simulation!D$22^2)))</f>
        <v>0</v>
      </c>
      <c r="E436" s="22">
        <f>(1/(E$22*(SQRT(2*PI())))*EXP(-((E$19-Simulation!$B436)^2)/(2*Simulation!E$22^2)))</f>
        <v>0</v>
      </c>
      <c r="F436" s="22">
        <f>(1/(F$22*(SQRT(2*PI())))*EXP(-((F$19-Simulation!$B436)^2)/(2*Simulation!F$22^2)))</f>
        <v>0</v>
      </c>
      <c r="G436" s="22">
        <f>(1/(G$22*(SQRT(2*PI())))*EXP(-((G$18-Simulation!$B436)^2)/(2*Simulation!G$22^2)))</f>
        <v>0</v>
      </c>
      <c r="H436" s="22">
        <f>(1/(H$22*(SQRT(2*PI())))*EXP(-((H$18-Simulation!$B436)^2)/(2*Simulation!H$22^2)))</f>
        <v>0</v>
      </c>
      <c r="I436" s="22">
        <f>(1/(I$22*(SQRT(2*PI())))*EXP(-((I$18-Simulation!$B436)^2)/(2*Simulation!I$22^2)))</f>
        <v>0</v>
      </c>
      <c r="J436" s="22">
        <f t="shared" si="11"/>
        <v>0</v>
      </c>
    </row>
    <row r="437" spans="1:10">
      <c r="A437" s="18">
        <f>B437/'Isocratic retention'!$B$5</f>
        <v>2.0500000000000149</v>
      </c>
      <c r="B437" s="8">
        <v>4.1000000000000298</v>
      </c>
      <c r="C437" s="22">
        <f>(1/(C$22*(SQRT(2*PI())))*EXP(-((C$19-Simulation!$B437)^2)/(2*Simulation!C$22^2)))</f>
        <v>0</v>
      </c>
      <c r="D437" s="22">
        <f>(1/(D$22*(SQRT(2*PI())))*EXP(-((D$19-Simulation!$B437)^2)/(2*Simulation!D$22^2)))</f>
        <v>0</v>
      </c>
      <c r="E437" s="22">
        <f>(1/(E$22*(SQRT(2*PI())))*EXP(-((E$19-Simulation!$B437)^2)/(2*Simulation!E$22^2)))</f>
        <v>0</v>
      </c>
      <c r="F437" s="22">
        <f>(1/(F$22*(SQRT(2*PI())))*EXP(-((F$19-Simulation!$B437)^2)/(2*Simulation!F$22^2)))</f>
        <v>0</v>
      </c>
      <c r="G437" s="22">
        <f>(1/(G$22*(SQRT(2*PI())))*EXP(-((G$18-Simulation!$B437)^2)/(2*Simulation!G$22^2)))</f>
        <v>0</v>
      </c>
      <c r="H437" s="22">
        <f>(1/(H$22*(SQRT(2*PI())))*EXP(-((H$18-Simulation!$B437)^2)/(2*Simulation!H$22^2)))</f>
        <v>0</v>
      </c>
      <c r="I437" s="22">
        <f>(1/(I$22*(SQRT(2*PI())))*EXP(-((I$18-Simulation!$B437)^2)/(2*Simulation!I$22^2)))</f>
        <v>0</v>
      </c>
      <c r="J437" s="22">
        <f t="shared" si="11"/>
        <v>0</v>
      </c>
    </row>
    <row r="438" spans="1:10">
      <c r="A438" s="18">
        <f>B438/'Isocratic retention'!$B$5</f>
        <v>2.0550000000000148</v>
      </c>
      <c r="B438" s="8">
        <v>4.1100000000000296</v>
      </c>
      <c r="C438" s="22">
        <f>(1/(C$22*(SQRT(2*PI())))*EXP(-((C$19-Simulation!$B438)^2)/(2*Simulation!C$22^2)))</f>
        <v>0</v>
      </c>
      <c r="D438" s="22">
        <f>(1/(D$22*(SQRT(2*PI())))*EXP(-((D$19-Simulation!$B438)^2)/(2*Simulation!D$22^2)))</f>
        <v>0</v>
      </c>
      <c r="E438" s="22">
        <f>(1/(E$22*(SQRT(2*PI())))*EXP(-((E$19-Simulation!$B438)^2)/(2*Simulation!E$22^2)))</f>
        <v>0</v>
      </c>
      <c r="F438" s="22">
        <f>(1/(F$22*(SQRT(2*PI())))*EXP(-((F$19-Simulation!$B438)^2)/(2*Simulation!F$22^2)))</f>
        <v>0</v>
      </c>
      <c r="G438" s="22">
        <f>(1/(G$22*(SQRT(2*PI())))*EXP(-((G$18-Simulation!$B438)^2)/(2*Simulation!G$22^2)))</f>
        <v>0</v>
      </c>
      <c r="H438" s="22">
        <f>(1/(H$22*(SQRT(2*PI())))*EXP(-((H$18-Simulation!$B438)^2)/(2*Simulation!H$22^2)))</f>
        <v>0</v>
      </c>
      <c r="I438" s="22">
        <f>(1/(I$22*(SQRT(2*PI())))*EXP(-((I$18-Simulation!$B438)^2)/(2*Simulation!I$22^2)))</f>
        <v>0</v>
      </c>
      <c r="J438" s="22">
        <f t="shared" si="11"/>
        <v>0</v>
      </c>
    </row>
    <row r="439" spans="1:10">
      <c r="A439" s="18">
        <f>B439/'Isocratic retention'!$B$5</f>
        <v>2.0600000000000152</v>
      </c>
      <c r="B439" s="8">
        <v>4.1200000000000303</v>
      </c>
      <c r="C439" s="22">
        <f>(1/(C$22*(SQRT(2*PI())))*EXP(-((C$19-Simulation!$B439)^2)/(2*Simulation!C$22^2)))</f>
        <v>0</v>
      </c>
      <c r="D439" s="22">
        <f>(1/(D$22*(SQRT(2*PI())))*EXP(-((D$19-Simulation!$B439)^2)/(2*Simulation!D$22^2)))</f>
        <v>0</v>
      </c>
      <c r="E439" s="22">
        <f>(1/(E$22*(SQRT(2*PI())))*EXP(-((E$19-Simulation!$B439)^2)/(2*Simulation!E$22^2)))</f>
        <v>0</v>
      </c>
      <c r="F439" s="22">
        <f>(1/(F$22*(SQRT(2*PI())))*EXP(-((F$19-Simulation!$B439)^2)/(2*Simulation!F$22^2)))</f>
        <v>0</v>
      </c>
      <c r="G439" s="22">
        <f>(1/(G$22*(SQRT(2*PI())))*EXP(-((G$18-Simulation!$B439)^2)/(2*Simulation!G$22^2)))</f>
        <v>0</v>
      </c>
      <c r="H439" s="22">
        <f>(1/(H$22*(SQRT(2*PI())))*EXP(-((H$18-Simulation!$B439)^2)/(2*Simulation!H$22^2)))</f>
        <v>0</v>
      </c>
      <c r="I439" s="22">
        <f>(1/(I$22*(SQRT(2*PI())))*EXP(-((I$18-Simulation!$B439)^2)/(2*Simulation!I$22^2)))</f>
        <v>0</v>
      </c>
      <c r="J439" s="22">
        <f t="shared" si="11"/>
        <v>0</v>
      </c>
    </row>
    <row r="440" spans="1:10">
      <c r="A440" s="18">
        <f>B440/'Isocratic retention'!$B$5</f>
        <v>2.065000000000015</v>
      </c>
      <c r="B440" s="8">
        <v>4.1300000000000301</v>
      </c>
      <c r="C440" s="22">
        <f>(1/(C$22*(SQRT(2*PI())))*EXP(-((C$19-Simulation!$B440)^2)/(2*Simulation!C$22^2)))</f>
        <v>0</v>
      </c>
      <c r="D440" s="22">
        <f>(1/(D$22*(SQRT(2*PI())))*EXP(-((D$19-Simulation!$B440)^2)/(2*Simulation!D$22^2)))</f>
        <v>0</v>
      </c>
      <c r="E440" s="22">
        <f>(1/(E$22*(SQRT(2*PI())))*EXP(-((E$19-Simulation!$B440)^2)/(2*Simulation!E$22^2)))</f>
        <v>0</v>
      </c>
      <c r="F440" s="22">
        <f>(1/(F$22*(SQRT(2*PI())))*EXP(-((F$19-Simulation!$B440)^2)/(2*Simulation!F$22^2)))</f>
        <v>0</v>
      </c>
      <c r="G440" s="22">
        <f>(1/(G$22*(SQRT(2*PI())))*EXP(-((G$18-Simulation!$B440)^2)/(2*Simulation!G$22^2)))</f>
        <v>0</v>
      </c>
      <c r="H440" s="22">
        <f>(1/(H$22*(SQRT(2*PI())))*EXP(-((H$18-Simulation!$B440)^2)/(2*Simulation!H$22^2)))</f>
        <v>0</v>
      </c>
      <c r="I440" s="22">
        <f>(1/(I$22*(SQRT(2*PI())))*EXP(-((I$18-Simulation!$B440)^2)/(2*Simulation!I$22^2)))</f>
        <v>0</v>
      </c>
      <c r="J440" s="22">
        <f t="shared" si="11"/>
        <v>0</v>
      </c>
    </row>
    <row r="441" spans="1:10">
      <c r="A441" s="18">
        <f>B441/'Isocratic retention'!$B$5</f>
        <v>2.0700000000000149</v>
      </c>
      <c r="B441" s="8">
        <v>4.1400000000000299</v>
      </c>
      <c r="C441" s="22">
        <f>(1/(C$22*(SQRT(2*PI())))*EXP(-((C$19-Simulation!$B441)^2)/(2*Simulation!C$22^2)))</f>
        <v>0</v>
      </c>
      <c r="D441" s="22">
        <f>(1/(D$22*(SQRT(2*PI())))*EXP(-((D$19-Simulation!$B441)^2)/(2*Simulation!D$22^2)))</f>
        <v>0</v>
      </c>
      <c r="E441" s="22">
        <f>(1/(E$22*(SQRT(2*PI())))*EXP(-((E$19-Simulation!$B441)^2)/(2*Simulation!E$22^2)))</f>
        <v>0</v>
      </c>
      <c r="F441" s="22">
        <f>(1/(F$22*(SQRT(2*PI())))*EXP(-((F$19-Simulation!$B441)^2)/(2*Simulation!F$22^2)))</f>
        <v>0</v>
      </c>
      <c r="G441" s="22">
        <f>(1/(G$22*(SQRT(2*PI())))*EXP(-((G$18-Simulation!$B441)^2)/(2*Simulation!G$22^2)))</f>
        <v>0</v>
      </c>
      <c r="H441" s="22">
        <f>(1/(H$22*(SQRT(2*PI())))*EXP(-((H$18-Simulation!$B441)^2)/(2*Simulation!H$22^2)))</f>
        <v>0</v>
      </c>
      <c r="I441" s="22">
        <f>(1/(I$22*(SQRT(2*PI())))*EXP(-((I$18-Simulation!$B441)^2)/(2*Simulation!I$22^2)))</f>
        <v>0</v>
      </c>
      <c r="J441" s="22">
        <f t="shared" si="11"/>
        <v>0</v>
      </c>
    </row>
    <row r="442" spans="1:10">
      <c r="A442" s="18">
        <f>B442/'Isocratic retention'!$B$5</f>
        <v>2.0750000000000148</v>
      </c>
      <c r="B442" s="8">
        <v>4.1500000000000297</v>
      </c>
      <c r="C442" s="22">
        <f>(1/(C$22*(SQRT(2*PI())))*EXP(-((C$19-Simulation!$B442)^2)/(2*Simulation!C$22^2)))</f>
        <v>0</v>
      </c>
      <c r="D442" s="22">
        <f>(1/(D$22*(SQRT(2*PI())))*EXP(-((D$19-Simulation!$B442)^2)/(2*Simulation!D$22^2)))</f>
        <v>0</v>
      </c>
      <c r="E442" s="22">
        <f>(1/(E$22*(SQRT(2*PI())))*EXP(-((E$19-Simulation!$B442)^2)/(2*Simulation!E$22^2)))</f>
        <v>0</v>
      </c>
      <c r="F442" s="22">
        <f>(1/(F$22*(SQRT(2*PI())))*EXP(-((F$19-Simulation!$B442)^2)/(2*Simulation!F$22^2)))</f>
        <v>0</v>
      </c>
      <c r="G442" s="22">
        <f>(1/(G$22*(SQRT(2*PI())))*EXP(-((G$18-Simulation!$B442)^2)/(2*Simulation!G$22^2)))</f>
        <v>0</v>
      </c>
      <c r="H442" s="22">
        <f>(1/(H$22*(SQRT(2*PI())))*EXP(-((H$18-Simulation!$B442)^2)/(2*Simulation!H$22^2)))</f>
        <v>0</v>
      </c>
      <c r="I442" s="22">
        <f>(1/(I$22*(SQRT(2*PI())))*EXP(-((I$18-Simulation!$B442)^2)/(2*Simulation!I$22^2)))</f>
        <v>0</v>
      </c>
      <c r="J442" s="22">
        <f t="shared" si="11"/>
        <v>0</v>
      </c>
    </row>
    <row r="443" spans="1:10">
      <c r="A443" s="18">
        <f>B443/'Isocratic retention'!$B$5</f>
        <v>2.0800000000000152</v>
      </c>
      <c r="B443" s="8">
        <v>4.1600000000000303</v>
      </c>
      <c r="C443" s="22">
        <f>(1/(C$22*(SQRT(2*PI())))*EXP(-((C$19-Simulation!$B443)^2)/(2*Simulation!C$22^2)))</f>
        <v>0</v>
      </c>
      <c r="D443" s="22">
        <f>(1/(D$22*(SQRT(2*PI())))*EXP(-((D$19-Simulation!$B443)^2)/(2*Simulation!D$22^2)))</f>
        <v>0</v>
      </c>
      <c r="E443" s="22">
        <f>(1/(E$22*(SQRT(2*PI())))*EXP(-((E$19-Simulation!$B443)^2)/(2*Simulation!E$22^2)))</f>
        <v>0</v>
      </c>
      <c r="F443" s="22">
        <f>(1/(F$22*(SQRT(2*PI())))*EXP(-((F$19-Simulation!$B443)^2)/(2*Simulation!F$22^2)))</f>
        <v>0</v>
      </c>
      <c r="G443" s="22">
        <f>(1/(G$22*(SQRT(2*PI())))*EXP(-((G$18-Simulation!$B443)^2)/(2*Simulation!G$22^2)))</f>
        <v>0</v>
      </c>
      <c r="H443" s="22">
        <f>(1/(H$22*(SQRT(2*PI())))*EXP(-((H$18-Simulation!$B443)^2)/(2*Simulation!H$22^2)))</f>
        <v>0</v>
      </c>
      <c r="I443" s="22">
        <f>(1/(I$22*(SQRT(2*PI())))*EXP(-((I$18-Simulation!$B443)^2)/(2*Simulation!I$22^2)))</f>
        <v>0</v>
      </c>
      <c r="J443" s="22">
        <f t="shared" si="11"/>
        <v>0</v>
      </c>
    </row>
    <row r="444" spans="1:10">
      <c r="A444" s="18">
        <f>B444/'Isocratic retention'!$B$5</f>
        <v>2.0850000000000151</v>
      </c>
      <c r="B444" s="8">
        <v>4.1700000000000301</v>
      </c>
      <c r="C444" s="22">
        <f>(1/(C$22*(SQRT(2*PI())))*EXP(-((C$19-Simulation!$B444)^2)/(2*Simulation!C$22^2)))</f>
        <v>0</v>
      </c>
      <c r="D444" s="22">
        <f>(1/(D$22*(SQRT(2*PI())))*EXP(-((D$19-Simulation!$B444)^2)/(2*Simulation!D$22^2)))</f>
        <v>0</v>
      </c>
      <c r="E444" s="22">
        <f>(1/(E$22*(SQRT(2*PI())))*EXP(-((E$19-Simulation!$B444)^2)/(2*Simulation!E$22^2)))</f>
        <v>0</v>
      </c>
      <c r="F444" s="22">
        <f>(1/(F$22*(SQRT(2*PI())))*EXP(-((F$19-Simulation!$B444)^2)/(2*Simulation!F$22^2)))</f>
        <v>0</v>
      </c>
      <c r="G444" s="22">
        <f>(1/(G$22*(SQRT(2*PI())))*EXP(-((G$18-Simulation!$B444)^2)/(2*Simulation!G$22^2)))</f>
        <v>0</v>
      </c>
      <c r="H444" s="22">
        <f>(1/(H$22*(SQRT(2*PI())))*EXP(-((H$18-Simulation!$B444)^2)/(2*Simulation!H$22^2)))</f>
        <v>0</v>
      </c>
      <c r="I444" s="22">
        <f>(1/(I$22*(SQRT(2*PI())))*EXP(-((I$18-Simulation!$B444)^2)/(2*Simulation!I$22^2)))</f>
        <v>0</v>
      </c>
      <c r="J444" s="22">
        <f t="shared" si="11"/>
        <v>0</v>
      </c>
    </row>
    <row r="445" spans="1:10">
      <c r="A445" s="18">
        <f>B445/'Isocratic retention'!$B$5</f>
        <v>2.090000000000015</v>
      </c>
      <c r="B445" s="8">
        <v>4.1800000000000299</v>
      </c>
      <c r="C445" s="22">
        <f>(1/(C$22*(SQRT(2*PI())))*EXP(-((C$19-Simulation!$B445)^2)/(2*Simulation!C$22^2)))</f>
        <v>0</v>
      </c>
      <c r="D445" s="22">
        <f>(1/(D$22*(SQRT(2*PI())))*EXP(-((D$19-Simulation!$B445)^2)/(2*Simulation!D$22^2)))</f>
        <v>0</v>
      </c>
      <c r="E445" s="22">
        <f>(1/(E$22*(SQRT(2*PI())))*EXP(-((E$19-Simulation!$B445)^2)/(2*Simulation!E$22^2)))</f>
        <v>0</v>
      </c>
      <c r="F445" s="22">
        <f>(1/(F$22*(SQRT(2*PI())))*EXP(-((F$19-Simulation!$B445)^2)/(2*Simulation!F$22^2)))</f>
        <v>0</v>
      </c>
      <c r="G445" s="22">
        <f>(1/(G$22*(SQRT(2*PI())))*EXP(-((G$18-Simulation!$B445)^2)/(2*Simulation!G$22^2)))</f>
        <v>0</v>
      </c>
      <c r="H445" s="22">
        <f>(1/(H$22*(SQRT(2*PI())))*EXP(-((H$18-Simulation!$B445)^2)/(2*Simulation!H$22^2)))</f>
        <v>0</v>
      </c>
      <c r="I445" s="22">
        <f>(1/(I$22*(SQRT(2*PI())))*EXP(-((I$18-Simulation!$B445)^2)/(2*Simulation!I$22^2)))</f>
        <v>0</v>
      </c>
      <c r="J445" s="22">
        <f t="shared" si="11"/>
        <v>0</v>
      </c>
    </row>
    <row r="446" spans="1:10">
      <c r="A446" s="18">
        <f>B446/'Isocratic retention'!$B$5</f>
        <v>2.0950000000000149</v>
      </c>
      <c r="B446" s="8">
        <v>4.1900000000000297</v>
      </c>
      <c r="C446" s="22">
        <f>(1/(C$22*(SQRT(2*PI())))*EXP(-((C$19-Simulation!$B446)^2)/(2*Simulation!C$22^2)))</f>
        <v>0</v>
      </c>
      <c r="D446" s="22">
        <f>(1/(D$22*(SQRT(2*PI())))*EXP(-((D$19-Simulation!$B446)^2)/(2*Simulation!D$22^2)))</f>
        <v>0</v>
      </c>
      <c r="E446" s="22">
        <f>(1/(E$22*(SQRT(2*PI())))*EXP(-((E$19-Simulation!$B446)^2)/(2*Simulation!E$22^2)))</f>
        <v>0</v>
      </c>
      <c r="F446" s="22">
        <f>(1/(F$22*(SQRT(2*PI())))*EXP(-((F$19-Simulation!$B446)^2)/(2*Simulation!F$22^2)))</f>
        <v>0</v>
      </c>
      <c r="G446" s="22">
        <f>(1/(G$22*(SQRT(2*PI())))*EXP(-((G$18-Simulation!$B446)^2)/(2*Simulation!G$22^2)))</f>
        <v>0</v>
      </c>
      <c r="H446" s="22">
        <f>(1/(H$22*(SQRT(2*PI())))*EXP(-((H$18-Simulation!$B446)^2)/(2*Simulation!H$22^2)))</f>
        <v>0</v>
      </c>
      <c r="I446" s="22">
        <f>(1/(I$22*(SQRT(2*PI())))*EXP(-((I$18-Simulation!$B446)^2)/(2*Simulation!I$22^2)))</f>
        <v>0</v>
      </c>
      <c r="J446" s="22">
        <f t="shared" si="11"/>
        <v>0</v>
      </c>
    </row>
    <row r="447" spans="1:10">
      <c r="A447" s="18">
        <f>B447/'Isocratic retention'!$B$5</f>
        <v>2.1000000000000152</v>
      </c>
      <c r="B447" s="8">
        <v>4.2000000000000304</v>
      </c>
      <c r="C447" s="22">
        <f>(1/(C$22*(SQRT(2*PI())))*EXP(-((C$19-Simulation!$B447)^2)/(2*Simulation!C$22^2)))</f>
        <v>0</v>
      </c>
      <c r="D447" s="22">
        <f>(1/(D$22*(SQRT(2*PI())))*EXP(-((D$19-Simulation!$B447)^2)/(2*Simulation!D$22^2)))</f>
        <v>0</v>
      </c>
      <c r="E447" s="22">
        <f>(1/(E$22*(SQRT(2*PI())))*EXP(-((E$19-Simulation!$B447)^2)/(2*Simulation!E$22^2)))</f>
        <v>0</v>
      </c>
      <c r="F447" s="22">
        <f>(1/(F$22*(SQRT(2*PI())))*EXP(-((F$19-Simulation!$B447)^2)/(2*Simulation!F$22^2)))</f>
        <v>0</v>
      </c>
      <c r="G447" s="22">
        <f>(1/(G$22*(SQRT(2*PI())))*EXP(-((G$18-Simulation!$B447)^2)/(2*Simulation!G$22^2)))</f>
        <v>0</v>
      </c>
      <c r="H447" s="22">
        <f>(1/(H$22*(SQRT(2*PI())))*EXP(-((H$18-Simulation!$B447)^2)/(2*Simulation!H$22^2)))</f>
        <v>0</v>
      </c>
      <c r="I447" s="22">
        <f>(1/(I$22*(SQRT(2*PI())))*EXP(-((I$18-Simulation!$B447)^2)/(2*Simulation!I$22^2)))</f>
        <v>0</v>
      </c>
      <c r="J447" s="22">
        <f t="shared" si="11"/>
        <v>0</v>
      </c>
    </row>
    <row r="448" spans="1:10">
      <c r="A448" s="18">
        <f>B448/'Isocratic retention'!$B$5</f>
        <v>2.1050000000000151</v>
      </c>
      <c r="B448" s="8">
        <v>4.2100000000000302</v>
      </c>
      <c r="C448" s="22">
        <f>(1/(C$22*(SQRT(2*PI())))*EXP(-((C$19-Simulation!$B448)^2)/(2*Simulation!C$22^2)))</f>
        <v>0</v>
      </c>
      <c r="D448" s="22">
        <f>(1/(D$22*(SQRT(2*PI())))*EXP(-((D$19-Simulation!$B448)^2)/(2*Simulation!D$22^2)))</f>
        <v>0</v>
      </c>
      <c r="E448" s="22">
        <f>(1/(E$22*(SQRT(2*PI())))*EXP(-((E$19-Simulation!$B448)^2)/(2*Simulation!E$22^2)))</f>
        <v>0</v>
      </c>
      <c r="F448" s="22">
        <f>(1/(F$22*(SQRT(2*PI())))*EXP(-((F$19-Simulation!$B448)^2)/(2*Simulation!F$22^2)))</f>
        <v>0</v>
      </c>
      <c r="G448" s="22">
        <f>(1/(G$22*(SQRT(2*PI())))*EXP(-((G$18-Simulation!$B448)^2)/(2*Simulation!G$22^2)))</f>
        <v>0</v>
      </c>
      <c r="H448" s="22">
        <f>(1/(H$22*(SQRT(2*PI())))*EXP(-((H$18-Simulation!$B448)^2)/(2*Simulation!H$22^2)))</f>
        <v>0</v>
      </c>
      <c r="I448" s="22">
        <f>(1/(I$22*(SQRT(2*PI())))*EXP(-((I$18-Simulation!$B448)^2)/(2*Simulation!I$22^2)))</f>
        <v>0</v>
      </c>
      <c r="J448" s="22">
        <f t="shared" si="11"/>
        <v>0</v>
      </c>
    </row>
    <row r="449" spans="1:10">
      <c r="A449" s="18">
        <f>B449/'Isocratic retention'!$B$5</f>
        <v>2.110000000000015</v>
      </c>
      <c r="B449" s="8">
        <v>4.2200000000000299</v>
      </c>
      <c r="C449" s="22">
        <f>(1/(C$22*(SQRT(2*PI())))*EXP(-((C$19-Simulation!$B449)^2)/(2*Simulation!C$22^2)))</f>
        <v>0</v>
      </c>
      <c r="D449" s="22">
        <f>(1/(D$22*(SQRT(2*PI())))*EXP(-((D$19-Simulation!$B449)^2)/(2*Simulation!D$22^2)))</f>
        <v>0</v>
      </c>
      <c r="E449" s="22">
        <f>(1/(E$22*(SQRT(2*PI())))*EXP(-((E$19-Simulation!$B449)^2)/(2*Simulation!E$22^2)))</f>
        <v>0</v>
      </c>
      <c r="F449" s="22">
        <f>(1/(F$22*(SQRT(2*PI())))*EXP(-((F$19-Simulation!$B449)^2)/(2*Simulation!F$22^2)))</f>
        <v>0</v>
      </c>
      <c r="G449" s="22">
        <f>(1/(G$22*(SQRT(2*PI())))*EXP(-((G$18-Simulation!$B449)^2)/(2*Simulation!G$22^2)))</f>
        <v>0</v>
      </c>
      <c r="H449" s="22">
        <f>(1/(H$22*(SQRT(2*PI())))*EXP(-((H$18-Simulation!$B449)^2)/(2*Simulation!H$22^2)))</f>
        <v>0</v>
      </c>
      <c r="I449" s="22">
        <f>(1/(I$22*(SQRT(2*PI())))*EXP(-((I$18-Simulation!$B449)^2)/(2*Simulation!I$22^2)))</f>
        <v>0</v>
      </c>
      <c r="J449" s="22">
        <f t="shared" si="11"/>
        <v>0</v>
      </c>
    </row>
    <row r="450" spans="1:10">
      <c r="A450" s="18">
        <f>B450/'Isocratic retention'!$B$5</f>
        <v>2.1150000000000149</v>
      </c>
      <c r="B450" s="8">
        <v>4.2300000000000297</v>
      </c>
      <c r="C450" s="22">
        <f>(1/(C$22*(SQRT(2*PI())))*EXP(-((C$19-Simulation!$B450)^2)/(2*Simulation!C$22^2)))</f>
        <v>0</v>
      </c>
      <c r="D450" s="22">
        <f>(1/(D$22*(SQRT(2*PI())))*EXP(-((D$19-Simulation!$B450)^2)/(2*Simulation!D$22^2)))</f>
        <v>0</v>
      </c>
      <c r="E450" s="22">
        <f>(1/(E$22*(SQRT(2*PI())))*EXP(-((E$19-Simulation!$B450)^2)/(2*Simulation!E$22^2)))</f>
        <v>0</v>
      </c>
      <c r="F450" s="22">
        <f>(1/(F$22*(SQRT(2*PI())))*EXP(-((F$19-Simulation!$B450)^2)/(2*Simulation!F$22^2)))</f>
        <v>0</v>
      </c>
      <c r="G450" s="22">
        <f>(1/(G$22*(SQRT(2*PI())))*EXP(-((G$18-Simulation!$B450)^2)/(2*Simulation!G$22^2)))</f>
        <v>0</v>
      </c>
      <c r="H450" s="22">
        <f>(1/(H$22*(SQRT(2*PI())))*EXP(-((H$18-Simulation!$B450)^2)/(2*Simulation!H$22^2)))</f>
        <v>0</v>
      </c>
      <c r="I450" s="22">
        <f>(1/(I$22*(SQRT(2*PI())))*EXP(-((I$18-Simulation!$B450)^2)/(2*Simulation!I$22^2)))</f>
        <v>0</v>
      </c>
      <c r="J450" s="22">
        <f t="shared" si="11"/>
        <v>0</v>
      </c>
    </row>
    <row r="451" spans="1:10">
      <c r="A451" s="18">
        <f>B451/'Isocratic retention'!$B$5</f>
        <v>2.1200000000000152</v>
      </c>
      <c r="B451" s="8">
        <v>4.2400000000000304</v>
      </c>
      <c r="C451" s="22">
        <f>(1/(C$22*(SQRT(2*PI())))*EXP(-((C$19-Simulation!$B451)^2)/(2*Simulation!C$22^2)))</f>
        <v>0</v>
      </c>
      <c r="D451" s="22">
        <f>(1/(D$22*(SQRT(2*PI())))*EXP(-((D$19-Simulation!$B451)^2)/(2*Simulation!D$22^2)))</f>
        <v>0</v>
      </c>
      <c r="E451" s="22">
        <f>(1/(E$22*(SQRT(2*PI())))*EXP(-((E$19-Simulation!$B451)^2)/(2*Simulation!E$22^2)))</f>
        <v>0</v>
      </c>
      <c r="F451" s="22">
        <f>(1/(F$22*(SQRT(2*PI())))*EXP(-((F$19-Simulation!$B451)^2)/(2*Simulation!F$22^2)))</f>
        <v>0</v>
      </c>
      <c r="G451" s="22">
        <f>(1/(G$22*(SQRT(2*PI())))*EXP(-((G$18-Simulation!$B451)^2)/(2*Simulation!G$22^2)))</f>
        <v>0</v>
      </c>
      <c r="H451" s="22">
        <f>(1/(H$22*(SQRT(2*PI())))*EXP(-((H$18-Simulation!$B451)^2)/(2*Simulation!H$22^2)))</f>
        <v>0</v>
      </c>
      <c r="I451" s="22">
        <f>(1/(I$22*(SQRT(2*PI())))*EXP(-((I$18-Simulation!$B451)^2)/(2*Simulation!I$22^2)))</f>
        <v>0</v>
      </c>
      <c r="J451" s="22">
        <f t="shared" si="11"/>
        <v>0</v>
      </c>
    </row>
    <row r="452" spans="1:10">
      <c r="A452" s="18">
        <f>B452/'Isocratic retention'!$B$5</f>
        <v>2.1250000000000151</v>
      </c>
      <c r="B452" s="8">
        <v>4.2500000000000302</v>
      </c>
      <c r="C452" s="22">
        <f>(1/(C$22*(SQRT(2*PI())))*EXP(-((C$19-Simulation!$B452)^2)/(2*Simulation!C$22^2)))</f>
        <v>0</v>
      </c>
      <c r="D452" s="22">
        <f>(1/(D$22*(SQRT(2*PI())))*EXP(-((D$19-Simulation!$B452)^2)/(2*Simulation!D$22^2)))</f>
        <v>0</v>
      </c>
      <c r="E452" s="22">
        <f>(1/(E$22*(SQRT(2*PI())))*EXP(-((E$19-Simulation!$B452)^2)/(2*Simulation!E$22^2)))</f>
        <v>0</v>
      </c>
      <c r="F452" s="22">
        <f>(1/(F$22*(SQRT(2*PI())))*EXP(-((F$19-Simulation!$B452)^2)/(2*Simulation!F$22^2)))</f>
        <v>0</v>
      </c>
      <c r="G452" s="22">
        <f>(1/(G$22*(SQRT(2*PI())))*EXP(-((G$18-Simulation!$B452)^2)/(2*Simulation!G$22^2)))</f>
        <v>0</v>
      </c>
      <c r="H452" s="22">
        <f>(1/(H$22*(SQRT(2*PI())))*EXP(-((H$18-Simulation!$B452)^2)/(2*Simulation!H$22^2)))</f>
        <v>0</v>
      </c>
      <c r="I452" s="22">
        <f>(1/(I$22*(SQRT(2*PI())))*EXP(-((I$18-Simulation!$B452)^2)/(2*Simulation!I$22^2)))</f>
        <v>0</v>
      </c>
      <c r="J452" s="22">
        <f t="shared" si="11"/>
        <v>0</v>
      </c>
    </row>
    <row r="453" spans="1:10">
      <c r="A453" s="18">
        <f>B453/'Isocratic retention'!$B$5</f>
        <v>2.130000000000015</v>
      </c>
      <c r="B453" s="8">
        <v>4.26000000000003</v>
      </c>
      <c r="C453" s="22">
        <f>(1/(C$22*(SQRT(2*PI())))*EXP(-((C$19-Simulation!$B453)^2)/(2*Simulation!C$22^2)))</f>
        <v>0</v>
      </c>
      <c r="D453" s="22">
        <f>(1/(D$22*(SQRT(2*PI())))*EXP(-((D$19-Simulation!$B453)^2)/(2*Simulation!D$22^2)))</f>
        <v>0</v>
      </c>
      <c r="E453" s="22">
        <f>(1/(E$22*(SQRT(2*PI())))*EXP(-((E$19-Simulation!$B453)^2)/(2*Simulation!E$22^2)))</f>
        <v>0</v>
      </c>
      <c r="F453" s="22">
        <f>(1/(F$22*(SQRT(2*PI())))*EXP(-((F$19-Simulation!$B453)^2)/(2*Simulation!F$22^2)))</f>
        <v>0</v>
      </c>
      <c r="G453" s="22">
        <f>(1/(G$22*(SQRT(2*PI())))*EXP(-((G$18-Simulation!$B453)^2)/(2*Simulation!G$22^2)))</f>
        <v>0</v>
      </c>
      <c r="H453" s="22">
        <f>(1/(H$22*(SQRT(2*PI())))*EXP(-((H$18-Simulation!$B453)^2)/(2*Simulation!H$22^2)))</f>
        <v>0</v>
      </c>
      <c r="I453" s="22">
        <f>(1/(I$22*(SQRT(2*PI())))*EXP(-((I$18-Simulation!$B453)^2)/(2*Simulation!I$22^2)))</f>
        <v>0</v>
      </c>
      <c r="J453" s="22">
        <f t="shared" si="11"/>
        <v>0</v>
      </c>
    </row>
    <row r="454" spans="1:10">
      <c r="A454" s="18">
        <f>B454/'Isocratic retention'!$B$5</f>
        <v>2.1350000000000149</v>
      </c>
      <c r="B454" s="8">
        <v>4.2700000000000298</v>
      </c>
      <c r="C454" s="22">
        <f>(1/(C$22*(SQRT(2*PI())))*EXP(-((C$19-Simulation!$B454)^2)/(2*Simulation!C$22^2)))</f>
        <v>0</v>
      </c>
      <c r="D454" s="22">
        <f>(1/(D$22*(SQRT(2*PI())))*EXP(-((D$19-Simulation!$B454)^2)/(2*Simulation!D$22^2)))</f>
        <v>0</v>
      </c>
      <c r="E454" s="22">
        <f>(1/(E$22*(SQRT(2*PI())))*EXP(-((E$19-Simulation!$B454)^2)/(2*Simulation!E$22^2)))</f>
        <v>0</v>
      </c>
      <c r="F454" s="22">
        <f>(1/(F$22*(SQRT(2*PI())))*EXP(-((F$19-Simulation!$B454)^2)/(2*Simulation!F$22^2)))</f>
        <v>0</v>
      </c>
      <c r="G454" s="22">
        <f>(1/(G$22*(SQRT(2*PI())))*EXP(-((G$18-Simulation!$B454)^2)/(2*Simulation!G$22^2)))</f>
        <v>0</v>
      </c>
      <c r="H454" s="22">
        <f>(1/(H$22*(SQRT(2*PI())))*EXP(-((H$18-Simulation!$B454)^2)/(2*Simulation!H$22^2)))</f>
        <v>0</v>
      </c>
      <c r="I454" s="22">
        <f>(1/(I$22*(SQRT(2*PI())))*EXP(-((I$18-Simulation!$B454)^2)/(2*Simulation!I$22^2)))</f>
        <v>0</v>
      </c>
      <c r="J454" s="22">
        <f t="shared" si="11"/>
        <v>0</v>
      </c>
    </row>
    <row r="455" spans="1:10">
      <c r="A455" s="18">
        <f>B455/'Isocratic retention'!$B$5</f>
        <v>2.1400000000000148</v>
      </c>
      <c r="B455" s="8">
        <v>4.2800000000000296</v>
      </c>
      <c r="C455" s="22">
        <f>(1/(C$22*(SQRT(2*PI())))*EXP(-((C$19-Simulation!$B455)^2)/(2*Simulation!C$22^2)))</f>
        <v>0</v>
      </c>
      <c r="D455" s="22">
        <f>(1/(D$22*(SQRT(2*PI())))*EXP(-((D$19-Simulation!$B455)^2)/(2*Simulation!D$22^2)))</f>
        <v>0</v>
      </c>
      <c r="E455" s="22">
        <f>(1/(E$22*(SQRT(2*PI())))*EXP(-((E$19-Simulation!$B455)^2)/(2*Simulation!E$22^2)))</f>
        <v>0</v>
      </c>
      <c r="F455" s="22">
        <f>(1/(F$22*(SQRT(2*PI())))*EXP(-((F$19-Simulation!$B455)^2)/(2*Simulation!F$22^2)))</f>
        <v>0</v>
      </c>
      <c r="G455" s="22">
        <f>(1/(G$22*(SQRT(2*PI())))*EXP(-((G$18-Simulation!$B455)^2)/(2*Simulation!G$22^2)))</f>
        <v>0</v>
      </c>
      <c r="H455" s="22">
        <f>(1/(H$22*(SQRT(2*PI())))*EXP(-((H$18-Simulation!$B455)^2)/(2*Simulation!H$22^2)))</f>
        <v>0</v>
      </c>
      <c r="I455" s="22">
        <f>(1/(I$22*(SQRT(2*PI())))*EXP(-((I$18-Simulation!$B455)^2)/(2*Simulation!I$22^2)))</f>
        <v>0</v>
      </c>
      <c r="J455" s="22">
        <f t="shared" si="11"/>
        <v>0</v>
      </c>
    </row>
    <row r="456" spans="1:10">
      <c r="A456" s="18">
        <f>B456/'Isocratic retention'!$B$5</f>
        <v>2.1450000000000151</v>
      </c>
      <c r="B456" s="8">
        <v>4.2900000000000302</v>
      </c>
      <c r="C456" s="22">
        <f>(1/(C$22*(SQRT(2*PI())))*EXP(-((C$19-Simulation!$B456)^2)/(2*Simulation!C$22^2)))</f>
        <v>0</v>
      </c>
      <c r="D456" s="22">
        <f>(1/(D$22*(SQRT(2*PI())))*EXP(-((D$19-Simulation!$B456)^2)/(2*Simulation!D$22^2)))</f>
        <v>0</v>
      </c>
      <c r="E456" s="22">
        <f>(1/(E$22*(SQRT(2*PI())))*EXP(-((E$19-Simulation!$B456)^2)/(2*Simulation!E$22^2)))</f>
        <v>0</v>
      </c>
      <c r="F456" s="22">
        <f>(1/(F$22*(SQRT(2*PI())))*EXP(-((F$19-Simulation!$B456)^2)/(2*Simulation!F$22^2)))</f>
        <v>0</v>
      </c>
      <c r="G456" s="22">
        <f>(1/(G$22*(SQRT(2*PI())))*EXP(-((G$18-Simulation!$B456)^2)/(2*Simulation!G$22^2)))</f>
        <v>0</v>
      </c>
      <c r="H456" s="22">
        <f>(1/(H$22*(SQRT(2*PI())))*EXP(-((H$18-Simulation!$B456)^2)/(2*Simulation!H$22^2)))</f>
        <v>0</v>
      </c>
      <c r="I456" s="22">
        <f>(1/(I$22*(SQRT(2*PI())))*EXP(-((I$18-Simulation!$B456)^2)/(2*Simulation!I$22^2)))</f>
        <v>0</v>
      </c>
      <c r="J456" s="22">
        <f t="shared" ref="J456:J519" si="12">SUM(C456:I456)</f>
        <v>0</v>
      </c>
    </row>
    <row r="457" spans="1:10">
      <c r="A457" s="18">
        <f>B457/'Isocratic retention'!$B$5</f>
        <v>2.150000000000015</v>
      </c>
      <c r="B457" s="8">
        <v>4.30000000000003</v>
      </c>
      <c r="C457" s="22">
        <f>(1/(C$22*(SQRT(2*PI())))*EXP(-((C$19-Simulation!$B457)^2)/(2*Simulation!C$22^2)))</f>
        <v>0</v>
      </c>
      <c r="D457" s="22">
        <f>(1/(D$22*(SQRT(2*PI())))*EXP(-((D$19-Simulation!$B457)^2)/(2*Simulation!D$22^2)))</f>
        <v>0</v>
      </c>
      <c r="E457" s="22">
        <f>(1/(E$22*(SQRT(2*PI())))*EXP(-((E$19-Simulation!$B457)^2)/(2*Simulation!E$22^2)))</f>
        <v>0</v>
      </c>
      <c r="F457" s="22">
        <f>(1/(F$22*(SQRT(2*PI())))*EXP(-((F$19-Simulation!$B457)^2)/(2*Simulation!F$22^2)))</f>
        <v>0</v>
      </c>
      <c r="G457" s="22">
        <f>(1/(G$22*(SQRT(2*PI())))*EXP(-((G$18-Simulation!$B457)^2)/(2*Simulation!G$22^2)))</f>
        <v>0</v>
      </c>
      <c r="H457" s="22">
        <f>(1/(H$22*(SQRT(2*PI())))*EXP(-((H$18-Simulation!$B457)^2)/(2*Simulation!H$22^2)))</f>
        <v>0</v>
      </c>
      <c r="I457" s="22">
        <f>(1/(I$22*(SQRT(2*PI())))*EXP(-((I$18-Simulation!$B457)^2)/(2*Simulation!I$22^2)))</f>
        <v>0</v>
      </c>
      <c r="J457" s="22">
        <f t="shared" si="12"/>
        <v>0</v>
      </c>
    </row>
    <row r="458" spans="1:10">
      <c r="A458" s="18">
        <f>B458/'Isocratic retention'!$B$5</f>
        <v>2.1550000000000149</v>
      </c>
      <c r="B458" s="8">
        <v>4.3100000000000298</v>
      </c>
      <c r="C458" s="22">
        <f>(1/(C$22*(SQRT(2*PI())))*EXP(-((C$19-Simulation!$B458)^2)/(2*Simulation!C$22^2)))</f>
        <v>0</v>
      </c>
      <c r="D458" s="22">
        <f>(1/(D$22*(SQRT(2*PI())))*EXP(-((D$19-Simulation!$B458)^2)/(2*Simulation!D$22^2)))</f>
        <v>0</v>
      </c>
      <c r="E458" s="22">
        <f>(1/(E$22*(SQRT(2*PI())))*EXP(-((E$19-Simulation!$B458)^2)/(2*Simulation!E$22^2)))</f>
        <v>0</v>
      </c>
      <c r="F458" s="22">
        <f>(1/(F$22*(SQRT(2*PI())))*EXP(-((F$19-Simulation!$B458)^2)/(2*Simulation!F$22^2)))</f>
        <v>0</v>
      </c>
      <c r="G458" s="22">
        <f>(1/(G$22*(SQRT(2*PI())))*EXP(-((G$18-Simulation!$B458)^2)/(2*Simulation!G$22^2)))</f>
        <v>0</v>
      </c>
      <c r="H458" s="22">
        <f>(1/(H$22*(SQRT(2*PI())))*EXP(-((H$18-Simulation!$B458)^2)/(2*Simulation!H$22^2)))</f>
        <v>0</v>
      </c>
      <c r="I458" s="22">
        <f>(1/(I$22*(SQRT(2*PI())))*EXP(-((I$18-Simulation!$B458)^2)/(2*Simulation!I$22^2)))</f>
        <v>0</v>
      </c>
      <c r="J458" s="22">
        <f t="shared" si="12"/>
        <v>0</v>
      </c>
    </row>
    <row r="459" spans="1:10">
      <c r="A459" s="18">
        <f>B459/'Isocratic retention'!$B$5</f>
        <v>2.1600000000000148</v>
      </c>
      <c r="B459" s="8">
        <v>4.3200000000000296</v>
      </c>
      <c r="C459" s="22">
        <f>(1/(C$22*(SQRT(2*PI())))*EXP(-((C$19-Simulation!$B459)^2)/(2*Simulation!C$22^2)))</f>
        <v>0</v>
      </c>
      <c r="D459" s="22">
        <f>(1/(D$22*(SQRT(2*PI())))*EXP(-((D$19-Simulation!$B459)^2)/(2*Simulation!D$22^2)))</f>
        <v>0</v>
      </c>
      <c r="E459" s="22">
        <f>(1/(E$22*(SQRT(2*PI())))*EXP(-((E$19-Simulation!$B459)^2)/(2*Simulation!E$22^2)))</f>
        <v>0</v>
      </c>
      <c r="F459" s="22">
        <f>(1/(F$22*(SQRT(2*PI())))*EXP(-((F$19-Simulation!$B459)^2)/(2*Simulation!F$22^2)))</f>
        <v>0</v>
      </c>
      <c r="G459" s="22">
        <f>(1/(G$22*(SQRT(2*PI())))*EXP(-((G$18-Simulation!$B459)^2)/(2*Simulation!G$22^2)))</f>
        <v>0</v>
      </c>
      <c r="H459" s="22">
        <f>(1/(H$22*(SQRT(2*PI())))*EXP(-((H$18-Simulation!$B459)^2)/(2*Simulation!H$22^2)))</f>
        <v>0</v>
      </c>
      <c r="I459" s="22">
        <f>(1/(I$22*(SQRT(2*PI())))*EXP(-((I$18-Simulation!$B459)^2)/(2*Simulation!I$22^2)))</f>
        <v>0</v>
      </c>
      <c r="J459" s="22">
        <f t="shared" si="12"/>
        <v>0</v>
      </c>
    </row>
    <row r="460" spans="1:10">
      <c r="A460" s="18">
        <f>B460/'Isocratic retention'!$B$5</f>
        <v>2.1650000000000151</v>
      </c>
      <c r="B460" s="8">
        <v>4.3300000000000303</v>
      </c>
      <c r="C460" s="22">
        <f>(1/(C$22*(SQRT(2*PI())))*EXP(-((C$19-Simulation!$B460)^2)/(2*Simulation!C$22^2)))</f>
        <v>0</v>
      </c>
      <c r="D460" s="22">
        <f>(1/(D$22*(SQRT(2*PI())))*EXP(-((D$19-Simulation!$B460)^2)/(2*Simulation!D$22^2)))</f>
        <v>0</v>
      </c>
      <c r="E460" s="22">
        <f>(1/(E$22*(SQRT(2*PI())))*EXP(-((E$19-Simulation!$B460)^2)/(2*Simulation!E$22^2)))</f>
        <v>0</v>
      </c>
      <c r="F460" s="22">
        <f>(1/(F$22*(SQRT(2*PI())))*EXP(-((F$19-Simulation!$B460)^2)/(2*Simulation!F$22^2)))</f>
        <v>0</v>
      </c>
      <c r="G460" s="22">
        <f>(1/(G$22*(SQRT(2*PI())))*EXP(-((G$18-Simulation!$B460)^2)/(2*Simulation!G$22^2)))</f>
        <v>0</v>
      </c>
      <c r="H460" s="22">
        <f>(1/(H$22*(SQRT(2*PI())))*EXP(-((H$18-Simulation!$B460)^2)/(2*Simulation!H$22^2)))</f>
        <v>0</v>
      </c>
      <c r="I460" s="22">
        <f>(1/(I$22*(SQRT(2*PI())))*EXP(-((I$18-Simulation!$B460)^2)/(2*Simulation!I$22^2)))</f>
        <v>0</v>
      </c>
      <c r="J460" s="22">
        <f t="shared" si="12"/>
        <v>0</v>
      </c>
    </row>
    <row r="461" spans="1:10">
      <c r="A461" s="18">
        <f>B461/'Isocratic retention'!$B$5</f>
        <v>2.170000000000015</v>
      </c>
      <c r="B461" s="8">
        <v>4.3400000000000301</v>
      </c>
      <c r="C461" s="22">
        <f>(1/(C$22*(SQRT(2*PI())))*EXP(-((C$19-Simulation!$B461)^2)/(2*Simulation!C$22^2)))</f>
        <v>0</v>
      </c>
      <c r="D461" s="22">
        <f>(1/(D$22*(SQRT(2*PI())))*EXP(-((D$19-Simulation!$B461)^2)/(2*Simulation!D$22^2)))</f>
        <v>0</v>
      </c>
      <c r="E461" s="22">
        <f>(1/(E$22*(SQRT(2*PI())))*EXP(-((E$19-Simulation!$B461)^2)/(2*Simulation!E$22^2)))</f>
        <v>0</v>
      </c>
      <c r="F461" s="22">
        <f>(1/(F$22*(SQRT(2*PI())))*EXP(-((F$19-Simulation!$B461)^2)/(2*Simulation!F$22^2)))</f>
        <v>0</v>
      </c>
      <c r="G461" s="22">
        <f>(1/(G$22*(SQRT(2*PI())))*EXP(-((G$18-Simulation!$B461)^2)/(2*Simulation!G$22^2)))</f>
        <v>0</v>
      </c>
      <c r="H461" s="22">
        <f>(1/(H$22*(SQRT(2*PI())))*EXP(-((H$18-Simulation!$B461)^2)/(2*Simulation!H$22^2)))</f>
        <v>0</v>
      </c>
      <c r="I461" s="22">
        <f>(1/(I$22*(SQRT(2*PI())))*EXP(-((I$18-Simulation!$B461)^2)/(2*Simulation!I$22^2)))</f>
        <v>0</v>
      </c>
      <c r="J461" s="22">
        <f t="shared" si="12"/>
        <v>0</v>
      </c>
    </row>
    <row r="462" spans="1:10">
      <c r="A462" s="18">
        <f>B462/'Isocratic retention'!$B$5</f>
        <v>2.1750000000000149</v>
      </c>
      <c r="B462" s="8">
        <v>4.3500000000000298</v>
      </c>
      <c r="C462" s="22">
        <f>(1/(C$22*(SQRT(2*PI())))*EXP(-((C$19-Simulation!$B462)^2)/(2*Simulation!C$22^2)))</f>
        <v>0</v>
      </c>
      <c r="D462" s="22">
        <f>(1/(D$22*(SQRT(2*PI())))*EXP(-((D$19-Simulation!$B462)^2)/(2*Simulation!D$22^2)))</f>
        <v>0</v>
      </c>
      <c r="E462" s="22">
        <f>(1/(E$22*(SQRT(2*PI())))*EXP(-((E$19-Simulation!$B462)^2)/(2*Simulation!E$22^2)))</f>
        <v>0</v>
      </c>
      <c r="F462" s="22">
        <f>(1/(F$22*(SQRT(2*PI())))*EXP(-((F$19-Simulation!$B462)^2)/(2*Simulation!F$22^2)))</f>
        <v>0</v>
      </c>
      <c r="G462" s="22">
        <f>(1/(G$22*(SQRT(2*PI())))*EXP(-((G$18-Simulation!$B462)^2)/(2*Simulation!G$22^2)))</f>
        <v>0</v>
      </c>
      <c r="H462" s="22">
        <f>(1/(H$22*(SQRT(2*PI())))*EXP(-((H$18-Simulation!$B462)^2)/(2*Simulation!H$22^2)))</f>
        <v>0</v>
      </c>
      <c r="I462" s="22">
        <f>(1/(I$22*(SQRT(2*PI())))*EXP(-((I$18-Simulation!$B462)^2)/(2*Simulation!I$22^2)))</f>
        <v>0</v>
      </c>
      <c r="J462" s="22">
        <f t="shared" si="12"/>
        <v>0</v>
      </c>
    </row>
    <row r="463" spans="1:10">
      <c r="A463" s="18">
        <f>B463/'Isocratic retention'!$B$5</f>
        <v>2.1800000000000148</v>
      </c>
      <c r="B463" s="8">
        <v>4.3600000000000296</v>
      </c>
      <c r="C463" s="22">
        <f>(1/(C$22*(SQRT(2*PI())))*EXP(-((C$19-Simulation!$B463)^2)/(2*Simulation!C$22^2)))</f>
        <v>0</v>
      </c>
      <c r="D463" s="22">
        <f>(1/(D$22*(SQRT(2*PI())))*EXP(-((D$19-Simulation!$B463)^2)/(2*Simulation!D$22^2)))</f>
        <v>0</v>
      </c>
      <c r="E463" s="22">
        <f>(1/(E$22*(SQRT(2*PI())))*EXP(-((E$19-Simulation!$B463)^2)/(2*Simulation!E$22^2)))</f>
        <v>0</v>
      </c>
      <c r="F463" s="22">
        <f>(1/(F$22*(SQRT(2*PI())))*EXP(-((F$19-Simulation!$B463)^2)/(2*Simulation!F$22^2)))</f>
        <v>0</v>
      </c>
      <c r="G463" s="22">
        <f>(1/(G$22*(SQRT(2*PI())))*EXP(-((G$18-Simulation!$B463)^2)/(2*Simulation!G$22^2)))</f>
        <v>0</v>
      </c>
      <c r="H463" s="22">
        <f>(1/(H$22*(SQRT(2*PI())))*EXP(-((H$18-Simulation!$B463)^2)/(2*Simulation!H$22^2)))</f>
        <v>0</v>
      </c>
      <c r="I463" s="22">
        <f>(1/(I$22*(SQRT(2*PI())))*EXP(-((I$18-Simulation!$B463)^2)/(2*Simulation!I$22^2)))</f>
        <v>0</v>
      </c>
      <c r="J463" s="22">
        <f t="shared" si="12"/>
        <v>0</v>
      </c>
    </row>
    <row r="464" spans="1:10">
      <c r="A464" s="18">
        <f>B464/'Isocratic retention'!$B$5</f>
        <v>2.1850000000000152</v>
      </c>
      <c r="B464" s="8">
        <v>4.3700000000000303</v>
      </c>
      <c r="C464" s="22">
        <f>(1/(C$22*(SQRT(2*PI())))*EXP(-((C$19-Simulation!$B464)^2)/(2*Simulation!C$22^2)))</f>
        <v>0</v>
      </c>
      <c r="D464" s="22">
        <f>(1/(D$22*(SQRT(2*PI())))*EXP(-((D$19-Simulation!$B464)^2)/(2*Simulation!D$22^2)))</f>
        <v>0</v>
      </c>
      <c r="E464" s="22">
        <f>(1/(E$22*(SQRT(2*PI())))*EXP(-((E$19-Simulation!$B464)^2)/(2*Simulation!E$22^2)))</f>
        <v>0</v>
      </c>
      <c r="F464" s="22">
        <f>(1/(F$22*(SQRT(2*PI())))*EXP(-((F$19-Simulation!$B464)^2)/(2*Simulation!F$22^2)))</f>
        <v>0</v>
      </c>
      <c r="G464" s="22">
        <f>(1/(G$22*(SQRT(2*PI())))*EXP(-((G$18-Simulation!$B464)^2)/(2*Simulation!G$22^2)))</f>
        <v>0</v>
      </c>
      <c r="H464" s="22">
        <f>(1/(H$22*(SQRT(2*PI())))*EXP(-((H$18-Simulation!$B464)^2)/(2*Simulation!H$22^2)))</f>
        <v>0</v>
      </c>
      <c r="I464" s="22">
        <f>(1/(I$22*(SQRT(2*PI())))*EXP(-((I$18-Simulation!$B464)^2)/(2*Simulation!I$22^2)))</f>
        <v>0</v>
      </c>
      <c r="J464" s="22">
        <f t="shared" si="12"/>
        <v>0</v>
      </c>
    </row>
    <row r="465" spans="1:10">
      <c r="A465" s="18">
        <f>B465/'Isocratic retention'!$B$5</f>
        <v>2.190000000000015</v>
      </c>
      <c r="B465" s="8">
        <v>4.3800000000000301</v>
      </c>
      <c r="C465" s="22">
        <f>(1/(C$22*(SQRT(2*PI())))*EXP(-((C$19-Simulation!$B465)^2)/(2*Simulation!C$22^2)))</f>
        <v>0</v>
      </c>
      <c r="D465" s="22">
        <f>(1/(D$22*(SQRT(2*PI())))*EXP(-((D$19-Simulation!$B465)^2)/(2*Simulation!D$22^2)))</f>
        <v>0</v>
      </c>
      <c r="E465" s="22">
        <f>(1/(E$22*(SQRT(2*PI())))*EXP(-((E$19-Simulation!$B465)^2)/(2*Simulation!E$22^2)))</f>
        <v>0</v>
      </c>
      <c r="F465" s="22">
        <f>(1/(F$22*(SQRT(2*PI())))*EXP(-((F$19-Simulation!$B465)^2)/(2*Simulation!F$22^2)))</f>
        <v>0</v>
      </c>
      <c r="G465" s="22">
        <f>(1/(G$22*(SQRT(2*PI())))*EXP(-((G$18-Simulation!$B465)^2)/(2*Simulation!G$22^2)))</f>
        <v>0</v>
      </c>
      <c r="H465" s="22">
        <f>(1/(H$22*(SQRT(2*PI())))*EXP(-((H$18-Simulation!$B465)^2)/(2*Simulation!H$22^2)))</f>
        <v>0</v>
      </c>
      <c r="I465" s="22">
        <f>(1/(I$22*(SQRT(2*PI())))*EXP(-((I$18-Simulation!$B465)^2)/(2*Simulation!I$22^2)))</f>
        <v>0</v>
      </c>
      <c r="J465" s="22">
        <f t="shared" si="12"/>
        <v>0</v>
      </c>
    </row>
    <row r="466" spans="1:10">
      <c r="A466" s="18">
        <f>B466/'Isocratic retention'!$B$5</f>
        <v>2.1950000000000149</v>
      </c>
      <c r="B466" s="8">
        <v>4.3900000000000299</v>
      </c>
      <c r="C466" s="22">
        <f>(1/(C$22*(SQRT(2*PI())))*EXP(-((C$19-Simulation!$B466)^2)/(2*Simulation!C$22^2)))</f>
        <v>0</v>
      </c>
      <c r="D466" s="22">
        <f>(1/(D$22*(SQRT(2*PI())))*EXP(-((D$19-Simulation!$B466)^2)/(2*Simulation!D$22^2)))</f>
        <v>0</v>
      </c>
      <c r="E466" s="22">
        <f>(1/(E$22*(SQRT(2*PI())))*EXP(-((E$19-Simulation!$B466)^2)/(2*Simulation!E$22^2)))</f>
        <v>0</v>
      </c>
      <c r="F466" s="22">
        <f>(1/(F$22*(SQRT(2*PI())))*EXP(-((F$19-Simulation!$B466)^2)/(2*Simulation!F$22^2)))</f>
        <v>0</v>
      </c>
      <c r="G466" s="22">
        <f>(1/(G$22*(SQRT(2*PI())))*EXP(-((G$18-Simulation!$B466)^2)/(2*Simulation!G$22^2)))</f>
        <v>0</v>
      </c>
      <c r="H466" s="22">
        <f>(1/(H$22*(SQRT(2*PI())))*EXP(-((H$18-Simulation!$B466)^2)/(2*Simulation!H$22^2)))</f>
        <v>0</v>
      </c>
      <c r="I466" s="22">
        <f>(1/(I$22*(SQRT(2*PI())))*EXP(-((I$18-Simulation!$B466)^2)/(2*Simulation!I$22^2)))</f>
        <v>0</v>
      </c>
      <c r="J466" s="22">
        <f t="shared" si="12"/>
        <v>0</v>
      </c>
    </row>
    <row r="467" spans="1:10">
      <c r="A467" s="18">
        <f>B467/'Isocratic retention'!$B$5</f>
        <v>2.2000000000000148</v>
      </c>
      <c r="B467" s="8">
        <v>4.4000000000000297</v>
      </c>
      <c r="C467" s="22">
        <f>(1/(C$22*(SQRT(2*PI())))*EXP(-((C$19-Simulation!$B467)^2)/(2*Simulation!C$22^2)))</f>
        <v>0</v>
      </c>
      <c r="D467" s="22">
        <f>(1/(D$22*(SQRT(2*PI())))*EXP(-((D$19-Simulation!$B467)^2)/(2*Simulation!D$22^2)))</f>
        <v>0</v>
      </c>
      <c r="E467" s="22">
        <f>(1/(E$22*(SQRT(2*PI())))*EXP(-((E$19-Simulation!$B467)^2)/(2*Simulation!E$22^2)))</f>
        <v>0</v>
      </c>
      <c r="F467" s="22">
        <f>(1/(F$22*(SQRT(2*PI())))*EXP(-((F$19-Simulation!$B467)^2)/(2*Simulation!F$22^2)))</f>
        <v>0</v>
      </c>
      <c r="G467" s="22">
        <f>(1/(G$22*(SQRT(2*PI())))*EXP(-((G$18-Simulation!$B467)^2)/(2*Simulation!G$22^2)))</f>
        <v>0</v>
      </c>
      <c r="H467" s="22">
        <f>(1/(H$22*(SQRT(2*PI())))*EXP(-((H$18-Simulation!$B467)^2)/(2*Simulation!H$22^2)))</f>
        <v>0</v>
      </c>
      <c r="I467" s="22">
        <f>(1/(I$22*(SQRT(2*PI())))*EXP(-((I$18-Simulation!$B467)^2)/(2*Simulation!I$22^2)))</f>
        <v>0</v>
      </c>
      <c r="J467" s="22">
        <f t="shared" si="12"/>
        <v>0</v>
      </c>
    </row>
    <row r="468" spans="1:10">
      <c r="A468" s="18">
        <f>B468/'Isocratic retention'!$B$5</f>
        <v>2.2050000000000152</v>
      </c>
      <c r="B468" s="8">
        <v>4.4100000000000303</v>
      </c>
      <c r="C468" s="22">
        <f>(1/(C$22*(SQRT(2*PI())))*EXP(-((C$19-Simulation!$B468)^2)/(2*Simulation!C$22^2)))</f>
        <v>0</v>
      </c>
      <c r="D468" s="22">
        <f>(1/(D$22*(SQRT(2*PI())))*EXP(-((D$19-Simulation!$B468)^2)/(2*Simulation!D$22^2)))</f>
        <v>0</v>
      </c>
      <c r="E468" s="22">
        <f>(1/(E$22*(SQRT(2*PI())))*EXP(-((E$19-Simulation!$B468)^2)/(2*Simulation!E$22^2)))</f>
        <v>0</v>
      </c>
      <c r="F468" s="22">
        <f>(1/(F$22*(SQRT(2*PI())))*EXP(-((F$19-Simulation!$B468)^2)/(2*Simulation!F$22^2)))</f>
        <v>0</v>
      </c>
      <c r="G468" s="22">
        <f>(1/(G$22*(SQRT(2*PI())))*EXP(-((G$18-Simulation!$B468)^2)/(2*Simulation!G$22^2)))</f>
        <v>0</v>
      </c>
      <c r="H468" s="22">
        <f>(1/(H$22*(SQRT(2*PI())))*EXP(-((H$18-Simulation!$B468)^2)/(2*Simulation!H$22^2)))</f>
        <v>0</v>
      </c>
      <c r="I468" s="22">
        <f>(1/(I$22*(SQRT(2*PI())))*EXP(-((I$18-Simulation!$B468)^2)/(2*Simulation!I$22^2)))</f>
        <v>0</v>
      </c>
      <c r="J468" s="22">
        <f t="shared" si="12"/>
        <v>0</v>
      </c>
    </row>
    <row r="469" spans="1:10">
      <c r="A469" s="18">
        <f>B469/'Isocratic retention'!$B$5</f>
        <v>2.2100000000000151</v>
      </c>
      <c r="B469" s="8">
        <v>4.4200000000000301</v>
      </c>
      <c r="C469" s="22">
        <f>(1/(C$22*(SQRT(2*PI())))*EXP(-((C$19-Simulation!$B469)^2)/(2*Simulation!C$22^2)))</f>
        <v>0</v>
      </c>
      <c r="D469" s="22">
        <f>(1/(D$22*(SQRT(2*PI())))*EXP(-((D$19-Simulation!$B469)^2)/(2*Simulation!D$22^2)))</f>
        <v>0</v>
      </c>
      <c r="E469" s="22">
        <f>(1/(E$22*(SQRT(2*PI())))*EXP(-((E$19-Simulation!$B469)^2)/(2*Simulation!E$22^2)))</f>
        <v>0</v>
      </c>
      <c r="F469" s="22">
        <f>(1/(F$22*(SQRT(2*PI())))*EXP(-((F$19-Simulation!$B469)^2)/(2*Simulation!F$22^2)))</f>
        <v>0</v>
      </c>
      <c r="G469" s="22">
        <f>(1/(G$22*(SQRT(2*PI())))*EXP(-((G$18-Simulation!$B469)^2)/(2*Simulation!G$22^2)))</f>
        <v>0</v>
      </c>
      <c r="H469" s="22">
        <f>(1/(H$22*(SQRT(2*PI())))*EXP(-((H$18-Simulation!$B469)^2)/(2*Simulation!H$22^2)))</f>
        <v>0</v>
      </c>
      <c r="I469" s="22">
        <f>(1/(I$22*(SQRT(2*PI())))*EXP(-((I$18-Simulation!$B469)^2)/(2*Simulation!I$22^2)))</f>
        <v>0</v>
      </c>
      <c r="J469" s="22">
        <f t="shared" si="12"/>
        <v>0</v>
      </c>
    </row>
    <row r="470" spans="1:10">
      <c r="A470" s="18">
        <f>B470/'Isocratic retention'!$B$5</f>
        <v>2.215000000000015</v>
      </c>
      <c r="B470" s="8">
        <v>4.4300000000000299</v>
      </c>
      <c r="C470" s="22">
        <f>(1/(C$22*(SQRT(2*PI())))*EXP(-((C$19-Simulation!$B470)^2)/(2*Simulation!C$22^2)))</f>
        <v>0</v>
      </c>
      <c r="D470" s="22">
        <f>(1/(D$22*(SQRT(2*PI())))*EXP(-((D$19-Simulation!$B470)^2)/(2*Simulation!D$22^2)))</f>
        <v>0</v>
      </c>
      <c r="E470" s="22">
        <f>(1/(E$22*(SQRT(2*PI())))*EXP(-((E$19-Simulation!$B470)^2)/(2*Simulation!E$22^2)))</f>
        <v>0</v>
      </c>
      <c r="F470" s="22">
        <f>(1/(F$22*(SQRT(2*PI())))*EXP(-((F$19-Simulation!$B470)^2)/(2*Simulation!F$22^2)))</f>
        <v>0</v>
      </c>
      <c r="G470" s="22">
        <f>(1/(G$22*(SQRT(2*PI())))*EXP(-((G$18-Simulation!$B470)^2)/(2*Simulation!G$22^2)))</f>
        <v>0</v>
      </c>
      <c r="H470" s="22">
        <f>(1/(H$22*(SQRT(2*PI())))*EXP(-((H$18-Simulation!$B470)^2)/(2*Simulation!H$22^2)))</f>
        <v>0</v>
      </c>
      <c r="I470" s="22">
        <f>(1/(I$22*(SQRT(2*PI())))*EXP(-((I$18-Simulation!$B470)^2)/(2*Simulation!I$22^2)))</f>
        <v>0</v>
      </c>
      <c r="J470" s="22">
        <f t="shared" si="12"/>
        <v>0</v>
      </c>
    </row>
    <row r="471" spans="1:10">
      <c r="A471" s="18">
        <f>B471/'Isocratic retention'!$B$5</f>
        <v>2.2200000000000149</v>
      </c>
      <c r="B471" s="8">
        <v>4.4400000000000297</v>
      </c>
      <c r="C471" s="22">
        <f>(1/(C$22*(SQRT(2*PI())))*EXP(-((C$19-Simulation!$B471)^2)/(2*Simulation!C$22^2)))</f>
        <v>0</v>
      </c>
      <c r="D471" s="22">
        <f>(1/(D$22*(SQRT(2*PI())))*EXP(-((D$19-Simulation!$B471)^2)/(2*Simulation!D$22^2)))</f>
        <v>0</v>
      </c>
      <c r="E471" s="22">
        <f>(1/(E$22*(SQRT(2*PI())))*EXP(-((E$19-Simulation!$B471)^2)/(2*Simulation!E$22^2)))</f>
        <v>0</v>
      </c>
      <c r="F471" s="22">
        <f>(1/(F$22*(SQRT(2*PI())))*EXP(-((F$19-Simulation!$B471)^2)/(2*Simulation!F$22^2)))</f>
        <v>0</v>
      </c>
      <c r="G471" s="22">
        <f>(1/(G$22*(SQRT(2*PI())))*EXP(-((G$18-Simulation!$B471)^2)/(2*Simulation!G$22^2)))</f>
        <v>0</v>
      </c>
      <c r="H471" s="22">
        <f>(1/(H$22*(SQRT(2*PI())))*EXP(-((H$18-Simulation!$B471)^2)/(2*Simulation!H$22^2)))</f>
        <v>0</v>
      </c>
      <c r="I471" s="22">
        <f>(1/(I$22*(SQRT(2*PI())))*EXP(-((I$18-Simulation!$B471)^2)/(2*Simulation!I$22^2)))</f>
        <v>0</v>
      </c>
      <c r="J471" s="22">
        <f t="shared" si="12"/>
        <v>0</v>
      </c>
    </row>
    <row r="472" spans="1:10">
      <c r="A472" s="18">
        <f>B472/'Isocratic retention'!$B$5</f>
        <v>2.2250000000000152</v>
      </c>
      <c r="B472" s="8">
        <v>4.4500000000000304</v>
      </c>
      <c r="C472" s="22">
        <f>(1/(C$22*(SQRT(2*PI())))*EXP(-((C$19-Simulation!$B472)^2)/(2*Simulation!C$22^2)))</f>
        <v>0</v>
      </c>
      <c r="D472" s="22">
        <f>(1/(D$22*(SQRT(2*PI())))*EXP(-((D$19-Simulation!$B472)^2)/(2*Simulation!D$22^2)))</f>
        <v>0</v>
      </c>
      <c r="E472" s="22">
        <f>(1/(E$22*(SQRT(2*PI())))*EXP(-((E$19-Simulation!$B472)^2)/(2*Simulation!E$22^2)))</f>
        <v>0</v>
      </c>
      <c r="F472" s="22">
        <f>(1/(F$22*(SQRT(2*PI())))*EXP(-((F$19-Simulation!$B472)^2)/(2*Simulation!F$22^2)))</f>
        <v>0</v>
      </c>
      <c r="G472" s="22">
        <f>(1/(G$22*(SQRT(2*PI())))*EXP(-((G$18-Simulation!$B472)^2)/(2*Simulation!G$22^2)))</f>
        <v>0</v>
      </c>
      <c r="H472" s="22">
        <f>(1/(H$22*(SQRT(2*PI())))*EXP(-((H$18-Simulation!$B472)^2)/(2*Simulation!H$22^2)))</f>
        <v>0</v>
      </c>
      <c r="I472" s="22">
        <f>(1/(I$22*(SQRT(2*PI())))*EXP(-((I$18-Simulation!$B472)^2)/(2*Simulation!I$22^2)))</f>
        <v>0</v>
      </c>
      <c r="J472" s="22">
        <f t="shared" si="12"/>
        <v>0</v>
      </c>
    </row>
    <row r="473" spans="1:10">
      <c r="A473" s="18">
        <f>B473/'Isocratic retention'!$B$5</f>
        <v>2.2300000000000151</v>
      </c>
      <c r="B473" s="8">
        <v>4.4600000000000302</v>
      </c>
      <c r="C473" s="22">
        <f>(1/(C$22*(SQRT(2*PI())))*EXP(-((C$19-Simulation!$B473)^2)/(2*Simulation!C$22^2)))</f>
        <v>0</v>
      </c>
      <c r="D473" s="22">
        <f>(1/(D$22*(SQRT(2*PI())))*EXP(-((D$19-Simulation!$B473)^2)/(2*Simulation!D$22^2)))</f>
        <v>0</v>
      </c>
      <c r="E473" s="22">
        <f>(1/(E$22*(SQRT(2*PI())))*EXP(-((E$19-Simulation!$B473)^2)/(2*Simulation!E$22^2)))</f>
        <v>0</v>
      </c>
      <c r="F473" s="22">
        <f>(1/(F$22*(SQRT(2*PI())))*EXP(-((F$19-Simulation!$B473)^2)/(2*Simulation!F$22^2)))</f>
        <v>0</v>
      </c>
      <c r="G473" s="22">
        <f>(1/(G$22*(SQRT(2*PI())))*EXP(-((G$18-Simulation!$B473)^2)/(2*Simulation!G$22^2)))</f>
        <v>0</v>
      </c>
      <c r="H473" s="22">
        <f>(1/(H$22*(SQRT(2*PI())))*EXP(-((H$18-Simulation!$B473)^2)/(2*Simulation!H$22^2)))</f>
        <v>0</v>
      </c>
      <c r="I473" s="22">
        <f>(1/(I$22*(SQRT(2*PI())))*EXP(-((I$18-Simulation!$B473)^2)/(2*Simulation!I$22^2)))</f>
        <v>0</v>
      </c>
      <c r="J473" s="22">
        <f t="shared" si="12"/>
        <v>0</v>
      </c>
    </row>
    <row r="474" spans="1:10">
      <c r="A474" s="18">
        <f>B474/'Isocratic retention'!$B$5</f>
        <v>2.235000000000015</v>
      </c>
      <c r="B474" s="8">
        <v>4.4700000000000299</v>
      </c>
      <c r="C474" s="22">
        <f>(1/(C$22*(SQRT(2*PI())))*EXP(-((C$19-Simulation!$B474)^2)/(2*Simulation!C$22^2)))</f>
        <v>0</v>
      </c>
      <c r="D474" s="22">
        <f>(1/(D$22*(SQRT(2*PI())))*EXP(-((D$19-Simulation!$B474)^2)/(2*Simulation!D$22^2)))</f>
        <v>0</v>
      </c>
      <c r="E474" s="22">
        <f>(1/(E$22*(SQRT(2*PI())))*EXP(-((E$19-Simulation!$B474)^2)/(2*Simulation!E$22^2)))</f>
        <v>0</v>
      </c>
      <c r="F474" s="22">
        <f>(1/(F$22*(SQRT(2*PI())))*EXP(-((F$19-Simulation!$B474)^2)/(2*Simulation!F$22^2)))</f>
        <v>0</v>
      </c>
      <c r="G474" s="22">
        <f>(1/(G$22*(SQRT(2*PI())))*EXP(-((G$18-Simulation!$B474)^2)/(2*Simulation!G$22^2)))</f>
        <v>0</v>
      </c>
      <c r="H474" s="22">
        <f>(1/(H$22*(SQRT(2*PI())))*EXP(-((H$18-Simulation!$B474)^2)/(2*Simulation!H$22^2)))</f>
        <v>0</v>
      </c>
      <c r="I474" s="22">
        <f>(1/(I$22*(SQRT(2*PI())))*EXP(-((I$18-Simulation!$B474)^2)/(2*Simulation!I$22^2)))</f>
        <v>0</v>
      </c>
      <c r="J474" s="22">
        <f t="shared" si="12"/>
        <v>0</v>
      </c>
    </row>
    <row r="475" spans="1:10">
      <c r="A475" s="18">
        <f>B475/'Isocratic retention'!$B$5</f>
        <v>2.2400000000000202</v>
      </c>
      <c r="B475" s="8">
        <v>4.4800000000000404</v>
      </c>
      <c r="C475" s="22">
        <f>(1/(C$22*(SQRT(2*PI())))*EXP(-((C$19-Simulation!$B475)^2)/(2*Simulation!C$22^2)))</f>
        <v>0</v>
      </c>
      <c r="D475" s="22">
        <f>(1/(D$22*(SQRT(2*PI())))*EXP(-((D$19-Simulation!$B475)^2)/(2*Simulation!D$22^2)))</f>
        <v>0</v>
      </c>
      <c r="E475" s="22">
        <f>(1/(E$22*(SQRT(2*PI())))*EXP(-((E$19-Simulation!$B475)^2)/(2*Simulation!E$22^2)))</f>
        <v>0</v>
      </c>
      <c r="F475" s="22">
        <f>(1/(F$22*(SQRT(2*PI())))*EXP(-((F$19-Simulation!$B475)^2)/(2*Simulation!F$22^2)))</f>
        <v>0</v>
      </c>
      <c r="G475" s="22">
        <f>(1/(G$22*(SQRT(2*PI())))*EXP(-((G$18-Simulation!$B475)^2)/(2*Simulation!G$22^2)))</f>
        <v>0</v>
      </c>
      <c r="H475" s="22">
        <f>(1/(H$22*(SQRT(2*PI())))*EXP(-((H$18-Simulation!$B475)^2)/(2*Simulation!H$22^2)))</f>
        <v>0</v>
      </c>
      <c r="I475" s="22">
        <f>(1/(I$22*(SQRT(2*PI())))*EXP(-((I$18-Simulation!$B475)^2)/(2*Simulation!I$22^2)))</f>
        <v>0</v>
      </c>
      <c r="J475" s="22">
        <f t="shared" si="12"/>
        <v>0</v>
      </c>
    </row>
    <row r="476" spans="1:10">
      <c r="A476" s="18">
        <f>B476/'Isocratic retention'!$B$5</f>
        <v>2.2450000000000201</v>
      </c>
      <c r="B476" s="8">
        <v>4.4900000000000402</v>
      </c>
      <c r="C476" s="22">
        <f>(1/(C$22*(SQRT(2*PI())))*EXP(-((C$19-Simulation!$B476)^2)/(2*Simulation!C$22^2)))</f>
        <v>0</v>
      </c>
      <c r="D476" s="22">
        <f>(1/(D$22*(SQRT(2*PI())))*EXP(-((D$19-Simulation!$B476)^2)/(2*Simulation!D$22^2)))</f>
        <v>0</v>
      </c>
      <c r="E476" s="22">
        <f>(1/(E$22*(SQRT(2*PI())))*EXP(-((E$19-Simulation!$B476)^2)/(2*Simulation!E$22^2)))</f>
        <v>0</v>
      </c>
      <c r="F476" s="22">
        <f>(1/(F$22*(SQRT(2*PI())))*EXP(-((F$19-Simulation!$B476)^2)/(2*Simulation!F$22^2)))</f>
        <v>0</v>
      </c>
      <c r="G476" s="22">
        <f>(1/(G$22*(SQRT(2*PI())))*EXP(-((G$18-Simulation!$B476)^2)/(2*Simulation!G$22^2)))</f>
        <v>0</v>
      </c>
      <c r="H476" s="22">
        <f>(1/(H$22*(SQRT(2*PI())))*EXP(-((H$18-Simulation!$B476)^2)/(2*Simulation!H$22^2)))</f>
        <v>0</v>
      </c>
      <c r="I476" s="22">
        <f>(1/(I$22*(SQRT(2*PI())))*EXP(-((I$18-Simulation!$B476)^2)/(2*Simulation!I$22^2)))</f>
        <v>0</v>
      </c>
      <c r="J476" s="22">
        <f t="shared" si="12"/>
        <v>0</v>
      </c>
    </row>
    <row r="477" spans="1:10">
      <c r="A477" s="18">
        <f>B477/'Isocratic retention'!$B$5</f>
        <v>2.25000000000002</v>
      </c>
      <c r="B477" s="8">
        <v>4.50000000000004</v>
      </c>
      <c r="C477" s="22">
        <f>(1/(C$22*(SQRT(2*PI())))*EXP(-((C$19-Simulation!$B477)^2)/(2*Simulation!C$22^2)))</f>
        <v>0</v>
      </c>
      <c r="D477" s="22">
        <f>(1/(D$22*(SQRT(2*PI())))*EXP(-((D$19-Simulation!$B477)^2)/(2*Simulation!D$22^2)))</f>
        <v>0</v>
      </c>
      <c r="E477" s="22">
        <f>(1/(E$22*(SQRT(2*PI())))*EXP(-((E$19-Simulation!$B477)^2)/(2*Simulation!E$22^2)))</f>
        <v>0</v>
      </c>
      <c r="F477" s="22">
        <f>(1/(F$22*(SQRT(2*PI())))*EXP(-((F$19-Simulation!$B477)^2)/(2*Simulation!F$22^2)))</f>
        <v>0</v>
      </c>
      <c r="G477" s="22">
        <f>(1/(G$22*(SQRT(2*PI())))*EXP(-((G$18-Simulation!$B477)^2)/(2*Simulation!G$22^2)))</f>
        <v>0</v>
      </c>
      <c r="H477" s="22">
        <f>(1/(H$22*(SQRT(2*PI())))*EXP(-((H$18-Simulation!$B477)^2)/(2*Simulation!H$22^2)))</f>
        <v>0</v>
      </c>
      <c r="I477" s="22">
        <f>(1/(I$22*(SQRT(2*PI())))*EXP(-((I$18-Simulation!$B477)^2)/(2*Simulation!I$22^2)))</f>
        <v>0</v>
      </c>
      <c r="J477" s="22">
        <f t="shared" si="12"/>
        <v>0</v>
      </c>
    </row>
    <row r="478" spans="1:10">
      <c r="A478" s="18">
        <f>B478/'Isocratic retention'!$B$5</f>
        <v>2.2550000000000199</v>
      </c>
      <c r="B478" s="8">
        <v>4.5100000000000398</v>
      </c>
      <c r="C478" s="22">
        <f>(1/(C$22*(SQRT(2*PI())))*EXP(-((C$19-Simulation!$B478)^2)/(2*Simulation!C$22^2)))</f>
        <v>0</v>
      </c>
      <c r="D478" s="22">
        <f>(1/(D$22*(SQRT(2*PI())))*EXP(-((D$19-Simulation!$B478)^2)/(2*Simulation!D$22^2)))</f>
        <v>0</v>
      </c>
      <c r="E478" s="22">
        <f>(1/(E$22*(SQRT(2*PI())))*EXP(-((E$19-Simulation!$B478)^2)/(2*Simulation!E$22^2)))</f>
        <v>0</v>
      </c>
      <c r="F478" s="22">
        <f>(1/(F$22*(SQRT(2*PI())))*EXP(-((F$19-Simulation!$B478)^2)/(2*Simulation!F$22^2)))</f>
        <v>0</v>
      </c>
      <c r="G478" s="22">
        <f>(1/(G$22*(SQRT(2*PI())))*EXP(-((G$18-Simulation!$B478)^2)/(2*Simulation!G$22^2)))</f>
        <v>0</v>
      </c>
      <c r="H478" s="22">
        <f>(1/(H$22*(SQRT(2*PI())))*EXP(-((H$18-Simulation!$B478)^2)/(2*Simulation!H$22^2)))</f>
        <v>0</v>
      </c>
      <c r="I478" s="22">
        <f>(1/(I$22*(SQRT(2*PI())))*EXP(-((I$18-Simulation!$B478)^2)/(2*Simulation!I$22^2)))</f>
        <v>0</v>
      </c>
      <c r="J478" s="22">
        <f t="shared" si="12"/>
        <v>0</v>
      </c>
    </row>
    <row r="479" spans="1:10">
      <c r="A479" s="18">
        <f>B479/'Isocratic retention'!$B$5</f>
        <v>2.2600000000000202</v>
      </c>
      <c r="B479" s="8">
        <v>4.5200000000000404</v>
      </c>
      <c r="C479" s="22">
        <f>(1/(C$22*(SQRT(2*PI())))*EXP(-((C$19-Simulation!$B479)^2)/(2*Simulation!C$22^2)))</f>
        <v>0</v>
      </c>
      <c r="D479" s="22">
        <f>(1/(D$22*(SQRT(2*PI())))*EXP(-((D$19-Simulation!$B479)^2)/(2*Simulation!D$22^2)))</f>
        <v>0</v>
      </c>
      <c r="E479" s="22">
        <f>(1/(E$22*(SQRT(2*PI())))*EXP(-((E$19-Simulation!$B479)^2)/(2*Simulation!E$22^2)))</f>
        <v>0</v>
      </c>
      <c r="F479" s="22">
        <f>(1/(F$22*(SQRT(2*PI())))*EXP(-((F$19-Simulation!$B479)^2)/(2*Simulation!F$22^2)))</f>
        <v>0</v>
      </c>
      <c r="G479" s="22">
        <f>(1/(G$22*(SQRT(2*PI())))*EXP(-((G$18-Simulation!$B479)^2)/(2*Simulation!G$22^2)))</f>
        <v>0</v>
      </c>
      <c r="H479" s="22">
        <f>(1/(H$22*(SQRT(2*PI())))*EXP(-((H$18-Simulation!$B479)^2)/(2*Simulation!H$22^2)))</f>
        <v>0</v>
      </c>
      <c r="I479" s="22">
        <f>(1/(I$22*(SQRT(2*PI())))*EXP(-((I$18-Simulation!$B479)^2)/(2*Simulation!I$22^2)))</f>
        <v>0</v>
      </c>
      <c r="J479" s="22">
        <f t="shared" si="12"/>
        <v>0</v>
      </c>
    </row>
    <row r="480" spans="1:10">
      <c r="A480" s="18">
        <f>B480/'Isocratic retention'!$B$5</f>
        <v>2.2650000000000201</v>
      </c>
      <c r="B480" s="8">
        <v>4.5300000000000402</v>
      </c>
      <c r="C480" s="22">
        <f>(1/(C$22*(SQRT(2*PI())))*EXP(-((C$19-Simulation!$B480)^2)/(2*Simulation!C$22^2)))</f>
        <v>0</v>
      </c>
      <c r="D480" s="22">
        <f>(1/(D$22*(SQRT(2*PI())))*EXP(-((D$19-Simulation!$B480)^2)/(2*Simulation!D$22^2)))</f>
        <v>0</v>
      </c>
      <c r="E480" s="22">
        <f>(1/(E$22*(SQRT(2*PI())))*EXP(-((E$19-Simulation!$B480)^2)/(2*Simulation!E$22^2)))</f>
        <v>0</v>
      </c>
      <c r="F480" s="22">
        <f>(1/(F$22*(SQRT(2*PI())))*EXP(-((F$19-Simulation!$B480)^2)/(2*Simulation!F$22^2)))</f>
        <v>0</v>
      </c>
      <c r="G480" s="22">
        <f>(1/(G$22*(SQRT(2*PI())))*EXP(-((G$18-Simulation!$B480)^2)/(2*Simulation!G$22^2)))</f>
        <v>0</v>
      </c>
      <c r="H480" s="22">
        <f>(1/(H$22*(SQRT(2*PI())))*EXP(-((H$18-Simulation!$B480)^2)/(2*Simulation!H$22^2)))</f>
        <v>0</v>
      </c>
      <c r="I480" s="22">
        <f>(1/(I$22*(SQRT(2*PI())))*EXP(-((I$18-Simulation!$B480)^2)/(2*Simulation!I$22^2)))</f>
        <v>0</v>
      </c>
      <c r="J480" s="22">
        <f t="shared" si="12"/>
        <v>0</v>
      </c>
    </row>
    <row r="481" spans="1:10">
      <c r="A481" s="18">
        <f>B481/'Isocratic retention'!$B$5</f>
        <v>2.27000000000002</v>
      </c>
      <c r="B481" s="8">
        <v>4.54000000000004</v>
      </c>
      <c r="C481" s="22">
        <f>(1/(C$22*(SQRT(2*PI())))*EXP(-((C$19-Simulation!$B481)^2)/(2*Simulation!C$22^2)))</f>
        <v>0</v>
      </c>
      <c r="D481" s="22">
        <f>(1/(D$22*(SQRT(2*PI())))*EXP(-((D$19-Simulation!$B481)^2)/(2*Simulation!D$22^2)))</f>
        <v>0</v>
      </c>
      <c r="E481" s="22">
        <f>(1/(E$22*(SQRT(2*PI())))*EXP(-((E$19-Simulation!$B481)^2)/(2*Simulation!E$22^2)))</f>
        <v>0</v>
      </c>
      <c r="F481" s="22">
        <f>(1/(F$22*(SQRT(2*PI())))*EXP(-((F$19-Simulation!$B481)^2)/(2*Simulation!F$22^2)))</f>
        <v>0</v>
      </c>
      <c r="G481" s="22">
        <f>(1/(G$22*(SQRT(2*PI())))*EXP(-((G$18-Simulation!$B481)^2)/(2*Simulation!G$22^2)))</f>
        <v>0</v>
      </c>
      <c r="H481" s="22">
        <f>(1/(H$22*(SQRT(2*PI())))*EXP(-((H$18-Simulation!$B481)^2)/(2*Simulation!H$22^2)))</f>
        <v>0</v>
      </c>
      <c r="I481" s="22">
        <f>(1/(I$22*(SQRT(2*PI())))*EXP(-((I$18-Simulation!$B481)^2)/(2*Simulation!I$22^2)))</f>
        <v>0</v>
      </c>
      <c r="J481" s="22">
        <f t="shared" si="12"/>
        <v>0</v>
      </c>
    </row>
    <row r="482" spans="1:10">
      <c r="A482" s="18">
        <f>B482/'Isocratic retention'!$B$5</f>
        <v>2.2750000000000199</v>
      </c>
      <c r="B482" s="8">
        <v>4.5500000000000398</v>
      </c>
      <c r="C482" s="22">
        <f>(1/(C$22*(SQRT(2*PI())))*EXP(-((C$19-Simulation!$B482)^2)/(2*Simulation!C$22^2)))</f>
        <v>0</v>
      </c>
      <c r="D482" s="22">
        <f>(1/(D$22*(SQRT(2*PI())))*EXP(-((D$19-Simulation!$B482)^2)/(2*Simulation!D$22^2)))</f>
        <v>0</v>
      </c>
      <c r="E482" s="22">
        <f>(1/(E$22*(SQRT(2*PI())))*EXP(-((E$19-Simulation!$B482)^2)/(2*Simulation!E$22^2)))</f>
        <v>0</v>
      </c>
      <c r="F482" s="22">
        <f>(1/(F$22*(SQRT(2*PI())))*EXP(-((F$19-Simulation!$B482)^2)/(2*Simulation!F$22^2)))</f>
        <v>0</v>
      </c>
      <c r="G482" s="22">
        <f>(1/(G$22*(SQRT(2*PI())))*EXP(-((G$18-Simulation!$B482)^2)/(2*Simulation!G$22^2)))</f>
        <v>0</v>
      </c>
      <c r="H482" s="22">
        <f>(1/(H$22*(SQRT(2*PI())))*EXP(-((H$18-Simulation!$B482)^2)/(2*Simulation!H$22^2)))</f>
        <v>0</v>
      </c>
      <c r="I482" s="22">
        <f>(1/(I$22*(SQRT(2*PI())))*EXP(-((I$18-Simulation!$B482)^2)/(2*Simulation!I$22^2)))</f>
        <v>0</v>
      </c>
      <c r="J482" s="22">
        <f t="shared" si="12"/>
        <v>0</v>
      </c>
    </row>
    <row r="483" spans="1:10">
      <c r="A483" s="18">
        <f>B483/'Isocratic retention'!$B$5</f>
        <v>2.2800000000000198</v>
      </c>
      <c r="B483" s="8">
        <v>4.5600000000000396</v>
      </c>
      <c r="C483" s="22">
        <f>(1/(C$22*(SQRT(2*PI())))*EXP(-((C$19-Simulation!$B483)^2)/(2*Simulation!C$22^2)))</f>
        <v>0</v>
      </c>
      <c r="D483" s="22">
        <f>(1/(D$22*(SQRT(2*PI())))*EXP(-((D$19-Simulation!$B483)^2)/(2*Simulation!D$22^2)))</f>
        <v>0</v>
      </c>
      <c r="E483" s="22">
        <f>(1/(E$22*(SQRT(2*PI())))*EXP(-((E$19-Simulation!$B483)^2)/(2*Simulation!E$22^2)))</f>
        <v>0</v>
      </c>
      <c r="F483" s="22">
        <f>(1/(F$22*(SQRT(2*PI())))*EXP(-((F$19-Simulation!$B483)^2)/(2*Simulation!F$22^2)))</f>
        <v>0</v>
      </c>
      <c r="G483" s="22">
        <f>(1/(G$22*(SQRT(2*PI())))*EXP(-((G$18-Simulation!$B483)^2)/(2*Simulation!G$22^2)))</f>
        <v>0</v>
      </c>
      <c r="H483" s="22">
        <f>(1/(H$22*(SQRT(2*PI())))*EXP(-((H$18-Simulation!$B483)^2)/(2*Simulation!H$22^2)))</f>
        <v>0</v>
      </c>
      <c r="I483" s="22">
        <f>(1/(I$22*(SQRT(2*PI())))*EXP(-((I$18-Simulation!$B483)^2)/(2*Simulation!I$22^2)))</f>
        <v>0</v>
      </c>
      <c r="J483" s="22">
        <f t="shared" si="12"/>
        <v>0</v>
      </c>
    </row>
    <row r="484" spans="1:10">
      <c r="A484" s="18">
        <f>B484/'Isocratic retention'!$B$5</f>
        <v>2.2850000000000201</v>
      </c>
      <c r="B484" s="8">
        <v>4.5700000000000403</v>
      </c>
      <c r="C484" s="22">
        <f>(1/(C$22*(SQRT(2*PI())))*EXP(-((C$19-Simulation!$B484)^2)/(2*Simulation!C$22^2)))</f>
        <v>0</v>
      </c>
      <c r="D484" s="22">
        <f>(1/(D$22*(SQRT(2*PI())))*EXP(-((D$19-Simulation!$B484)^2)/(2*Simulation!D$22^2)))</f>
        <v>0</v>
      </c>
      <c r="E484" s="22">
        <f>(1/(E$22*(SQRT(2*PI())))*EXP(-((E$19-Simulation!$B484)^2)/(2*Simulation!E$22^2)))</f>
        <v>0</v>
      </c>
      <c r="F484" s="22">
        <f>(1/(F$22*(SQRT(2*PI())))*EXP(-((F$19-Simulation!$B484)^2)/(2*Simulation!F$22^2)))</f>
        <v>0</v>
      </c>
      <c r="G484" s="22">
        <f>(1/(G$22*(SQRT(2*PI())))*EXP(-((G$18-Simulation!$B484)^2)/(2*Simulation!G$22^2)))</f>
        <v>0</v>
      </c>
      <c r="H484" s="22">
        <f>(1/(H$22*(SQRT(2*PI())))*EXP(-((H$18-Simulation!$B484)^2)/(2*Simulation!H$22^2)))</f>
        <v>0</v>
      </c>
      <c r="I484" s="22">
        <f>(1/(I$22*(SQRT(2*PI())))*EXP(-((I$18-Simulation!$B484)^2)/(2*Simulation!I$22^2)))</f>
        <v>0</v>
      </c>
      <c r="J484" s="22">
        <f t="shared" si="12"/>
        <v>0</v>
      </c>
    </row>
    <row r="485" spans="1:10">
      <c r="A485" s="18">
        <f>B485/'Isocratic retention'!$B$5</f>
        <v>2.29000000000002</v>
      </c>
      <c r="B485" s="8">
        <v>4.58000000000004</v>
      </c>
      <c r="C485" s="22">
        <f>(1/(C$22*(SQRT(2*PI())))*EXP(-((C$19-Simulation!$B485)^2)/(2*Simulation!C$22^2)))</f>
        <v>0</v>
      </c>
      <c r="D485" s="22">
        <f>(1/(D$22*(SQRT(2*PI())))*EXP(-((D$19-Simulation!$B485)^2)/(2*Simulation!D$22^2)))</f>
        <v>0</v>
      </c>
      <c r="E485" s="22">
        <f>(1/(E$22*(SQRT(2*PI())))*EXP(-((E$19-Simulation!$B485)^2)/(2*Simulation!E$22^2)))</f>
        <v>0</v>
      </c>
      <c r="F485" s="22">
        <f>(1/(F$22*(SQRT(2*PI())))*EXP(-((F$19-Simulation!$B485)^2)/(2*Simulation!F$22^2)))</f>
        <v>0</v>
      </c>
      <c r="G485" s="22">
        <f>(1/(G$22*(SQRT(2*PI())))*EXP(-((G$18-Simulation!$B485)^2)/(2*Simulation!G$22^2)))</f>
        <v>0</v>
      </c>
      <c r="H485" s="22">
        <f>(1/(H$22*(SQRT(2*PI())))*EXP(-((H$18-Simulation!$B485)^2)/(2*Simulation!H$22^2)))</f>
        <v>0</v>
      </c>
      <c r="I485" s="22">
        <f>(1/(I$22*(SQRT(2*PI())))*EXP(-((I$18-Simulation!$B485)^2)/(2*Simulation!I$22^2)))</f>
        <v>0</v>
      </c>
      <c r="J485" s="22">
        <f t="shared" si="12"/>
        <v>0</v>
      </c>
    </row>
    <row r="486" spans="1:10">
      <c r="A486" s="18">
        <f>B486/'Isocratic retention'!$B$5</f>
        <v>2.2950000000000199</v>
      </c>
      <c r="B486" s="8">
        <v>4.5900000000000398</v>
      </c>
      <c r="C486" s="22">
        <f>(1/(C$22*(SQRT(2*PI())))*EXP(-((C$19-Simulation!$B486)^2)/(2*Simulation!C$22^2)))</f>
        <v>0</v>
      </c>
      <c r="D486" s="22">
        <f>(1/(D$22*(SQRT(2*PI())))*EXP(-((D$19-Simulation!$B486)^2)/(2*Simulation!D$22^2)))</f>
        <v>0</v>
      </c>
      <c r="E486" s="22">
        <f>(1/(E$22*(SQRT(2*PI())))*EXP(-((E$19-Simulation!$B486)^2)/(2*Simulation!E$22^2)))</f>
        <v>0</v>
      </c>
      <c r="F486" s="22">
        <f>(1/(F$22*(SQRT(2*PI())))*EXP(-((F$19-Simulation!$B486)^2)/(2*Simulation!F$22^2)))</f>
        <v>0</v>
      </c>
      <c r="G486" s="22">
        <f>(1/(G$22*(SQRT(2*PI())))*EXP(-((G$18-Simulation!$B486)^2)/(2*Simulation!G$22^2)))</f>
        <v>0</v>
      </c>
      <c r="H486" s="22">
        <f>(1/(H$22*(SQRT(2*PI())))*EXP(-((H$18-Simulation!$B486)^2)/(2*Simulation!H$22^2)))</f>
        <v>0</v>
      </c>
      <c r="I486" s="22">
        <f>(1/(I$22*(SQRT(2*PI())))*EXP(-((I$18-Simulation!$B486)^2)/(2*Simulation!I$22^2)))</f>
        <v>0</v>
      </c>
      <c r="J486" s="22">
        <f t="shared" si="12"/>
        <v>0</v>
      </c>
    </row>
    <row r="487" spans="1:10">
      <c r="A487" s="18">
        <f>B487/'Isocratic retention'!$B$5</f>
        <v>2.3000000000000198</v>
      </c>
      <c r="B487" s="8">
        <v>4.6000000000000396</v>
      </c>
      <c r="C487" s="22">
        <f>(1/(C$22*(SQRT(2*PI())))*EXP(-((C$19-Simulation!$B487)^2)/(2*Simulation!C$22^2)))</f>
        <v>0</v>
      </c>
      <c r="D487" s="22">
        <f>(1/(D$22*(SQRT(2*PI())))*EXP(-((D$19-Simulation!$B487)^2)/(2*Simulation!D$22^2)))</f>
        <v>0</v>
      </c>
      <c r="E487" s="22">
        <f>(1/(E$22*(SQRT(2*PI())))*EXP(-((E$19-Simulation!$B487)^2)/(2*Simulation!E$22^2)))</f>
        <v>0</v>
      </c>
      <c r="F487" s="22">
        <f>(1/(F$22*(SQRT(2*PI())))*EXP(-((F$19-Simulation!$B487)^2)/(2*Simulation!F$22^2)))</f>
        <v>0</v>
      </c>
      <c r="G487" s="22">
        <f>(1/(G$22*(SQRT(2*PI())))*EXP(-((G$18-Simulation!$B487)^2)/(2*Simulation!G$22^2)))</f>
        <v>0</v>
      </c>
      <c r="H487" s="22">
        <f>(1/(H$22*(SQRT(2*PI())))*EXP(-((H$18-Simulation!$B487)^2)/(2*Simulation!H$22^2)))</f>
        <v>0</v>
      </c>
      <c r="I487" s="22">
        <f>(1/(I$22*(SQRT(2*PI())))*EXP(-((I$18-Simulation!$B487)^2)/(2*Simulation!I$22^2)))</f>
        <v>0</v>
      </c>
      <c r="J487" s="22">
        <f t="shared" si="12"/>
        <v>0</v>
      </c>
    </row>
    <row r="488" spans="1:10">
      <c r="A488" s="18">
        <f>B488/'Isocratic retention'!$B$5</f>
        <v>2.3050000000000201</v>
      </c>
      <c r="B488" s="8">
        <v>4.6100000000000403</v>
      </c>
      <c r="C488" s="22">
        <f>(1/(C$22*(SQRT(2*PI())))*EXP(-((C$19-Simulation!$B488)^2)/(2*Simulation!C$22^2)))</f>
        <v>0</v>
      </c>
      <c r="D488" s="22">
        <f>(1/(D$22*(SQRT(2*PI())))*EXP(-((D$19-Simulation!$B488)^2)/(2*Simulation!D$22^2)))</f>
        <v>0</v>
      </c>
      <c r="E488" s="22">
        <f>(1/(E$22*(SQRT(2*PI())))*EXP(-((E$19-Simulation!$B488)^2)/(2*Simulation!E$22^2)))</f>
        <v>0</v>
      </c>
      <c r="F488" s="22">
        <f>(1/(F$22*(SQRT(2*PI())))*EXP(-((F$19-Simulation!$B488)^2)/(2*Simulation!F$22^2)))</f>
        <v>0</v>
      </c>
      <c r="G488" s="22">
        <f>(1/(G$22*(SQRT(2*PI())))*EXP(-((G$18-Simulation!$B488)^2)/(2*Simulation!G$22^2)))</f>
        <v>0</v>
      </c>
      <c r="H488" s="22">
        <f>(1/(H$22*(SQRT(2*PI())))*EXP(-((H$18-Simulation!$B488)^2)/(2*Simulation!H$22^2)))</f>
        <v>0</v>
      </c>
      <c r="I488" s="22">
        <f>(1/(I$22*(SQRT(2*PI())))*EXP(-((I$18-Simulation!$B488)^2)/(2*Simulation!I$22^2)))</f>
        <v>0</v>
      </c>
      <c r="J488" s="22">
        <f t="shared" si="12"/>
        <v>0</v>
      </c>
    </row>
    <row r="489" spans="1:10">
      <c r="A489" s="18">
        <f>B489/'Isocratic retention'!$B$5</f>
        <v>2.31000000000002</v>
      </c>
      <c r="B489" s="8">
        <v>4.6200000000000401</v>
      </c>
      <c r="C489" s="22">
        <f>(1/(C$22*(SQRT(2*PI())))*EXP(-((C$19-Simulation!$B489)^2)/(2*Simulation!C$22^2)))</f>
        <v>0</v>
      </c>
      <c r="D489" s="22">
        <f>(1/(D$22*(SQRT(2*PI())))*EXP(-((D$19-Simulation!$B489)^2)/(2*Simulation!D$22^2)))</f>
        <v>0</v>
      </c>
      <c r="E489" s="22">
        <f>(1/(E$22*(SQRT(2*PI())))*EXP(-((E$19-Simulation!$B489)^2)/(2*Simulation!E$22^2)))</f>
        <v>0</v>
      </c>
      <c r="F489" s="22">
        <f>(1/(F$22*(SQRT(2*PI())))*EXP(-((F$19-Simulation!$B489)^2)/(2*Simulation!F$22^2)))</f>
        <v>0</v>
      </c>
      <c r="G489" s="22">
        <f>(1/(G$22*(SQRT(2*PI())))*EXP(-((G$18-Simulation!$B489)^2)/(2*Simulation!G$22^2)))</f>
        <v>0</v>
      </c>
      <c r="H489" s="22">
        <f>(1/(H$22*(SQRT(2*PI())))*EXP(-((H$18-Simulation!$B489)^2)/(2*Simulation!H$22^2)))</f>
        <v>0</v>
      </c>
      <c r="I489" s="22">
        <f>(1/(I$22*(SQRT(2*PI())))*EXP(-((I$18-Simulation!$B489)^2)/(2*Simulation!I$22^2)))</f>
        <v>0</v>
      </c>
      <c r="J489" s="22">
        <f t="shared" si="12"/>
        <v>0</v>
      </c>
    </row>
    <row r="490" spans="1:10">
      <c r="A490" s="18">
        <f>B490/'Isocratic retention'!$B$5</f>
        <v>2.3150000000000199</v>
      </c>
      <c r="B490" s="8">
        <v>4.6300000000000399</v>
      </c>
      <c r="C490" s="22">
        <f>(1/(C$22*(SQRT(2*PI())))*EXP(-((C$19-Simulation!$B490)^2)/(2*Simulation!C$22^2)))</f>
        <v>0</v>
      </c>
      <c r="D490" s="22">
        <f>(1/(D$22*(SQRT(2*PI())))*EXP(-((D$19-Simulation!$B490)^2)/(2*Simulation!D$22^2)))</f>
        <v>0</v>
      </c>
      <c r="E490" s="22">
        <f>(1/(E$22*(SQRT(2*PI())))*EXP(-((E$19-Simulation!$B490)^2)/(2*Simulation!E$22^2)))</f>
        <v>0</v>
      </c>
      <c r="F490" s="22">
        <f>(1/(F$22*(SQRT(2*PI())))*EXP(-((F$19-Simulation!$B490)^2)/(2*Simulation!F$22^2)))</f>
        <v>0</v>
      </c>
      <c r="G490" s="22">
        <f>(1/(G$22*(SQRT(2*PI())))*EXP(-((G$18-Simulation!$B490)^2)/(2*Simulation!G$22^2)))</f>
        <v>0</v>
      </c>
      <c r="H490" s="22">
        <f>(1/(H$22*(SQRT(2*PI())))*EXP(-((H$18-Simulation!$B490)^2)/(2*Simulation!H$22^2)))</f>
        <v>0</v>
      </c>
      <c r="I490" s="22">
        <f>(1/(I$22*(SQRT(2*PI())))*EXP(-((I$18-Simulation!$B490)^2)/(2*Simulation!I$22^2)))</f>
        <v>0</v>
      </c>
      <c r="J490" s="22">
        <f t="shared" si="12"/>
        <v>0</v>
      </c>
    </row>
    <row r="491" spans="1:10">
      <c r="A491" s="18">
        <f>B491/'Isocratic retention'!$B$5</f>
        <v>2.3200000000000198</v>
      </c>
      <c r="B491" s="8">
        <v>4.6400000000000396</v>
      </c>
      <c r="C491" s="22">
        <f>(1/(C$22*(SQRT(2*PI())))*EXP(-((C$19-Simulation!$B491)^2)/(2*Simulation!C$22^2)))</f>
        <v>0</v>
      </c>
      <c r="D491" s="22">
        <f>(1/(D$22*(SQRT(2*PI())))*EXP(-((D$19-Simulation!$B491)^2)/(2*Simulation!D$22^2)))</f>
        <v>0</v>
      </c>
      <c r="E491" s="22">
        <f>(1/(E$22*(SQRT(2*PI())))*EXP(-((E$19-Simulation!$B491)^2)/(2*Simulation!E$22^2)))</f>
        <v>0</v>
      </c>
      <c r="F491" s="22">
        <f>(1/(F$22*(SQRT(2*PI())))*EXP(-((F$19-Simulation!$B491)^2)/(2*Simulation!F$22^2)))</f>
        <v>0</v>
      </c>
      <c r="G491" s="22">
        <f>(1/(G$22*(SQRT(2*PI())))*EXP(-((G$18-Simulation!$B491)^2)/(2*Simulation!G$22^2)))</f>
        <v>0</v>
      </c>
      <c r="H491" s="22">
        <f>(1/(H$22*(SQRT(2*PI())))*EXP(-((H$18-Simulation!$B491)^2)/(2*Simulation!H$22^2)))</f>
        <v>0</v>
      </c>
      <c r="I491" s="22">
        <f>(1/(I$22*(SQRT(2*PI())))*EXP(-((I$18-Simulation!$B491)^2)/(2*Simulation!I$22^2)))</f>
        <v>0</v>
      </c>
      <c r="J491" s="22">
        <f t="shared" si="12"/>
        <v>0</v>
      </c>
    </row>
    <row r="492" spans="1:10">
      <c r="A492" s="18">
        <f>B492/'Isocratic retention'!$B$5</f>
        <v>2.3250000000000202</v>
      </c>
      <c r="B492" s="8">
        <v>4.6500000000000403</v>
      </c>
      <c r="C492" s="22">
        <f>(1/(C$22*(SQRT(2*PI())))*EXP(-((C$19-Simulation!$B492)^2)/(2*Simulation!C$22^2)))</f>
        <v>0</v>
      </c>
      <c r="D492" s="22">
        <f>(1/(D$22*(SQRT(2*PI())))*EXP(-((D$19-Simulation!$B492)^2)/(2*Simulation!D$22^2)))</f>
        <v>0</v>
      </c>
      <c r="E492" s="22">
        <f>(1/(E$22*(SQRT(2*PI())))*EXP(-((E$19-Simulation!$B492)^2)/(2*Simulation!E$22^2)))</f>
        <v>0</v>
      </c>
      <c r="F492" s="22">
        <f>(1/(F$22*(SQRT(2*PI())))*EXP(-((F$19-Simulation!$B492)^2)/(2*Simulation!F$22^2)))</f>
        <v>0</v>
      </c>
      <c r="G492" s="22">
        <f>(1/(G$22*(SQRT(2*PI())))*EXP(-((G$18-Simulation!$B492)^2)/(2*Simulation!G$22^2)))</f>
        <v>0</v>
      </c>
      <c r="H492" s="22">
        <f>(1/(H$22*(SQRT(2*PI())))*EXP(-((H$18-Simulation!$B492)^2)/(2*Simulation!H$22^2)))</f>
        <v>0</v>
      </c>
      <c r="I492" s="22">
        <f>(1/(I$22*(SQRT(2*PI())))*EXP(-((I$18-Simulation!$B492)^2)/(2*Simulation!I$22^2)))</f>
        <v>0</v>
      </c>
      <c r="J492" s="22">
        <f t="shared" si="12"/>
        <v>0</v>
      </c>
    </row>
    <row r="493" spans="1:10">
      <c r="A493" s="18">
        <f>B493/'Isocratic retention'!$B$5</f>
        <v>2.3300000000000201</v>
      </c>
      <c r="B493" s="8">
        <v>4.6600000000000401</v>
      </c>
      <c r="C493" s="22">
        <f>(1/(C$22*(SQRT(2*PI())))*EXP(-((C$19-Simulation!$B493)^2)/(2*Simulation!C$22^2)))</f>
        <v>0</v>
      </c>
      <c r="D493" s="22">
        <f>(1/(D$22*(SQRT(2*PI())))*EXP(-((D$19-Simulation!$B493)^2)/(2*Simulation!D$22^2)))</f>
        <v>0</v>
      </c>
      <c r="E493" s="22">
        <f>(1/(E$22*(SQRT(2*PI())))*EXP(-((E$19-Simulation!$B493)^2)/(2*Simulation!E$22^2)))</f>
        <v>0</v>
      </c>
      <c r="F493" s="22">
        <f>(1/(F$22*(SQRT(2*PI())))*EXP(-((F$19-Simulation!$B493)^2)/(2*Simulation!F$22^2)))</f>
        <v>0</v>
      </c>
      <c r="G493" s="22">
        <f>(1/(G$22*(SQRT(2*PI())))*EXP(-((G$18-Simulation!$B493)^2)/(2*Simulation!G$22^2)))</f>
        <v>0</v>
      </c>
      <c r="H493" s="22">
        <f>(1/(H$22*(SQRT(2*PI())))*EXP(-((H$18-Simulation!$B493)^2)/(2*Simulation!H$22^2)))</f>
        <v>0</v>
      </c>
      <c r="I493" s="22">
        <f>(1/(I$22*(SQRT(2*PI())))*EXP(-((I$18-Simulation!$B493)^2)/(2*Simulation!I$22^2)))</f>
        <v>0</v>
      </c>
      <c r="J493" s="22">
        <f t="shared" si="12"/>
        <v>0</v>
      </c>
    </row>
    <row r="494" spans="1:10">
      <c r="A494" s="18">
        <f>B494/'Isocratic retention'!$B$5</f>
        <v>2.3350000000000199</v>
      </c>
      <c r="B494" s="8">
        <v>4.6700000000000399</v>
      </c>
      <c r="C494" s="22">
        <f>(1/(C$22*(SQRT(2*PI())))*EXP(-((C$19-Simulation!$B494)^2)/(2*Simulation!C$22^2)))</f>
        <v>0</v>
      </c>
      <c r="D494" s="22">
        <f>(1/(D$22*(SQRT(2*PI())))*EXP(-((D$19-Simulation!$B494)^2)/(2*Simulation!D$22^2)))</f>
        <v>0</v>
      </c>
      <c r="E494" s="22">
        <f>(1/(E$22*(SQRT(2*PI())))*EXP(-((E$19-Simulation!$B494)^2)/(2*Simulation!E$22^2)))</f>
        <v>0</v>
      </c>
      <c r="F494" s="22">
        <f>(1/(F$22*(SQRT(2*PI())))*EXP(-((F$19-Simulation!$B494)^2)/(2*Simulation!F$22^2)))</f>
        <v>0</v>
      </c>
      <c r="G494" s="22">
        <f>(1/(G$22*(SQRT(2*PI())))*EXP(-((G$18-Simulation!$B494)^2)/(2*Simulation!G$22^2)))</f>
        <v>0</v>
      </c>
      <c r="H494" s="22">
        <f>(1/(H$22*(SQRT(2*PI())))*EXP(-((H$18-Simulation!$B494)^2)/(2*Simulation!H$22^2)))</f>
        <v>0</v>
      </c>
      <c r="I494" s="22">
        <f>(1/(I$22*(SQRT(2*PI())))*EXP(-((I$18-Simulation!$B494)^2)/(2*Simulation!I$22^2)))</f>
        <v>0</v>
      </c>
      <c r="J494" s="22">
        <f t="shared" si="12"/>
        <v>0</v>
      </c>
    </row>
    <row r="495" spans="1:10">
      <c r="A495" s="18">
        <f>B495/'Isocratic retention'!$B$5</f>
        <v>2.3400000000000198</v>
      </c>
      <c r="B495" s="8">
        <v>4.6800000000000397</v>
      </c>
      <c r="C495" s="22">
        <f>(1/(C$22*(SQRT(2*PI())))*EXP(-((C$19-Simulation!$B495)^2)/(2*Simulation!C$22^2)))</f>
        <v>0</v>
      </c>
      <c r="D495" s="22">
        <f>(1/(D$22*(SQRT(2*PI())))*EXP(-((D$19-Simulation!$B495)^2)/(2*Simulation!D$22^2)))</f>
        <v>0</v>
      </c>
      <c r="E495" s="22">
        <f>(1/(E$22*(SQRT(2*PI())))*EXP(-((E$19-Simulation!$B495)^2)/(2*Simulation!E$22^2)))</f>
        <v>0</v>
      </c>
      <c r="F495" s="22">
        <f>(1/(F$22*(SQRT(2*PI())))*EXP(-((F$19-Simulation!$B495)^2)/(2*Simulation!F$22^2)))</f>
        <v>0</v>
      </c>
      <c r="G495" s="22">
        <f>(1/(G$22*(SQRT(2*PI())))*EXP(-((G$18-Simulation!$B495)^2)/(2*Simulation!G$22^2)))</f>
        <v>0</v>
      </c>
      <c r="H495" s="22">
        <f>(1/(H$22*(SQRT(2*PI())))*EXP(-((H$18-Simulation!$B495)^2)/(2*Simulation!H$22^2)))</f>
        <v>0</v>
      </c>
      <c r="I495" s="22">
        <f>(1/(I$22*(SQRT(2*PI())))*EXP(-((I$18-Simulation!$B495)^2)/(2*Simulation!I$22^2)))</f>
        <v>0</v>
      </c>
      <c r="J495" s="22">
        <f t="shared" si="12"/>
        <v>0</v>
      </c>
    </row>
    <row r="496" spans="1:10">
      <c r="A496" s="18">
        <f>B496/'Isocratic retention'!$B$5</f>
        <v>2.3450000000000202</v>
      </c>
      <c r="B496" s="8">
        <v>4.6900000000000404</v>
      </c>
      <c r="C496" s="22">
        <f>(1/(C$22*(SQRT(2*PI())))*EXP(-((C$19-Simulation!$B496)^2)/(2*Simulation!C$22^2)))</f>
        <v>0</v>
      </c>
      <c r="D496" s="22">
        <f>(1/(D$22*(SQRT(2*PI())))*EXP(-((D$19-Simulation!$B496)^2)/(2*Simulation!D$22^2)))</f>
        <v>0</v>
      </c>
      <c r="E496" s="22">
        <f>(1/(E$22*(SQRT(2*PI())))*EXP(-((E$19-Simulation!$B496)^2)/(2*Simulation!E$22^2)))</f>
        <v>0</v>
      </c>
      <c r="F496" s="22">
        <f>(1/(F$22*(SQRT(2*PI())))*EXP(-((F$19-Simulation!$B496)^2)/(2*Simulation!F$22^2)))</f>
        <v>0</v>
      </c>
      <c r="G496" s="22">
        <f>(1/(G$22*(SQRT(2*PI())))*EXP(-((G$18-Simulation!$B496)^2)/(2*Simulation!G$22^2)))</f>
        <v>0</v>
      </c>
      <c r="H496" s="22">
        <f>(1/(H$22*(SQRT(2*PI())))*EXP(-((H$18-Simulation!$B496)^2)/(2*Simulation!H$22^2)))</f>
        <v>0</v>
      </c>
      <c r="I496" s="22">
        <f>(1/(I$22*(SQRT(2*PI())))*EXP(-((I$18-Simulation!$B496)^2)/(2*Simulation!I$22^2)))</f>
        <v>0</v>
      </c>
      <c r="J496" s="22">
        <f t="shared" si="12"/>
        <v>0</v>
      </c>
    </row>
    <row r="497" spans="1:10">
      <c r="A497" s="18">
        <f>B497/'Isocratic retention'!$B$5</f>
        <v>2.3500000000000201</v>
      </c>
      <c r="B497" s="8">
        <v>4.7000000000000401</v>
      </c>
      <c r="C497" s="22">
        <f>(1/(C$22*(SQRT(2*PI())))*EXP(-((C$19-Simulation!$B497)^2)/(2*Simulation!C$22^2)))</f>
        <v>0</v>
      </c>
      <c r="D497" s="22">
        <f>(1/(D$22*(SQRT(2*PI())))*EXP(-((D$19-Simulation!$B497)^2)/(2*Simulation!D$22^2)))</f>
        <v>0</v>
      </c>
      <c r="E497" s="22">
        <f>(1/(E$22*(SQRT(2*PI())))*EXP(-((E$19-Simulation!$B497)^2)/(2*Simulation!E$22^2)))</f>
        <v>0</v>
      </c>
      <c r="F497" s="22">
        <f>(1/(F$22*(SQRT(2*PI())))*EXP(-((F$19-Simulation!$B497)^2)/(2*Simulation!F$22^2)))</f>
        <v>0</v>
      </c>
      <c r="G497" s="22">
        <f>(1/(G$22*(SQRT(2*PI())))*EXP(-((G$18-Simulation!$B497)^2)/(2*Simulation!G$22^2)))</f>
        <v>0</v>
      </c>
      <c r="H497" s="22">
        <f>(1/(H$22*(SQRT(2*PI())))*EXP(-((H$18-Simulation!$B497)^2)/(2*Simulation!H$22^2)))</f>
        <v>0</v>
      </c>
      <c r="I497" s="22">
        <f>(1/(I$22*(SQRT(2*PI())))*EXP(-((I$18-Simulation!$B497)^2)/(2*Simulation!I$22^2)))</f>
        <v>0</v>
      </c>
      <c r="J497" s="22">
        <f t="shared" si="12"/>
        <v>0</v>
      </c>
    </row>
    <row r="498" spans="1:10">
      <c r="A498" s="18">
        <f>B498/'Isocratic retention'!$B$5</f>
        <v>2.35500000000002</v>
      </c>
      <c r="B498" s="8">
        <v>4.7100000000000399</v>
      </c>
      <c r="C498" s="22">
        <f>(1/(C$22*(SQRT(2*PI())))*EXP(-((C$19-Simulation!$B498)^2)/(2*Simulation!C$22^2)))</f>
        <v>0</v>
      </c>
      <c r="D498" s="22">
        <f>(1/(D$22*(SQRT(2*PI())))*EXP(-((D$19-Simulation!$B498)^2)/(2*Simulation!D$22^2)))</f>
        <v>0</v>
      </c>
      <c r="E498" s="22">
        <f>(1/(E$22*(SQRT(2*PI())))*EXP(-((E$19-Simulation!$B498)^2)/(2*Simulation!E$22^2)))</f>
        <v>0</v>
      </c>
      <c r="F498" s="22">
        <f>(1/(F$22*(SQRT(2*PI())))*EXP(-((F$19-Simulation!$B498)^2)/(2*Simulation!F$22^2)))</f>
        <v>0</v>
      </c>
      <c r="G498" s="22">
        <f>(1/(G$22*(SQRT(2*PI())))*EXP(-((G$18-Simulation!$B498)^2)/(2*Simulation!G$22^2)))</f>
        <v>0</v>
      </c>
      <c r="H498" s="22">
        <f>(1/(H$22*(SQRT(2*PI())))*EXP(-((H$18-Simulation!$B498)^2)/(2*Simulation!H$22^2)))</f>
        <v>0</v>
      </c>
      <c r="I498" s="22">
        <f>(1/(I$22*(SQRT(2*PI())))*EXP(-((I$18-Simulation!$B498)^2)/(2*Simulation!I$22^2)))</f>
        <v>0</v>
      </c>
      <c r="J498" s="22">
        <f t="shared" si="12"/>
        <v>0</v>
      </c>
    </row>
    <row r="499" spans="1:10">
      <c r="A499" s="18">
        <f>B499/'Isocratic retention'!$B$5</f>
        <v>2.3600000000000199</v>
      </c>
      <c r="B499" s="8">
        <v>4.7200000000000397</v>
      </c>
      <c r="C499" s="22">
        <f>(1/(C$22*(SQRT(2*PI())))*EXP(-((C$19-Simulation!$B499)^2)/(2*Simulation!C$22^2)))</f>
        <v>0</v>
      </c>
      <c r="D499" s="22">
        <f>(1/(D$22*(SQRT(2*PI())))*EXP(-((D$19-Simulation!$B499)^2)/(2*Simulation!D$22^2)))</f>
        <v>0</v>
      </c>
      <c r="E499" s="22">
        <f>(1/(E$22*(SQRT(2*PI())))*EXP(-((E$19-Simulation!$B499)^2)/(2*Simulation!E$22^2)))</f>
        <v>0</v>
      </c>
      <c r="F499" s="22">
        <f>(1/(F$22*(SQRT(2*PI())))*EXP(-((F$19-Simulation!$B499)^2)/(2*Simulation!F$22^2)))</f>
        <v>0</v>
      </c>
      <c r="G499" s="22">
        <f>(1/(G$22*(SQRT(2*PI())))*EXP(-((G$18-Simulation!$B499)^2)/(2*Simulation!G$22^2)))</f>
        <v>0</v>
      </c>
      <c r="H499" s="22">
        <f>(1/(H$22*(SQRT(2*PI())))*EXP(-((H$18-Simulation!$B499)^2)/(2*Simulation!H$22^2)))</f>
        <v>0</v>
      </c>
      <c r="I499" s="22">
        <f>(1/(I$22*(SQRT(2*PI())))*EXP(-((I$18-Simulation!$B499)^2)/(2*Simulation!I$22^2)))</f>
        <v>0</v>
      </c>
      <c r="J499" s="22">
        <f t="shared" si="12"/>
        <v>0</v>
      </c>
    </row>
    <row r="500" spans="1:10">
      <c r="A500" s="18">
        <f>B500/'Isocratic retention'!$B$5</f>
        <v>2.3650000000000202</v>
      </c>
      <c r="B500" s="8">
        <v>4.7300000000000404</v>
      </c>
      <c r="C500" s="22">
        <f>(1/(C$22*(SQRT(2*PI())))*EXP(-((C$19-Simulation!$B500)^2)/(2*Simulation!C$22^2)))</f>
        <v>0</v>
      </c>
      <c r="D500" s="22">
        <f>(1/(D$22*(SQRT(2*PI())))*EXP(-((D$19-Simulation!$B500)^2)/(2*Simulation!D$22^2)))</f>
        <v>0</v>
      </c>
      <c r="E500" s="22">
        <f>(1/(E$22*(SQRT(2*PI())))*EXP(-((E$19-Simulation!$B500)^2)/(2*Simulation!E$22^2)))</f>
        <v>0</v>
      </c>
      <c r="F500" s="22">
        <f>(1/(F$22*(SQRT(2*PI())))*EXP(-((F$19-Simulation!$B500)^2)/(2*Simulation!F$22^2)))</f>
        <v>0</v>
      </c>
      <c r="G500" s="22">
        <f>(1/(G$22*(SQRT(2*PI())))*EXP(-((G$18-Simulation!$B500)^2)/(2*Simulation!G$22^2)))</f>
        <v>0</v>
      </c>
      <c r="H500" s="22">
        <f>(1/(H$22*(SQRT(2*PI())))*EXP(-((H$18-Simulation!$B500)^2)/(2*Simulation!H$22^2)))</f>
        <v>0</v>
      </c>
      <c r="I500" s="22">
        <f>(1/(I$22*(SQRT(2*PI())))*EXP(-((I$18-Simulation!$B500)^2)/(2*Simulation!I$22^2)))</f>
        <v>0</v>
      </c>
      <c r="J500" s="22">
        <f t="shared" si="12"/>
        <v>0</v>
      </c>
    </row>
    <row r="501" spans="1:10">
      <c r="A501" s="18">
        <f>B501/'Isocratic retention'!$B$5</f>
        <v>2.3700000000000201</v>
      </c>
      <c r="B501" s="8">
        <v>4.7400000000000402</v>
      </c>
      <c r="C501" s="22">
        <f>(1/(C$22*(SQRT(2*PI())))*EXP(-((C$19-Simulation!$B501)^2)/(2*Simulation!C$22^2)))</f>
        <v>0</v>
      </c>
      <c r="D501" s="22">
        <f>(1/(D$22*(SQRT(2*PI())))*EXP(-((D$19-Simulation!$B501)^2)/(2*Simulation!D$22^2)))</f>
        <v>0</v>
      </c>
      <c r="E501" s="22">
        <f>(1/(E$22*(SQRT(2*PI())))*EXP(-((E$19-Simulation!$B501)^2)/(2*Simulation!E$22^2)))</f>
        <v>0</v>
      </c>
      <c r="F501" s="22">
        <f>(1/(F$22*(SQRT(2*PI())))*EXP(-((F$19-Simulation!$B501)^2)/(2*Simulation!F$22^2)))</f>
        <v>0</v>
      </c>
      <c r="G501" s="22">
        <f>(1/(G$22*(SQRT(2*PI())))*EXP(-((G$18-Simulation!$B501)^2)/(2*Simulation!G$22^2)))</f>
        <v>0</v>
      </c>
      <c r="H501" s="22">
        <f>(1/(H$22*(SQRT(2*PI())))*EXP(-((H$18-Simulation!$B501)^2)/(2*Simulation!H$22^2)))</f>
        <v>0</v>
      </c>
      <c r="I501" s="22">
        <f>(1/(I$22*(SQRT(2*PI())))*EXP(-((I$18-Simulation!$B501)^2)/(2*Simulation!I$22^2)))</f>
        <v>0</v>
      </c>
      <c r="J501" s="22">
        <f t="shared" si="12"/>
        <v>0</v>
      </c>
    </row>
    <row r="502" spans="1:10">
      <c r="A502" s="18">
        <f>B502/'Isocratic retention'!$B$5</f>
        <v>2.37500000000002</v>
      </c>
      <c r="B502" s="8">
        <v>4.75000000000004</v>
      </c>
      <c r="C502" s="22">
        <f>(1/(C$22*(SQRT(2*PI())))*EXP(-((C$19-Simulation!$B502)^2)/(2*Simulation!C$22^2)))</f>
        <v>0</v>
      </c>
      <c r="D502" s="22">
        <f>(1/(D$22*(SQRT(2*PI())))*EXP(-((D$19-Simulation!$B502)^2)/(2*Simulation!D$22^2)))</f>
        <v>0</v>
      </c>
      <c r="E502" s="22">
        <f>(1/(E$22*(SQRT(2*PI())))*EXP(-((E$19-Simulation!$B502)^2)/(2*Simulation!E$22^2)))</f>
        <v>0</v>
      </c>
      <c r="F502" s="22">
        <f>(1/(F$22*(SQRT(2*PI())))*EXP(-((F$19-Simulation!$B502)^2)/(2*Simulation!F$22^2)))</f>
        <v>0</v>
      </c>
      <c r="G502" s="22">
        <f>(1/(G$22*(SQRT(2*PI())))*EXP(-((G$18-Simulation!$B502)^2)/(2*Simulation!G$22^2)))</f>
        <v>0</v>
      </c>
      <c r="H502" s="22">
        <f>(1/(H$22*(SQRT(2*PI())))*EXP(-((H$18-Simulation!$B502)^2)/(2*Simulation!H$22^2)))</f>
        <v>0</v>
      </c>
      <c r="I502" s="22">
        <f>(1/(I$22*(SQRT(2*PI())))*EXP(-((I$18-Simulation!$B502)^2)/(2*Simulation!I$22^2)))</f>
        <v>0</v>
      </c>
      <c r="J502" s="22">
        <f t="shared" si="12"/>
        <v>0</v>
      </c>
    </row>
    <row r="503" spans="1:10">
      <c r="A503" s="18">
        <f>B503/'Isocratic retention'!$B$5</f>
        <v>2.3800000000000199</v>
      </c>
      <c r="B503" s="8">
        <v>4.7600000000000398</v>
      </c>
      <c r="C503" s="22">
        <f>(1/(C$22*(SQRT(2*PI())))*EXP(-((C$19-Simulation!$B503)^2)/(2*Simulation!C$22^2)))</f>
        <v>0</v>
      </c>
      <c r="D503" s="22">
        <f>(1/(D$22*(SQRT(2*PI())))*EXP(-((D$19-Simulation!$B503)^2)/(2*Simulation!D$22^2)))</f>
        <v>0</v>
      </c>
      <c r="E503" s="22">
        <f>(1/(E$22*(SQRT(2*PI())))*EXP(-((E$19-Simulation!$B503)^2)/(2*Simulation!E$22^2)))</f>
        <v>0</v>
      </c>
      <c r="F503" s="22">
        <f>(1/(F$22*(SQRT(2*PI())))*EXP(-((F$19-Simulation!$B503)^2)/(2*Simulation!F$22^2)))</f>
        <v>0</v>
      </c>
      <c r="G503" s="22">
        <f>(1/(G$22*(SQRT(2*PI())))*EXP(-((G$18-Simulation!$B503)^2)/(2*Simulation!G$22^2)))</f>
        <v>0</v>
      </c>
      <c r="H503" s="22">
        <f>(1/(H$22*(SQRT(2*PI())))*EXP(-((H$18-Simulation!$B503)^2)/(2*Simulation!H$22^2)))</f>
        <v>0</v>
      </c>
      <c r="I503" s="22">
        <f>(1/(I$22*(SQRT(2*PI())))*EXP(-((I$18-Simulation!$B503)^2)/(2*Simulation!I$22^2)))</f>
        <v>0</v>
      </c>
      <c r="J503" s="22">
        <f t="shared" si="12"/>
        <v>0</v>
      </c>
    </row>
    <row r="504" spans="1:10">
      <c r="A504" s="18">
        <f>B504/'Isocratic retention'!$B$5</f>
        <v>2.3850000000000202</v>
      </c>
      <c r="B504" s="8">
        <v>4.7700000000000404</v>
      </c>
      <c r="C504" s="22">
        <f>(1/(C$22*(SQRT(2*PI())))*EXP(-((C$19-Simulation!$B504)^2)/(2*Simulation!C$22^2)))</f>
        <v>0</v>
      </c>
      <c r="D504" s="22">
        <f>(1/(D$22*(SQRT(2*PI())))*EXP(-((D$19-Simulation!$B504)^2)/(2*Simulation!D$22^2)))</f>
        <v>0</v>
      </c>
      <c r="E504" s="22">
        <f>(1/(E$22*(SQRT(2*PI())))*EXP(-((E$19-Simulation!$B504)^2)/(2*Simulation!E$22^2)))</f>
        <v>0</v>
      </c>
      <c r="F504" s="22">
        <f>(1/(F$22*(SQRT(2*PI())))*EXP(-((F$19-Simulation!$B504)^2)/(2*Simulation!F$22^2)))</f>
        <v>0</v>
      </c>
      <c r="G504" s="22">
        <f>(1/(G$22*(SQRT(2*PI())))*EXP(-((G$18-Simulation!$B504)^2)/(2*Simulation!G$22^2)))</f>
        <v>0</v>
      </c>
      <c r="H504" s="22">
        <f>(1/(H$22*(SQRT(2*PI())))*EXP(-((H$18-Simulation!$B504)^2)/(2*Simulation!H$22^2)))</f>
        <v>0</v>
      </c>
      <c r="I504" s="22">
        <f>(1/(I$22*(SQRT(2*PI())))*EXP(-((I$18-Simulation!$B504)^2)/(2*Simulation!I$22^2)))</f>
        <v>0</v>
      </c>
      <c r="J504" s="22">
        <f t="shared" si="12"/>
        <v>0</v>
      </c>
    </row>
    <row r="505" spans="1:10">
      <c r="A505" s="18">
        <f>B505/'Isocratic retention'!$B$5</f>
        <v>2.3900000000000201</v>
      </c>
      <c r="B505" s="8">
        <v>4.7800000000000402</v>
      </c>
      <c r="C505" s="22">
        <f>(1/(C$22*(SQRT(2*PI())))*EXP(-((C$19-Simulation!$B505)^2)/(2*Simulation!C$22^2)))</f>
        <v>0</v>
      </c>
      <c r="D505" s="22">
        <f>(1/(D$22*(SQRT(2*PI())))*EXP(-((D$19-Simulation!$B505)^2)/(2*Simulation!D$22^2)))</f>
        <v>0</v>
      </c>
      <c r="E505" s="22">
        <f>(1/(E$22*(SQRT(2*PI())))*EXP(-((E$19-Simulation!$B505)^2)/(2*Simulation!E$22^2)))</f>
        <v>0</v>
      </c>
      <c r="F505" s="22">
        <f>(1/(F$22*(SQRT(2*PI())))*EXP(-((F$19-Simulation!$B505)^2)/(2*Simulation!F$22^2)))</f>
        <v>0</v>
      </c>
      <c r="G505" s="22">
        <f>(1/(G$22*(SQRT(2*PI())))*EXP(-((G$18-Simulation!$B505)^2)/(2*Simulation!G$22^2)))</f>
        <v>0</v>
      </c>
      <c r="H505" s="22">
        <f>(1/(H$22*(SQRT(2*PI())))*EXP(-((H$18-Simulation!$B505)^2)/(2*Simulation!H$22^2)))</f>
        <v>0</v>
      </c>
      <c r="I505" s="22">
        <f>(1/(I$22*(SQRT(2*PI())))*EXP(-((I$18-Simulation!$B505)^2)/(2*Simulation!I$22^2)))</f>
        <v>0</v>
      </c>
      <c r="J505" s="22">
        <f t="shared" si="12"/>
        <v>0</v>
      </c>
    </row>
    <row r="506" spans="1:10">
      <c r="A506" s="18">
        <f>B506/'Isocratic retention'!$B$5</f>
        <v>2.39500000000002</v>
      </c>
      <c r="B506" s="8">
        <v>4.79000000000004</v>
      </c>
      <c r="C506" s="22">
        <f>(1/(C$22*(SQRT(2*PI())))*EXP(-((C$19-Simulation!$B506)^2)/(2*Simulation!C$22^2)))</f>
        <v>0</v>
      </c>
      <c r="D506" s="22">
        <f>(1/(D$22*(SQRT(2*PI())))*EXP(-((D$19-Simulation!$B506)^2)/(2*Simulation!D$22^2)))</f>
        <v>0</v>
      </c>
      <c r="E506" s="22">
        <f>(1/(E$22*(SQRT(2*PI())))*EXP(-((E$19-Simulation!$B506)^2)/(2*Simulation!E$22^2)))</f>
        <v>0</v>
      </c>
      <c r="F506" s="22">
        <f>(1/(F$22*(SQRT(2*PI())))*EXP(-((F$19-Simulation!$B506)^2)/(2*Simulation!F$22^2)))</f>
        <v>0</v>
      </c>
      <c r="G506" s="22">
        <f>(1/(G$22*(SQRT(2*PI())))*EXP(-((G$18-Simulation!$B506)^2)/(2*Simulation!G$22^2)))</f>
        <v>0</v>
      </c>
      <c r="H506" s="22">
        <f>(1/(H$22*(SQRT(2*PI())))*EXP(-((H$18-Simulation!$B506)^2)/(2*Simulation!H$22^2)))</f>
        <v>0</v>
      </c>
      <c r="I506" s="22">
        <f>(1/(I$22*(SQRT(2*PI())))*EXP(-((I$18-Simulation!$B506)^2)/(2*Simulation!I$22^2)))</f>
        <v>0</v>
      </c>
      <c r="J506" s="22">
        <f t="shared" si="12"/>
        <v>0</v>
      </c>
    </row>
    <row r="507" spans="1:10">
      <c r="A507" s="18">
        <f>B507/'Isocratic retention'!$B$5</f>
        <v>2.4000000000000199</v>
      </c>
      <c r="B507" s="8">
        <v>4.8000000000000398</v>
      </c>
      <c r="C507" s="22">
        <f>(1/(C$22*(SQRT(2*PI())))*EXP(-((C$19-Simulation!$B507)^2)/(2*Simulation!C$22^2)))</f>
        <v>0</v>
      </c>
      <c r="D507" s="22">
        <f>(1/(D$22*(SQRT(2*PI())))*EXP(-((D$19-Simulation!$B507)^2)/(2*Simulation!D$22^2)))</f>
        <v>0</v>
      </c>
      <c r="E507" s="22">
        <f>(1/(E$22*(SQRT(2*PI())))*EXP(-((E$19-Simulation!$B507)^2)/(2*Simulation!E$22^2)))</f>
        <v>0</v>
      </c>
      <c r="F507" s="22">
        <f>(1/(F$22*(SQRT(2*PI())))*EXP(-((F$19-Simulation!$B507)^2)/(2*Simulation!F$22^2)))</f>
        <v>0</v>
      </c>
      <c r="G507" s="22">
        <f>(1/(G$22*(SQRT(2*PI())))*EXP(-((G$18-Simulation!$B507)^2)/(2*Simulation!G$22^2)))</f>
        <v>0</v>
      </c>
      <c r="H507" s="22">
        <f>(1/(H$22*(SQRT(2*PI())))*EXP(-((H$18-Simulation!$B507)^2)/(2*Simulation!H$22^2)))</f>
        <v>0</v>
      </c>
      <c r="I507" s="22">
        <f>(1/(I$22*(SQRT(2*PI())))*EXP(-((I$18-Simulation!$B507)^2)/(2*Simulation!I$22^2)))</f>
        <v>0</v>
      </c>
      <c r="J507" s="22">
        <f t="shared" si="12"/>
        <v>0</v>
      </c>
    </row>
    <row r="508" spans="1:10">
      <c r="A508" s="18">
        <f>B508/'Isocratic retention'!$B$5</f>
        <v>2.4050000000000198</v>
      </c>
      <c r="B508" s="8">
        <v>4.8100000000000396</v>
      </c>
      <c r="C508" s="22">
        <f>(1/(C$22*(SQRT(2*PI())))*EXP(-((C$19-Simulation!$B508)^2)/(2*Simulation!C$22^2)))</f>
        <v>0</v>
      </c>
      <c r="D508" s="22">
        <f>(1/(D$22*(SQRT(2*PI())))*EXP(-((D$19-Simulation!$B508)^2)/(2*Simulation!D$22^2)))</f>
        <v>0</v>
      </c>
      <c r="E508" s="22">
        <f>(1/(E$22*(SQRT(2*PI())))*EXP(-((E$19-Simulation!$B508)^2)/(2*Simulation!E$22^2)))</f>
        <v>0</v>
      </c>
      <c r="F508" s="22">
        <f>(1/(F$22*(SQRT(2*PI())))*EXP(-((F$19-Simulation!$B508)^2)/(2*Simulation!F$22^2)))</f>
        <v>0</v>
      </c>
      <c r="G508" s="22">
        <f>(1/(G$22*(SQRT(2*PI())))*EXP(-((G$18-Simulation!$B508)^2)/(2*Simulation!G$22^2)))</f>
        <v>0</v>
      </c>
      <c r="H508" s="22">
        <f>(1/(H$22*(SQRT(2*PI())))*EXP(-((H$18-Simulation!$B508)^2)/(2*Simulation!H$22^2)))</f>
        <v>0</v>
      </c>
      <c r="I508" s="22">
        <f>(1/(I$22*(SQRT(2*PI())))*EXP(-((I$18-Simulation!$B508)^2)/(2*Simulation!I$22^2)))</f>
        <v>0</v>
      </c>
      <c r="J508" s="22">
        <f t="shared" si="12"/>
        <v>0</v>
      </c>
    </row>
    <row r="509" spans="1:10">
      <c r="A509" s="18">
        <f>B509/'Isocratic retention'!$B$5</f>
        <v>2.4100000000000201</v>
      </c>
      <c r="B509" s="8">
        <v>4.8200000000000403</v>
      </c>
      <c r="C509" s="22">
        <f>(1/(C$22*(SQRT(2*PI())))*EXP(-((C$19-Simulation!$B509)^2)/(2*Simulation!C$22^2)))</f>
        <v>0</v>
      </c>
      <c r="D509" s="22">
        <f>(1/(D$22*(SQRT(2*PI())))*EXP(-((D$19-Simulation!$B509)^2)/(2*Simulation!D$22^2)))</f>
        <v>0</v>
      </c>
      <c r="E509" s="22">
        <f>(1/(E$22*(SQRT(2*PI())))*EXP(-((E$19-Simulation!$B509)^2)/(2*Simulation!E$22^2)))</f>
        <v>0</v>
      </c>
      <c r="F509" s="22">
        <f>(1/(F$22*(SQRT(2*PI())))*EXP(-((F$19-Simulation!$B509)^2)/(2*Simulation!F$22^2)))</f>
        <v>0</v>
      </c>
      <c r="G509" s="22">
        <f>(1/(G$22*(SQRT(2*PI())))*EXP(-((G$18-Simulation!$B509)^2)/(2*Simulation!G$22^2)))</f>
        <v>0</v>
      </c>
      <c r="H509" s="22">
        <f>(1/(H$22*(SQRT(2*PI())))*EXP(-((H$18-Simulation!$B509)^2)/(2*Simulation!H$22^2)))</f>
        <v>0</v>
      </c>
      <c r="I509" s="22">
        <f>(1/(I$22*(SQRT(2*PI())))*EXP(-((I$18-Simulation!$B509)^2)/(2*Simulation!I$22^2)))</f>
        <v>0</v>
      </c>
      <c r="J509" s="22">
        <f t="shared" si="12"/>
        <v>0</v>
      </c>
    </row>
    <row r="510" spans="1:10">
      <c r="A510" s="18">
        <f>B510/'Isocratic retention'!$B$5</f>
        <v>2.41500000000002</v>
      </c>
      <c r="B510" s="8">
        <v>4.83000000000004</v>
      </c>
      <c r="C510" s="22">
        <f>(1/(C$22*(SQRT(2*PI())))*EXP(-((C$19-Simulation!$B510)^2)/(2*Simulation!C$22^2)))</f>
        <v>0</v>
      </c>
      <c r="D510" s="22">
        <f>(1/(D$22*(SQRT(2*PI())))*EXP(-((D$19-Simulation!$B510)^2)/(2*Simulation!D$22^2)))</f>
        <v>0</v>
      </c>
      <c r="E510" s="22">
        <f>(1/(E$22*(SQRT(2*PI())))*EXP(-((E$19-Simulation!$B510)^2)/(2*Simulation!E$22^2)))</f>
        <v>0</v>
      </c>
      <c r="F510" s="22">
        <f>(1/(F$22*(SQRT(2*PI())))*EXP(-((F$19-Simulation!$B510)^2)/(2*Simulation!F$22^2)))</f>
        <v>0</v>
      </c>
      <c r="G510" s="22">
        <f>(1/(G$22*(SQRT(2*PI())))*EXP(-((G$18-Simulation!$B510)^2)/(2*Simulation!G$22^2)))</f>
        <v>0</v>
      </c>
      <c r="H510" s="22">
        <f>(1/(H$22*(SQRT(2*PI())))*EXP(-((H$18-Simulation!$B510)^2)/(2*Simulation!H$22^2)))</f>
        <v>0</v>
      </c>
      <c r="I510" s="22">
        <f>(1/(I$22*(SQRT(2*PI())))*EXP(-((I$18-Simulation!$B510)^2)/(2*Simulation!I$22^2)))</f>
        <v>0</v>
      </c>
      <c r="J510" s="22">
        <f t="shared" si="12"/>
        <v>0</v>
      </c>
    </row>
    <row r="511" spans="1:10">
      <c r="A511" s="18">
        <f>B511/'Isocratic retention'!$B$5</f>
        <v>2.4200000000000199</v>
      </c>
      <c r="B511" s="8">
        <v>4.8400000000000398</v>
      </c>
      <c r="C511" s="22">
        <f>(1/(C$22*(SQRT(2*PI())))*EXP(-((C$19-Simulation!$B511)^2)/(2*Simulation!C$22^2)))</f>
        <v>0</v>
      </c>
      <c r="D511" s="22">
        <f>(1/(D$22*(SQRT(2*PI())))*EXP(-((D$19-Simulation!$B511)^2)/(2*Simulation!D$22^2)))</f>
        <v>0</v>
      </c>
      <c r="E511" s="22">
        <f>(1/(E$22*(SQRT(2*PI())))*EXP(-((E$19-Simulation!$B511)^2)/(2*Simulation!E$22^2)))</f>
        <v>0</v>
      </c>
      <c r="F511" s="22">
        <f>(1/(F$22*(SQRT(2*PI())))*EXP(-((F$19-Simulation!$B511)^2)/(2*Simulation!F$22^2)))</f>
        <v>0</v>
      </c>
      <c r="G511" s="22">
        <f>(1/(G$22*(SQRT(2*PI())))*EXP(-((G$18-Simulation!$B511)^2)/(2*Simulation!G$22^2)))</f>
        <v>0</v>
      </c>
      <c r="H511" s="22">
        <f>(1/(H$22*(SQRT(2*PI())))*EXP(-((H$18-Simulation!$B511)^2)/(2*Simulation!H$22^2)))</f>
        <v>0</v>
      </c>
      <c r="I511" s="22">
        <f>(1/(I$22*(SQRT(2*PI())))*EXP(-((I$18-Simulation!$B511)^2)/(2*Simulation!I$22^2)))</f>
        <v>0</v>
      </c>
      <c r="J511" s="22">
        <f t="shared" si="12"/>
        <v>0</v>
      </c>
    </row>
    <row r="512" spans="1:10">
      <c r="A512" s="18">
        <f>B512/'Isocratic retention'!$B$5</f>
        <v>2.4250000000000198</v>
      </c>
      <c r="B512" s="8">
        <v>4.8500000000000396</v>
      </c>
      <c r="C512" s="22">
        <f>(1/(C$22*(SQRT(2*PI())))*EXP(-((C$19-Simulation!$B512)^2)/(2*Simulation!C$22^2)))</f>
        <v>0</v>
      </c>
      <c r="D512" s="22">
        <f>(1/(D$22*(SQRT(2*PI())))*EXP(-((D$19-Simulation!$B512)^2)/(2*Simulation!D$22^2)))</f>
        <v>0</v>
      </c>
      <c r="E512" s="22">
        <f>(1/(E$22*(SQRT(2*PI())))*EXP(-((E$19-Simulation!$B512)^2)/(2*Simulation!E$22^2)))</f>
        <v>0</v>
      </c>
      <c r="F512" s="22">
        <f>(1/(F$22*(SQRT(2*PI())))*EXP(-((F$19-Simulation!$B512)^2)/(2*Simulation!F$22^2)))</f>
        <v>0</v>
      </c>
      <c r="G512" s="22">
        <f>(1/(G$22*(SQRT(2*PI())))*EXP(-((G$18-Simulation!$B512)^2)/(2*Simulation!G$22^2)))</f>
        <v>0</v>
      </c>
      <c r="H512" s="22">
        <f>(1/(H$22*(SQRT(2*PI())))*EXP(-((H$18-Simulation!$B512)^2)/(2*Simulation!H$22^2)))</f>
        <v>0</v>
      </c>
      <c r="I512" s="22">
        <f>(1/(I$22*(SQRT(2*PI())))*EXP(-((I$18-Simulation!$B512)^2)/(2*Simulation!I$22^2)))</f>
        <v>0</v>
      </c>
      <c r="J512" s="22">
        <f t="shared" si="12"/>
        <v>0</v>
      </c>
    </row>
    <row r="513" spans="1:10">
      <c r="A513" s="18">
        <f>B513/'Isocratic retention'!$B$5</f>
        <v>2.4300000000000201</v>
      </c>
      <c r="B513" s="8">
        <v>4.8600000000000403</v>
      </c>
      <c r="C513" s="22">
        <f>(1/(C$22*(SQRT(2*PI())))*EXP(-((C$19-Simulation!$B513)^2)/(2*Simulation!C$22^2)))</f>
        <v>0</v>
      </c>
      <c r="D513" s="22">
        <f>(1/(D$22*(SQRT(2*PI())))*EXP(-((D$19-Simulation!$B513)^2)/(2*Simulation!D$22^2)))</f>
        <v>0</v>
      </c>
      <c r="E513" s="22">
        <f>(1/(E$22*(SQRT(2*PI())))*EXP(-((E$19-Simulation!$B513)^2)/(2*Simulation!E$22^2)))</f>
        <v>0</v>
      </c>
      <c r="F513" s="22">
        <f>(1/(F$22*(SQRT(2*PI())))*EXP(-((F$19-Simulation!$B513)^2)/(2*Simulation!F$22^2)))</f>
        <v>0</v>
      </c>
      <c r="G513" s="22">
        <f>(1/(G$22*(SQRT(2*PI())))*EXP(-((G$18-Simulation!$B513)^2)/(2*Simulation!G$22^2)))</f>
        <v>0</v>
      </c>
      <c r="H513" s="22">
        <f>(1/(H$22*(SQRT(2*PI())))*EXP(-((H$18-Simulation!$B513)^2)/(2*Simulation!H$22^2)))</f>
        <v>0</v>
      </c>
      <c r="I513" s="22">
        <f>(1/(I$22*(SQRT(2*PI())))*EXP(-((I$18-Simulation!$B513)^2)/(2*Simulation!I$22^2)))</f>
        <v>0</v>
      </c>
      <c r="J513" s="22">
        <f t="shared" si="12"/>
        <v>0</v>
      </c>
    </row>
    <row r="514" spans="1:10">
      <c r="A514" s="18">
        <f>B514/'Isocratic retention'!$B$5</f>
        <v>2.43500000000002</v>
      </c>
      <c r="B514" s="8">
        <v>4.8700000000000401</v>
      </c>
      <c r="C514" s="22">
        <f>(1/(C$22*(SQRT(2*PI())))*EXP(-((C$19-Simulation!$B514)^2)/(2*Simulation!C$22^2)))</f>
        <v>0</v>
      </c>
      <c r="D514" s="22">
        <f>(1/(D$22*(SQRT(2*PI())))*EXP(-((D$19-Simulation!$B514)^2)/(2*Simulation!D$22^2)))</f>
        <v>0</v>
      </c>
      <c r="E514" s="22">
        <f>(1/(E$22*(SQRT(2*PI())))*EXP(-((E$19-Simulation!$B514)^2)/(2*Simulation!E$22^2)))</f>
        <v>0</v>
      </c>
      <c r="F514" s="22">
        <f>(1/(F$22*(SQRT(2*PI())))*EXP(-((F$19-Simulation!$B514)^2)/(2*Simulation!F$22^2)))</f>
        <v>0</v>
      </c>
      <c r="G514" s="22">
        <f>(1/(G$22*(SQRT(2*PI())))*EXP(-((G$18-Simulation!$B514)^2)/(2*Simulation!G$22^2)))</f>
        <v>0</v>
      </c>
      <c r="H514" s="22">
        <f>(1/(H$22*(SQRT(2*PI())))*EXP(-((H$18-Simulation!$B514)^2)/(2*Simulation!H$22^2)))</f>
        <v>0</v>
      </c>
      <c r="I514" s="22">
        <f>(1/(I$22*(SQRT(2*PI())))*EXP(-((I$18-Simulation!$B514)^2)/(2*Simulation!I$22^2)))</f>
        <v>0</v>
      </c>
      <c r="J514" s="22">
        <f t="shared" si="12"/>
        <v>0</v>
      </c>
    </row>
    <row r="515" spans="1:10">
      <c r="A515" s="18">
        <f>B515/'Isocratic retention'!$B$5</f>
        <v>2.4400000000000199</v>
      </c>
      <c r="B515" s="8">
        <v>4.8800000000000399</v>
      </c>
      <c r="C515" s="22">
        <f>(1/(C$22*(SQRT(2*PI())))*EXP(-((C$19-Simulation!$B515)^2)/(2*Simulation!C$22^2)))</f>
        <v>0</v>
      </c>
      <c r="D515" s="22">
        <f>(1/(D$22*(SQRT(2*PI())))*EXP(-((D$19-Simulation!$B515)^2)/(2*Simulation!D$22^2)))</f>
        <v>0</v>
      </c>
      <c r="E515" s="22">
        <f>(1/(E$22*(SQRT(2*PI())))*EXP(-((E$19-Simulation!$B515)^2)/(2*Simulation!E$22^2)))</f>
        <v>0</v>
      </c>
      <c r="F515" s="22">
        <f>(1/(F$22*(SQRT(2*PI())))*EXP(-((F$19-Simulation!$B515)^2)/(2*Simulation!F$22^2)))</f>
        <v>0</v>
      </c>
      <c r="G515" s="22">
        <f>(1/(G$22*(SQRT(2*PI())))*EXP(-((G$18-Simulation!$B515)^2)/(2*Simulation!G$22^2)))</f>
        <v>0</v>
      </c>
      <c r="H515" s="22">
        <f>(1/(H$22*(SQRT(2*PI())))*EXP(-((H$18-Simulation!$B515)^2)/(2*Simulation!H$22^2)))</f>
        <v>0</v>
      </c>
      <c r="I515" s="22">
        <f>(1/(I$22*(SQRT(2*PI())))*EXP(-((I$18-Simulation!$B515)^2)/(2*Simulation!I$22^2)))</f>
        <v>0</v>
      </c>
      <c r="J515" s="22">
        <f t="shared" si="12"/>
        <v>0</v>
      </c>
    </row>
    <row r="516" spans="1:10">
      <c r="A516" s="18">
        <f>B516/'Isocratic retention'!$B$5</f>
        <v>2.4450000000000198</v>
      </c>
      <c r="B516" s="8">
        <v>4.8900000000000396</v>
      </c>
      <c r="C516" s="22">
        <f>(1/(C$22*(SQRT(2*PI())))*EXP(-((C$19-Simulation!$B516)^2)/(2*Simulation!C$22^2)))</f>
        <v>0</v>
      </c>
      <c r="D516" s="22">
        <f>(1/(D$22*(SQRT(2*PI())))*EXP(-((D$19-Simulation!$B516)^2)/(2*Simulation!D$22^2)))</f>
        <v>0</v>
      </c>
      <c r="E516" s="22">
        <f>(1/(E$22*(SQRT(2*PI())))*EXP(-((E$19-Simulation!$B516)^2)/(2*Simulation!E$22^2)))</f>
        <v>0</v>
      </c>
      <c r="F516" s="22">
        <f>(1/(F$22*(SQRT(2*PI())))*EXP(-((F$19-Simulation!$B516)^2)/(2*Simulation!F$22^2)))</f>
        <v>0</v>
      </c>
      <c r="G516" s="22">
        <f>(1/(G$22*(SQRT(2*PI())))*EXP(-((G$18-Simulation!$B516)^2)/(2*Simulation!G$22^2)))</f>
        <v>0</v>
      </c>
      <c r="H516" s="22">
        <f>(1/(H$22*(SQRT(2*PI())))*EXP(-((H$18-Simulation!$B516)^2)/(2*Simulation!H$22^2)))</f>
        <v>0</v>
      </c>
      <c r="I516" s="22">
        <f>(1/(I$22*(SQRT(2*PI())))*EXP(-((I$18-Simulation!$B516)^2)/(2*Simulation!I$22^2)))</f>
        <v>0</v>
      </c>
      <c r="J516" s="22">
        <f t="shared" si="12"/>
        <v>0</v>
      </c>
    </row>
    <row r="517" spans="1:10">
      <c r="A517" s="18">
        <f>B517/'Isocratic retention'!$B$5</f>
        <v>2.4500000000000202</v>
      </c>
      <c r="B517" s="8">
        <v>4.9000000000000403</v>
      </c>
      <c r="C517" s="22">
        <f>(1/(C$22*(SQRT(2*PI())))*EXP(-((C$19-Simulation!$B517)^2)/(2*Simulation!C$22^2)))</f>
        <v>0</v>
      </c>
      <c r="D517" s="22">
        <f>(1/(D$22*(SQRT(2*PI())))*EXP(-((D$19-Simulation!$B517)^2)/(2*Simulation!D$22^2)))</f>
        <v>0</v>
      </c>
      <c r="E517" s="22">
        <f>(1/(E$22*(SQRT(2*PI())))*EXP(-((E$19-Simulation!$B517)^2)/(2*Simulation!E$22^2)))</f>
        <v>0</v>
      </c>
      <c r="F517" s="22">
        <f>(1/(F$22*(SQRT(2*PI())))*EXP(-((F$19-Simulation!$B517)^2)/(2*Simulation!F$22^2)))</f>
        <v>0</v>
      </c>
      <c r="G517" s="22">
        <f>(1/(G$22*(SQRT(2*PI())))*EXP(-((G$18-Simulation!$B517)^2)/(2*Simulation!G$22^2)))</f>
        <v>0</v>
      </c>
      <c r="H517" s="22">
        <f>(1/(H$22*(SQRT(2*PI())))*EXP(-((H$18-Simulation!$B517)^2)/(2*Simulation!H$22^2)))</f>
        <v>0</v>
      </c>
      <c r="I517" s="22">
        <f>(1/(I$22*(SQRT(2*PI())))*EXP(-((I$18-Simulation!$B517)^2)/(2*Simulation!I$22^2)))</f>
        <v>0</v>
      </c>
      <c r="J517" s="22">
        <f t="shared" si="12"/>
        <v>0</v>
      </c>
    </row>
    <row r="518" spans="1:10">
      <c r="A518" s="18">
        <f>B518/'Isocratic retention'!$B$5</f>
        <v>2.4550000000000249</v>
      </c>
      <c r="B518" s="8">
        <v>4.9100000000000499</v>
      </c>
      <c r="C518" s="22">
        <f>(1/(C$22*(SQRT(2*PI())))*EXP(-((C$19-Simulation!$B518)^2)/(2*Simulation!C$22^2)))</f>
        <v>0</v>
      </c>
      <c r="D518" s="22">
        <f>(1/(D$22*(SQRT(2*PI())))*EXP(-((D$19-Simulation!$B518)^2)/(2*Simulation!D$22^2)))</f>
        <v>0</v>
      </c>
      <c r="E518" s="22">
        <f>(1/(E$22*(SQRT(2*PI())))*EXP(-((E$19-Simulation!$B518)^2)/(2*Simulation!E$22^2)))</f>
        <v>0</v>
      </c>
      <c r="F518" s="22">
        <f>(1/(F$22*(SQRT(2*PI())))*EXP(-((F$19-Simulation!$B518)^2)/(2*Simulation!F$22^2)))</f>
        <v>0</v>
      </c>
      <c r="G518" s="22">
        <f>(1/(G$22*(SQRT(2*PI())))*EXP(-((G$18-Simulation!$B518)^2)/(2*Simulation!G$22^2)))</f>
        <v>0</v>
      </c>
      <c r="H518" s="22">
        <f>(1/(H$22*(SQRT(2*PI())))*EXP(-((H$18-Simulation!$B518)^2)/(2*Simulation!H$22^2)))</f>
        <v>0</v>
      </c>
      <c r="I518" s="22">
        <f>(1/(I$22*(SQRT(2*PI())))*EXP(-((I$18-Simulation!$B518)^2)/(2*Simulation!I$22^2)))</f>
        <v>0</v>
      </c>
      <c r="J518" s="22">
        <f t="shared" si="12"/>
        <v>0</v>
      </c>
    </row>
    <row r="519" spans="1:10">
      <c r="A519" s="18">
        <f>B519/'Isocratic retention'!$B$5</f>
        <v>2.4600000000000248</v>
      </c>
      <c r="B519" s="8">
        <v>4.9200000000000497</v>
      </c>
      <c r="C519" s="22">
        <f>(1/(C$22*(SQRT(2*PI())))*EXP(-((C$19-Simulation!$B519)^2)/(2*Simulation!C$22^2)))</f>
        <v>0</v>
      </c>
      <c r="D519" s="22">
        <f>(1/(D$22*(SQRT(2*PI())))*EXP(-((D$19-Simulation!$B519)^2)/(2*Simulation!D$22^2)))</f>
        <v>0</v>
      </c>
      <c r="E519" s="22">
        <f>(1/(E$22*(SQRT(2*PI())))*EXP(-((E$19-Simulation!$B519)^2)/(2*Simulation!E$22^2)))</f>
        <v>0</v>
      </c>
      <c r="F519" s="22">
        <f>(1/(F$22*(SQRT(2*PI())))*EXP(-((F$19-Simulation!$B519)^2)/(2*Simulation!F$22^2)))</f>
        <v>0</v>
      </c>
      <c r="G519" s="22">
        <f>(1/(G$22*(SQRT(2*PI())))*EXP(-((G$18-Simulation!$B519)^2)/(2*Simulation!G$22^2)))</f>
        <v>0</v>
      </c>
      <c r="H519" s="22">
        <f>(1/(H$22*(SQRT(2*PI())))*EXP(-((H$18-Simulation!$B519)^2)/(2*Simulation!H$22^2)))</f>
        <v>0</v>
      </c>
      <c r="I519" s="22">
        <f>(1/(I$22*(SQRT(2*PI())))*EXP(-((I$18-Simulation!$B519)^2)/(2*Simulation!I$22^2)))</f>
        <v>0</v>
      </c>
      <c r="J519" s="22">
        <f t="shared" si="12"/>
        <v>0</v>
      </c>
    </row>
    <row r="520" spans="1:10">
      <c r="A520" s="18">
        <f>B520/'Isocratic retention'!$B$5</f>
        <v>2.4650000000000252</v>
      </c>
      <c r="B520" s="8">
        <v>4.9300000000000503</v>
      </c>
      <c r="C520" s="22">
        <f>(1/(C$22*(SQRT(2*PI())))*EXP(-((C$19-Simulation!$B520)^2)/(2*Simulation!C$22^2)))</f>
        <v>0</v>
      </c>
      <c r="D520" s="22">
        <f>(1/(D$22*(SQRT(2*PI())))*EXP(-((D$19-Simulation!$B520)^2)/(2*Simulation!D$22^2)))</f>
        <v>0</v>
      </c>
      <c r="E520" s="22">
        <f>(1/(E$22*(SQRT(2*PI())))*EXP(-((E$19-Simulation!$B520)^2)/(2*Simulation!E$22^2)))</f>
        <v>0</v>
      </c>
      <c r="F520" s="22">
        <f>(1/(F$22*(SQRT(2*PI())))*EXP(-((F$19-Simulation!$B520)^2)/(2*Simulation!F$22^2)))</f>
        <v>0</v>
      </c>
      <c r="G520" s="22">
        <f>(1/(G$22*(SQRT(2*PI())))*EXP(-((G$18-Simulation!$B520)^2)/(2*Simulation!G$22^2)))</f>
        <v>0</v>
      </c>
      <c r="H520" s="22">
        <f>(1/(H$22*(SQRT(2*PI())))*EXP(-((H$18-Simulation!$B520)^2)/(2*Simulation!H$22^2)))</f>
        <v>0</v>
      </c>
      <c r="I520" s="22">
        <f>(1/(I$22*(SQRT(2*PI())))*EXP(-((I$18-Simulation!$B520)^2)/(2*Simulation!I$22^2)))</f>
        <v>0</v>
      </c>
      <c r="J520" s="22">
        <f t="shared" ref="J520:J583" si="13">SUM(C520:I520)</f>
        <v>0</v>
      </c>
    </row>
    <row r="521" spans="1:10">
      <c r="A521" s="18">
        <f>B521/'Isocratic retention'!$B$5</f>
        <v>2.4700000000000251</v>
      </c>
      <c r="B521" s="8">
        <v>4.9400000000000501</v>
      </c>
      <c r="C521" s="22">
        <f>(1/(C$22*(SQRT(2*PI())))*EXP(-((C$19-Simulation!$B521)^2)/(2*Simulation!C$22^2)))</f>
        <v>0</v>
      </c>
      <c r="D521" s="22">
        <f>(1/(D$22*(SQRT(2*PI())))*EXP(-((D$19-Simulation!$B521)^2)/(2*Simulation!D$22^2)))</f>
        <v>0</v>
      </c>
      <c r="E521" s="22">
        <f>(1/(E$22*(SQRT(2*PI())))*EXP(-((E$19-Simulation!$B521)^2)/(2*Simulation!E$22^2)))</f>
        <v>0</v>
      </c>
      <c r="F521" s="22">
        <f>(1/(F$22*(SQRT(2*PI())))*EXP(-((F$19-Simulation!$B521)^2)/(2*Simulation!F$22^2)))</f>
        <v>0</v>
      </c>
      <c r="G521" s="22">
        <f>(1/(G$22*(SQRT(2*PI())))*EXP(-((G$18-Simulation!$B521)^2)/(2*Simulation!G$22^2)))</f>
        <v>0</v>
      </c>
      <c r="H521" s="22">
        <f>(1/(H$22*(SQRT(2*PI())))*EXP(-((H$18-Simulation!$B521)^2)/(2*Simulation!H$22^2)))</f>
        <v>0</v>
      </c>
      <c r="I521" s="22">
        <f>(1/(I$22*(SQRT(2*PI())))*EXP(-((I$18-Simulation!$B521)^2)/(2*Simulation!I$22^2)))</f>
        <v>0</v>
      </c>
      <c r="J521" s="22">
        <f t="shared" si="13"/>
        <v>0</v>
      </c>
    </row>
    <row r="522" spans="1:10">
      <c r="A522" s="18">
        <f>B522/'Isocratic retention'!$B$5</f>
        <v>2.475000000000025</v>
      </c>
      <c r="B522" s="8">
        <v>4.9500000000000499</v>
      </c>
      <c r="C522" s="22">
        <f>(1/(C$22*(SQRT(2*PI())))*EXP(-((C$19-Simulation!$B522)^2)/(2*Simulation!C$22^2)))</f>
        <v>0</v>
      </c>
      <c r="D522" s="22">
        <f>(1/(D$22*(SQRT(2*PI())))*EXP(-((D$19-Simulation!$B522)^2)/(2*Simulation!D$22^2)))</f>
        <v>0</v>
      </c>
      <c r="E522" s="22">
        <f>(1/(E$22*(SQRT(2*PI())))*EXP(-((E$19-Simulation!$B522)^2)/(2*Simulation!E$22^2)))</f>
        <v>0</v>
      </c>
      <c r="F522" s="22">
        <f>(1/(F$22*(SQRT(2*PI())))*EXP(-((F$19-Simulation!$B522)^2)/(2*Simulation!F$22^2)))</f>
        <v>0</v>
      </c>
      <c r="G522" s="22">
        <f>(1/(G$22*(SQRT(2*PI())))*EXP(-((G$18-Simulation!$B522)^2)/(2*Simulation!G$22^2)))</f>
        <v>0</v>
      </c>
      <c r="H522" s="22">
        <f>(1/(H$22*(SQRT(2*PI())))*EXP(-((H$18-Simulation!$B522)^2)/(2*Simulation!H$22^2)))</f>
        <v>0</v>
      </c>
      <c r="I522" s="22">
        <f>(1/(I$22*(SQRT(2*PI())))*EXP(-((I$18-Simulation!$B522)^2)/(2*Simulation!I$22^2)))</f>
        <v>0</v>
      </c>
      <c r="J522" s="22">
        <f t="shared" si="13"/>
        <v>0</v>
      </c>
    </row>
    <row r="523" spans="1:10">
      <c r="A523" s="18">
        <f>B523/'Isocratic retention'!$B$5</f>
        <v>2.4800000000000249</v>
      </c>
      <c r="B523" s="8">
        <v>4.9600000000000497</v>
      </c>
      <c r="C523" s="22">
        <f>(1/(C$22*(SQRT(2*PI())))*EXP(-((C$19-Simulation!$B523)^2)/(2*Simulation!C$22^2)))</f>
        <v>0</v>
      </c>
      <c r="D523" s="22">
        <f>(1/(D$22*(SQRT(2*PI())))*EXP(-((D$19-Simulation!$B523)^2)/(2*Simulation!D$22^2)))</f>
        <v>0</v>
      </c>
      <c r="E523" s="22">
        <f>(1/(E$22*(SQRT(2*PI())))*EXP(-((E$19-Simulation!$B523)^2)/(2*Simulation!E$22^2)))</f>
        <v>0</v>
      </c>
      <c r="F523" s="22">
        <f>(1/(F$22*(SQRT(2*PI())))*EXP(-((F$19-Simulation!$B523)^2)/(2*Simulation!F$22^2)))</f>
        <v>0</v>
      </c>
      <c r="G523" s="22">
        <f>(1/(G$22*(SQRT(2*PI())))*EXP(-((G$18-Simulation!$B523)^2)/(2*Simulation!G$22^2)))</f>
        <v>0</v>
      </c>
      <c r="H523" s="22">
        <f>(1/(H$22*(SQRT(2*PI())))*EXP(-((H$18-Simulation!$B523)^2)/(2*Simulation!H$22^2)))</f>
        <v>0</v>
      </c>
      <c r="I523" s="22">
        <f>(1/(I$22*(SQRT(2*PI())))*EXP(-((I$18-Simulation!$B523)^2)/(2*Simulation!I$22^2)))</f>
        <v>0</v>
      </c>
      <c r="J523" s="22">
        <f t="shared" si="13"/>
        <v>0</v>
      </c>
    </row>
    <row r="524" spans="1:10">
      <c r="A524" s="18">
        <f>B524/'Isocratic retention'!$B$5</f>
        <v>2.4850000000000252</v>
      </c>
      <c r="B524" s="8">
        <v>4.9700000000000504</v>
      </c>
      <c r="C524" s="22">
        <f>(1/(C$22*(SQRT(2*PI())))*EXP(-((C$19-Simulation!$B524)^2)/(2*Simulation!C$22^2)))</f>
        <v>0</v>
      </c>
      <c r="D524" s="22">
        <f>(1/(D$22*(SQRT(2*PI())))*EXP(-((D$19-Simulation!$B524)^2)/(2*Simulation!D$22^2)))</f>
        <v>0</v>
      </c>
      <c r="E524" s="22">
        <f>(1/(E$22*(SQRT(2*PI())))*EXP(-((E$19-Simulation!$B524)^2)/(2*Simulation!E$22^2)))</f>
        <v>0</v>
      </c>
      <c r="F524" s="22">
        <f>(1/(F$22*(SQRT(2*PI())))*EXP(-((F$19-Simulation!$B524)^2)/(2*Simulation!F$22^2)))</f>
        <v>0</v>
      </c>
      <c r="G524" s="22">
        <f>(1/(G$22*(SQRT(2*PI())))*EXP(-((G$18-Simulation!$B524)^2)/(2*Simulation!G$22^2)))</f>
        <v>0</v>
      </c>
      <c r="H524" s="22">
        <f>(1/(H$22*(SQRT(2*PI())))*EXP(-((H$18-Simulation!$B524)^2)/(2*Simulation!H$22^2)))</f>
        <v>0</v>
      </c>
      <c r="I524" s="22">
        <f>(1/(I$22*(SQRT(2*PI())))*EXP(-((I$18-Simulation!$B524)^2)/(2*Simulation!I$22^2)))</f>
        <v>0</v>
      </c>
      <c r="J524" s="22">
        <f t="shared" si="13"/>
        <v>0</v>
      </c>
    </row>
    <row r="525" spans="1:10">
      <c r="A525" s="18">
        <f>B525/'Isocratic retention'!$B$5</f>
        <v>2.4900000000000251</v>
      </c>
      <c r="B525" s="8">
        <v>4.9800000000000502</v>
      </c>
      <c r="C525" s="22">
        <f>(1/(C$22*(SQRT(2*PI())))*EXP(-((C$19-Simulation!$B525)^2)/(2*Simulation!C$22^2)))</f>
        <v>0</v>
      </c>
      <c r="D525" s="22">
        <f>(1/(D$22*(SQRT(2*PI())))*EXP(-((D$19-Simulation!$B525)^2)/(2*Simulation!D$22^2)))</f>
        <v>0</v>
      </c>
      <c r="E525" s="22">
        <f>(1/(E$22*(SQRT(2*PI())))*EXP(-((E$19-Simulation!$B525)^2)/(2*Simulation!E$22^2)))</f>
        <v>0</v>
      </c>
      <c r="F525" s="22">
        <f>(1/(F$22*(SQRT(2*PI())))*EXP(-((F$19-Simulation!$B525)^2)/(2*Simulation!F$22^2)))</f>
        <v>0</v>
      </c>
      <c r="G525" s="22">
        <f>(1/(G$22*(SQRT(2*PI())))*EXP(-((G$18-Simulation!$B525)^2)/(2*Simulation!G$22^2)))</f>
        <v>0</v>
      </c>
      <c r="H525" s="22">
        <f>(1/(H$22*(SQRT(2*PI())))*EXP(-((H$18-Simulation!$B525)^2)/(2*Simulation!H$22^2)))</f>
        <v>0</v>
      </c>
      <c r="I525" s="22">
        <f>(1/(I$22*(SQRT(2*PI())))*EXP(-((I$18-Simulation!$B525)^2)/(2*Simulation!I$22^2)))</f>
        <v>0</v>
      </c>
      <c r="J525" s="22">
        <f t="shared" si="13"/>
        <v>0</v>
      </c>
    </row>
    <row r="526" spans="1:10">
      <c r="A526" s="18">
        <f>B526/'Isocratic retention'!$B$5</f>
        <v>2.495000000000025</v>
      </c>
      <c r="B526" s="8">
        <v>4.99000000000005</v>
      </c>
      <c r="C526" s="22">
        <f>(1/(C$22*(SQRT(2*PI())))*EXP(-((C$19-Simulation!$B526)^2)/(2*Simulation!C$22^2)))</f>
        <v>0</v>
      </c>
      <c r="D526" s="22">
        <f>(1/(D$22*(SQRT(2*PI())))*EXP(-((D$19-Simulation!$B526)^2)/(2*Simulation!D$22^2)))</f>
        <v>0</v>
      </c>
      <c r="E526" s="22">
        <f>(1/(E$22*(SQRT(2*PI())))*EXP(-((E$19-Simulation!$B526)^2)/(2*Simulation!E$22^2)))</f>
        <v>0</v>
      </c>
      <c r="F526" s="22">
        <f>(1/(F$22*(SQRT(2*PI())))*EXP(-((F$19-Simulation!$B526)^2)/(2*Simulation!F$22^2)))</f>
        <v>0</v>
      </c>
      <c r="G526" s="22">
        <f>(1/(G$22*(SQRT(2*PI())))*EXP(-((G$18-Simulation!$B526)^2)/(2*Simulation!G$22^2)))</f>
        <v>0</v>
      </c>
      <c r="H526" s="22">
        <f>(1/(H$22*(SQRT(2*PI())))*EXP(-((H$18-Simulation!$B526)^2)/(2*Simulation!H$22^2)))</f>
        <v>0</v>
      </c>
      <c r="I526" s="22">
        <f>(1/(I$22*(SQRT(2*PI())))*EXP(-((I$18-Simulation!$B526)^2)/(2*Simulation!I$22^2)))</f>
        <v>0</v>
      </c>
      <c r="J526" s="22">
        <f t="shared" si="13"/>
        <v>0</v>
      </c>
    </row>
    <row r="527" spans="1:10">
      <c r="A527" s="18">
        <f>B527/'Isocratic retention'!$B$5</f>
        <v>2.5000000000000249</v>
      </c>
      <c r="B527" s="8">
        <v>5.0000000000000497</v>
      </c>
      <c r="C527" s="22">
        <f>(1/(C$22*(SQRT(2*PI())))*EXP(-((C$19-Simulation!$B527)^2)/(2*Simulation!C$22^2)))</f>
        <v>0</v>
      </c>
      <c r="D527" s="22">
        <f>(1/(D$22*(SQRT(2*PI())))*EXP(-((D$19-Simulation!$B527)^2)/(2*Simulation!D$22^2)))</f>
        <v>0</v>
      </c>
      <c r="E527" s="22">
        <f>(1/(E$22*(SQRT(2*PI())))*EXP(-((E$19-Simulation!$B527)^2)/(2*Simulation!E$22^2)))</f>
        <v>0</v>
      </c>
      <c r="F527" s="22">
        <f>(1/(F$22*(SQRT(2*PI())))*EXP(-((F$19-Simulation!$B527)^2)/(2*Simulation!F$22^2)))</f>
        <v>0</v>
      </c>
      <c r="G527" s="22">
        <f>(1/(G$22*(SQRT(2*PI())))*EXP(-((G$18-Simulation!$B527)^2)/(2*Simulation!G$22^2)))</f>
        <v>0</v>
      </c>
      <c r="H527" s="22">
        <f>(1/(H$22*(SQRT(2*PI())))*EXP(-((H$18-Simulation!$B527)^2)/(2*Simulation!H$22^2)))</f>
        <v>0</v>
      </c>
      <c r="I527" s="22">
        <f>(1/(I$22*(SQRT(2*PI())))*EXP(-((I$18-Simulation!$B527)^2)/(2*Simulation!I$22^2)))</f>
        <v>0</v>
      </c>
      <c r="J527" s="22">
        <f t="shared" si="13"/>
        <v>0</v>
      </c>
    </row>
    <row r="528" spans="1:10">
      <c r="A528" s="18">
        <f>B528/'Isocratic retention'!$B$5</f>
        <v>2.5050000000000252</v>
      </c>
      <c r="B528" s="8">
        <v>5.0100000000000504</v>
      </c>
      <c r="C528" s="22">
        <f>(1/(C$22*(SQRT(2*PI())))*EXP(-((C$19-Simulation!$B528)^2)/(2*Simulation!C$22^2)))</f>
        <v>0</v>
      </c>
      <c r="D528" s="22">
        <f>(1/(D$22*(SQRT(2*PI())))*EXP(-((D$19-Simulation!$B528)^2)/(2*Simulation!D$22^2)))</f>
        <v>0</v>
      </c>
      <c r="E528" s="22">
        <f>(1/(E$22*(SQRT(2*PI())))*EXP(-((E$19-Simulation!$B528)^2)/(2*Simulation!E$22^2)))</f>
        <v>0</v>
      </c>
      <c r="F528" s="22">
        <f>(1/(F$22*(SQRT(2*PI())))*EXP(-((F$19-Simulation!$B528)^2)/(2*Simulation!F$22^2)))</f>
        <v>0</v>
      </c>
      <c r="G528" s="22">
        <f>(1/(G$22*(SQRT(2*PI())))*EXP(-((G$18-Simulation!$B528)^2)/(2*Simulation!G$22^2)))</f>
        <v>0</v>
      </c>
      <c r="H528" s="22">
        <f>(1/(H$22*(SQRT(2*PI())))*EXP(-((H$18-Simulation!$B528)^2)/(2*Simulation!H$22^2)))</f>
        <v>0</v>
      </c>
      <c r="I528" s="22">
        <f>(1/(I$22*(SQRT(2*PI())))*EXP(-((I$18-Simulation!$B528)^2)/(2*Simulation!I$22^2)))</f>
        <v>0</v>
      </c>
      <c r="J528" s="22">
        <f t="shared" si="13"/>
        <v>0</v>
      </c>
    </row>
    <row r="529" spans="1:10">
      <c r="A529" s="18">
        <f>B529/'Isocratic retention'!$B$5</f>
        <v>2.5100000000000251</v>
      </c>
      <c r="B529" s="8">
        <v>5.0200000000000502</v>
      </c>
      <c r="C529" s="22">
        <f>(1/(C$22*(SQRT(2*PI())))*EXP(-((C$19-Simulation!$B529)^2)/(2*Simulation!C$22^2)))</f>
        <v>0</v>
      </c>
      <c r="D529" s="22">
        <f>(1/(D$22*(SQRT(2*PI())))*EXP(-((D$19-Simulation!$B529)^2)/(2*Simulation!D$22^2)))</f>
        <v>0</v>
      </c>
      <c r="E529" s="22">
        <f>(1/(E$22*(SQRT(2*PI())))*EXP(-((E$19-Simulation!$B529)^2)/(2*Simulation!E$22^2)))</f>
        <v>0</v>
      </c>
      <c r="F529" s="22">
        <f>(1/(F$22*(SQRT(2*PI())))*EXP(-((F$19-Simulation!$B529)^2)/(2*Simulation!F$22^2)))</f>
        <v>0</v>
      </c>
      <c r="G529" s="22">
        <f>(1/(G$22*(SQRT(2*PI())))*EXP(-((G$18-Simulation!$B529)^2)/(2*Simulation!G$22^2)))</f>
        <v>0</v>
      </c>
      <c r="H529" s="22">
        <f>(1/(H$22*(SQRT(2*PI())))*EXP(-((H$18-Simulation!$B529)^2)/(2*Simulation!H$22^2)))</f>
        <v>0</v>
      </c>
      <c r="I529" s="22">
        <f>(1/(I$22*(SQRT(2*PI())))*EXP(-((I$18-Simulation!$B529)^2)/(2*Simulation!I$22^2)))</f>
        <v>0</v>
      </c>
      <c r="J529" s="22">
        <f t="shared" si="13"/>
        <v>0</v>
      </c>
    </row>
    <row r="530" spans="1:10">
      <c r="A530" s="18">
        <f>B530/'Isocratic retention'!$B$5</f>
        <v>2.515000000000025</v>
      </c>
      <c r="B530" s="8">
        <v>5.03000000000005</v>
      </c>
      <c r="C530" s="22">
        <f>(1/(C$22*(SQRT(2*PI())))*EXP(-((C$19-Simulation!$B530)^2)/(2*Simulation!C$22^2)))</f>
        <v>0</v>
      </c>
      <c r="D530" s="22">
        <f>(1/(D$22*(SQRT(2*PI())))*EXP(-((D$19-Simulation!$B530)^2)/(2*Simulation!D$22^2)))</f>
        <v>0</v>
      </c>
      <c r="E530" s="22">
        <f>(1/(E$22*(SQRT(2*PI())))*EXP(-((E$19-Simulation!$B530)^2)/(2*Simulation!E$22^2)))</f>
        <v>0</v>
      </c>
      <c r="F530" s="22">
        <f>(1/(F$22*(SQRT(2*PI())))*EXP(-((F$19-Simulation!$B530)^2)/(2*Simulation!F$22^2)))</f>
        <v>0</v>
      </c>
      <c r="G530" s="22">
        <f>(1/(G$22*(SQRT(2*PI())))*EXP(-((G$18-Simulation!$B530)^2)/(2*Simulation!G$22^2)))</f>
        <v>0</v>
      </c>
      <c r="H530" s="22">
        <f>(1/(H$22*(SQRT(2*PI())))*EXP(-((H$18-Simulation!$B530)^2)/(2*Simulation!H$22^2)))</f>
        <v>0</v>
      </c>
      <c r="I530" s="22">
        <f>(1/(I$22*(SQRT(2*PI())))*EXP(-((I$18-Simulation!$B530)^2)/(2*Simulation!I$22^2)))</f>
        <v>0</v>
      </c>
      <c r="J530" s="22">
        <f t="shared" si="13"/>
        <v>0</v>
      </c>
    </row>
    <row r="531" spans="1:10">
      <c r="A531" s="18">
        <f>B531/'Isocratic retention'!$B$5</f>
        <v>2.5200000000000249</v>
      </c>
      <c r="B531" s="8">
        <v>5.0400000000000498</v>
      </c>
      <c r="C531" s="22">
        <f>(1/(C$22*(SQRT(2*PI())))*EXP(-((C$19-Simulation!$B531)^2)/(2*Simulation!C$22^2)))</f>
        <v>0</v>
      </c>
      <c r="D531" s="22">
        <f>(1/(D$22*(SQRT(2*PI())))*EXP(-((D$19-Simulation!$B531)^2)/(2*Simulation!D$22^2)))</f>
        <v>0</v>
      </c>
      <c r="E531" s="22">
        <f>(1/(E$22*(SQRT(2*PI())))*EXP(-((E$19-Simulation!$B531)^2)/(2*Simulation!E$22^2)))</f>
        <v>0</v>
      </c>
      <c r="F531" s="22">
        <f>(1/(F$22*(SQRT(2*PI())))*EXP(-((F$19-Simulation!$B531)^2)/(2*Simulation!F$22^2)))</f>
        <v>0</v>
      </c>
      <c r="G531" s="22">
        <f>(1/(G$22*(SQRT(2*PI())))*EXP(-((G$18-Simulation!$B531)^2)/(2*Simulation!G$22^2)))</f>
        <v>0</v>
      </c>
      <c r="H531" s="22">
        <f>(1/(H$22*(SQRT(2*PI())))*EXP(-((H$18-Simulation!$B531)^2)/(2*Simulation!H$22^2)))</f>
        <v>0</v>
      </c>
      <c r="I531" s="22">
        <f>(1/(I$22*(SQRT(2*PI())))*EXP(-((I$18-Simulation!$B531)^2)/(2*Simulation!I$22^2)))</f>
        <v>0</v>
      </c>
      <c r="J531" s="22">
        <f t="shared" si="13"/>
        <v>0</v>
      </c>
    </row>
    <row r="532" spans="1:10">
      <c r="A532" s="18">
        <f>B532/'Isocratic retention'!$B$5</f>
        <v>2.5250000000000248</v>
      </c>
      <c r="B532" s="8">
        <v>5.0500000000000496</v>
      </c>
      <c r="C532" s="22">
        <f>(1/(C$22*(SQRT(2*PI())))*EXP(-((C$19-Simulation!$B532)^2)/(2*Simulation!C$22^2)))</f>
        <v>0</v>
      </c>
      <c r="D532" s="22">
        <f>(1/(D$22*(SQRT(2*PI())))*EXP(-((D$19-Simulation!$B532)^2)/(2*Simulation!D$22^2)))</f>
        <v>0</v>
      </c>
      <c r="E532" s="22">
        <f>(1/(E$22*(SQRT(2*PI())))*EXP(-((E$19-Simulation!$B532)^2)/(2*Simulation!E$22^2)))</f>
        <v>0</v>
      </c>
      <c r="F532" s="22">
        <f>(1/(F$22*(SQRT(2*PI())))*EXP(-((F$19-Simulation!$B532)^2)/(2*Simulation!F$22^2)))</f>
        <v>0</v>
      </c>
      <c r="G532" s="22">
        <f>(1/(G$22*(SQRT(2*PI())))*EXP(-((G$18-Simulation!$B532)^2)/(2*Simulation!G$22^2)))</f>
        <v>0</v>
      </c>
      <c r="H532" s="22">
        <f>(1/(H$22*(SQRT(2*PI())))*EXP(-((H$18-Simulation!$B532)^2)/(2*Simulation!H$22^2)))</f>
        <v>0</v>
      </c>
      <c r="I532" s="22">
        <f>(1/(I$22*(SQRT(2*PI())))*EXP(-((I$18-Simulation!$B532)^2)/(2*Simulation!I$22^2)))</f>
        <v>0</v>
      </c>
      <c r="J532" s="22">
        <f t="shared" si="13"/>
        <v>0</v>
      </c>
    </row>
    <row r="533" spans="1:10">
      <c r="A533" s="18">
        <f>B533/'Isocratic retention'!$B$5</f>
        <v>2.5300000000000251</v>
      </c>
      <c r="B533" s="8">
        <v>5.0600000000000502</v>
      </c>
      <c r="C533" s="22">
        <f>(1/(C$22*(SQRT(2*PI())))*EXP(-((C$19-Simulation!$B533)^2)/(2*Simulation!C$22^2)))</f>
        <v>0</v>
      </c>
      <c r="D533" s="22">
        <f>(1/(D$22*(SQRT(2*PI())))*EXP(-((D$19-Simulation!$B533)^2)/(2*Simulation!D$22^2)))</f>
        <v>0</v>
      </c>
      <c r="E533" s="22">
        <f>(1/(E$22*(SQRT(2*PI())))*EXP(-((E$19-Simulation!$B533)^2)/(2*Simulation!E$22^2)))</f>
        <v>0</v>
      </c>
      <c r="F533" s="22">
        <f>(1/(F$22*(SQRT(2*PI())))*EXP(-((F$19-Simulation!$B533)^2)/(2*Simulation!F$22^2)))</f>
        <v>0</v>
      </c>
      <c r="G533" s="22">
        <f>(1/(G$22*(SQRT(2*PI())))*EXP(-((G$18-Simulation!$B533)^2)/(2*Simulation!G$22^2)))</f>
        <v>0</v>
      </c>
      <c r="H533" s="22">
        <f>(1/(H$22*(SQRT(2*PI())))*EXP(-((H$18-Simulation!$B533)^2)/(2*Simulation!H$22^2)))</f>
        <v>0</v>
      </c>
      <c r="I533" s="22">
        <f>(1/(I$22*(SQRT(2*PI())))*EXP(-((I$18-Simulation!$B533)^2)/(2*Simulation!I$22^2)))</f>
        <v>0</v>
      </c>
      <c r="J533" s="22">
        <f t="shared" si="13"/>
        <v>0</v>
      </c>
    </row>
    <row r="534" spans="1:10">
      <c r="A534" s="18">
        <f>B534/'Isocratic retention'!$B$5</f>
        <v>2.535000000000025</v>
      </c>
      <c r="B534" s="8">
        <v>5.07000000000005</v>
      </c>
      <c r="C534" s="22">
        <f>(1/(C$22*(SQRT(2*PI())))*EXP(-((C$19-Simulation!$B534)^2)/(2*Simulation!C$22^2)))</f>
        <v>0</v>
      </c>
      <c r="D534" s="22">
        <f>(1/(D$22*(SQRT(2*PI())))*EXP(-((D$19-Simulation!$B534)^2)/(2*Simulation!D$22^2)))</f>
        <v>0</v>
      </c>
      <c r="E534" s="22">
        <f>(1/(E$22*(SQRT(2*PI())))*EXP(-((E$19-Simulation!$B534)^2)/(2*Simulation!E$22^2)))</f>
        <v>0</v>
      </c>
      <c r="F534" s="22">
        <f>(1/(F$22*(SQRT(2*PI())))*EXP(-((F$19-Simulation!$B534)^2)/(2*Simulation!F$22^2)))</f>
        <v>0</v>
      </c>
      <c r="G534" s="22">
        <f>(1/(G$22*(SQRT(2*PI())))*EXP(-((G$18-Simulation!$B534)^2)/(2*Simulation!G$22^2)))</f>
        <v>0</v>
      </c>
      <c r="H534" s="22">
        <f>(1/(H$22*(SQRT(2*PI())))*EXP(-((H$18-Simulation!$B534)^2)/(2*Simulation!H$22^2)))</f>
        <v>0</v>
      </c>
      <c r="I534" s="22">
        <f>(1/(I$22*(SQRT(2*PI())))*EXP(-((I$18-Simulation!$B534)^2)/(2*Simulation!I$22^2)))</f>
        <v>0</v>
      </c>
      <c r="J534" s="22">
        <f t="shared" si="13"/>
        <v>0</v>
      </c>
    </row>
    <row r="535" spans="1:10">
      <c r="A535" s="18">
        <f>B535/'Isocratic retention'!$B$5</f>
        <v>2.5400000000000249</v>
      </c>
      <c r="B535" s="8">
        <v>5.0800000000000498</v>
      </c>
      <c r="C535" s="22">
        <f>(1/(C$22*(SQRT(2*PI())))*EXP(-((C$19-Simulation!$B535)^2)/(2*Simulation!C$22^2)))</f>
        <v>0</v>
      </c>
      <c r="D535" s="22">
        <f>(1/(D$22*(SQRT(2*PI())))*EXP(-((D$19-Simulation!$B535)^2)/(2*Simulation!D$22^2)))</f>
        <v>0</v>
      </c>
      <c r="E535" s="22">
        <f>(1/(E$22*(SQRT(2*PI())))*EXP(-((E$19-Simulation!$B535)^2)/(2*Simulation!E$22^2)))</f>
        <v>0</v>
      </c>
      <c r="F535" s="22">
        <f>(1/(F$22*(SQRT(2*PI())))*EXP(-((F$19-Simulation!$B535)^2)/(2*Simulation!F$22^2)))</f>
        <v>0</v>
      </c>
      <c r="G535" s="22">
        <f>(1/(G$22*(SQRT(2*PI())))*EXP(-((G$18-Simulation!$B535)^2)/(2*Simulation!G$22^2)))</f>
        <v>0</v>
      </c>
      <c r="H535" s="22">
        <f>(1/(H$22*(SQRT(2*PI())))*EXP(-((H$18-Simulation!$B535)^2)/(2*Simulation!H$22^2)))</f>
        <v>0</v>
      </c>
      <c r="I535" s="22">
        <f>(1/(I$22*(SQRT(2*PI())))*EXP(-((I$18-Simulation!$B535)^2)/(2*Simulation!I$22^2)))</f>
        <v>0</v>
      </c>
      <c r="J535" s="22">
        <f t="shared" si="13"/>
        <v>0</v>
      </c>
    </row>
    <row r="536" spans="1:10">
      <c r="A536" s="18">
        <f>B536/'Isocratic retention'!$B$5</f>
        <v>2.5450000000000248</v>
      </c>
      <c r="B536" s="8">
        <v>5.0900000000000496</v>
      </c>
      <c r="C536" s="22">
        <f>(1/(C$22*(SQRT(2*PI())))*EXP(-((C$19-Simulation!$B536)^2)/(2*Simulation!C$22^2)))</f>
        <v>0</v>
      </c>
      <c r="D536" s="22">
        <f>(1/(D$22*(SQRT(2*PI())))*EXP(-((D$19-Simulation!$B536)^2)/(2*Simulation!D$22^2)))</f>
        <v>0</v>
      </c>
      <c r="E536" s="22">
        <f>(1/(E$22*(SQRT(2*PI())))*EXP(-((E$19-Simulation!$B536)^2)/(2*Simulation!E$22^2)))</f>
        <v>0</v>
      </c>
      <c r="F536" s="22">
        <f>(1/(F$22*(SQRT(2*PI())))*EXP(-((F$19-Simulation!$B536)^2)/(2*Simulation!F$22^2)))</f>
        <v>0</v>
      </c>
      <c r="G536" s="22">
        <f>(1/(G$22*(SQRT(2*PI())))*EXP(-((G$18-Simulation!$B536)^2)/(2*Simulation!G$22^2)))</f>
        <v>0</v>
      </c>
      <c r="H536" s="22">
        <f>(1/(H$22*(SQRT(2*PI())))*EXP(-((H$18-Simulation!$B536)^2)/(2*Simulation!H$22^2)))</f>
        <v>0</v>
      </c>
      <c r="I536" s="22">
        <f>(1/(I$22*(SQRT(2*PI())))*EXP(-((I$18-Simulation!$B536)^2)/(2*Simulation!I$22^2)))</f>
        <v>0</v>
      </c>
      <c r="J536" s="22">
        <f t="shared" si="13"/>
        <v>0</v>
      </c>
    </row>
    <row r="537" spans="1:10">
      <c r="A537" s="18">
        <f>B537/'Isocratic retention'!$B$5</f>
        <v>2.5500000000000251</v>
      </c>
      <c r="B537" s="8">
        <v>5.1000000000000503</v>
      </c>
      <c r="C537" s="22">
        <f>(1/(C$22*(SQRT(2*PI())))*EXP(-((C$19-Simulation!$B537)^2)/(2*Simulation!C$22^2)))</f>
        <v>0</v>
      </c>
      <c r="D537" s="22">
        <f>(1/(D$22*(SQRT(2*PI())))*EXP(-((D$19-Simulation!$B537)^2)/(2*Simulation!D$22^2)))</f>
        <v>0</v>
      </c>
      <c r="E537" s="22">
        <f>(1/(E$22*(SQRT(2*PI())))*EXP(-((E$19-Simulation!$B537)^2)/(2*Simulation!E$22^2)))</f>
        <v>0</v>
      </c>
      <c r="F537" s="22">
        <f>(1/(F$22*(SQRT(2*PI())))*EXP(-((F$19-Simulation!$B537)^2)/(2*Simulation!F$22^2)))</f>
        <v>0</v>
      </c>
      <c r="G537" s="22">
        <f>(1/(G$22*(SQRT(2*PI())))*EXP(-((G$18-Simulation!$B537)^2)/(2*Simulation!G$22^2)))</f>
        <v>0</v>
      </c>
      <c r="H537" s="22">
        <f>(1/(H$22*(SQRT(2*PI())))*EXP(-((H$18-Simulation!$B537)^2)/(2*Simulation!H$22^2)))</f>
        <v>0</v>
      </c>
      <c r="I537" s="22">
        <f>(1/(I$22*(SQRT(2*PI())))*EXP(-((I$18-Simulation!$B537)^2)/(2*Simulation!I$22^2)))</f>
        <v>0</v>
      </c>
      <c r="J537" s="22">
        <f t="shared" si="13"/>
        <v>0</v>
      </c>
    </row>
    <row r="538" spans="1:10">
      <c r="A538" s="18">
        <f>B538/'Isocratic retention'!$B$5</f>
        <v>2.555000000000025</v>
      </c>
      <c r="B538" s="8">
        <v>5.1100000000000501</v>
      </c>
      <c r="C538" s="22">
        <f>(1/(C$22*(SQRT(2*PI())))*EXP(-((C$19-Simulation!$B538)^2)/(2*Simulation!C$22^2)))</f>
        <v>0</v>
      </c>
      <c r="D538" s="22">
        <f>(1/(D$22*(SQRT(2*PI())))*EXP(-((D$19-Simulation!$B538)^2)/(2*Simulation!D$22^2)))</f>
        <v>0</v>
      </c>
      <c r="E538" s="22">
        <f>(1/(E$22*(SQRT(2*PI())))*EXP(-((E$19-Simulation!$B538)^2)/(2*Simulation!E$22^2)))</f>
        <v>0</v>
      </c>
      <c r="F538" s="22">
        <f>(1/(F$22*(SQRT(2*PI())))*EXP(-((F$19-Simulation!$B538)^2)/(2*Simulation!F$22^2)))</f>
        <v>0</v>
      </c>
      <c r="G538" s="22">
        <f>(1/(G$22*(SQRT(2*PI())))*EXP(-((G$18-Simulation!$B538)^2)/(2*Simulation!G$22^2)))</f>
        <v>0</v>
      </c>
      <c r="H538" s="22">
        <f>(1/(H$22*(SQRT(2*PI())))*EXP(-((H$18-Simulation!$B538)^2)/(2*Simulation!H$22^2)))</f>
        <v>0</v>
      </c>
      <c r="I538" s="22">
        <f>(1/(I$22*(SQRT(2*PI())))*EXP(-((I$18-Simulation!$B538)^2)/(2*Simulation!I$22^2)))</f>
        <v>0</v>
      </c>
      <c r="J538" s="22">
        <f t="shared" si="13"/>
        <v>0</v>
      </c>
    </row>
    <row r="539" spans="1:10">
      <c r="A539" s="18">
        <f>B539/'Isocratic retention'!$B$5</f>
        <v>2.5600000000000249</v>
      </c>
      <c r="B539" s="8">
        <v>5.1200000000000498</v>
      </c>
      <c r="C539" s="22">
        <f>(1/(C$22*(SQRT(2*PI())))*EXP(-((C$19-Simulation!$B539)^2)/(2*Simulation!C$22^2)))</f>
        <v>0</v>
      </c>
      <c r="D539" s="22">
        <f>(1/(D$22*(SQRT(2*PI())))*EXP(-((D$19-Simulation!$B539)^2)/(2*Simulation!D$22^2)))</f>
        <v>0</v>
      </c>
      <c r="E539" s="22">
        <f>(1/(E$22*(SQRT(2*PI())))*EXP(-((E$19-Simulation!$B539)^2)/(2*Simulation!E$22^2)))</f>
        <v>0</v>
      </c>
      <c r="F539" s="22">
        <f>(1/(F$22*(SQRT(2*PI())))*EXP(-((F$19-Simulation!$B539)^2)/(2*Simulation!F$22^2)))</f>
        <v>0</v>
      </c>
      <c r="G539" s="22">
        <f>(1/(G$22*(SQRT(2*PI())))*EXP(-((G$18-Simulation!$B539)^2)/(2*Simulation!G$22^2)))</f>
        <v>0</v>
      </c>
      <c r="H539" s="22">
        <f>(1/(H$22*(SQRT(2*PI())))*EXP(-((H$18-Simulation!$B539)^2)/(2*Simulation!H$22^2)))</f>
        <v>0</v>
      </c>
      <c r="I539" s="22">
        <f>(1/(I$22*(SQRT(2*PI())))*EXP(-((I$18-Simulation!$B539)^2)/(2*Simulation!I$22^2)))</f>
        <v>0</v>
      </c>
      <c r="J539" s="22">
        <f t="shared" si="13"/>
        <v>0</v>
      </c>
    </row>
    <row r="540" spans="1:10">
      <c r="A540" s="18">
        <f>B540/'Isocratic retention'!$B$5</f>
        <v>2.5650000000000248</v>
      </c>
      <c r="B540" s="8">
        <v>5.1300000000000496</v>
      </c>
      <c r="C540" s="22">
        <f>(1/(C$22*(SQRT(2*PI())))*EXP(-((C$19-Simulation!$B540)^2)/(2*Simulation!C$22^2)))</f>
        <v>0</v>
      </c>
      <c r="D540" s="22">
        <f>(1/(D$22*(SQRT(2*PI())))*EXP(-((D$19-Simulation!$B540)^2)/(2*Simulation!D$22^2)))</f>
        <v>0</v>
      </c>
      <c r="E540" s="22">
        <f>(1/(E$22*(SQRT(2*PI())))*EXP(-((E$19-Simulation!$B540)^2)/(2*Simulation!E$22^2)))</f>
        <v>0</v>
      </c>
      <c r="F540" s="22">
        <f>(1/(F$22*(SQRT(2*PI())))*EXP(-((F$19-Simulation!$B540)^2)/(2*Simulation!F$22^2)))</f>
        <v>0</v>
      </c>
      <c r="G540" s="22">
        <f>(1/(G$22*(SQRT(2*PI())))*EXP(-((G$18-Simulation!$B540)^2)/(2*Simulation!G$22^2)))</f>
        <v>0</v>
      </c>
      <c r="H540" s="22">
        <f>(1/(H$22*(SQRT(2*PI())))*EXP(-((H$18-Simulation!$B540)^2)/(2*Simulation!H$22^2)))</f>
        <v>0</v>
      </c>
      <c r="I540" s="22">
        <f>(1/(I$22*(SQRT(2*PI())))*EXP(-((I$18-Simulation!$B540)^2)/(2*Simulation!I$22^2)))</f>
        <v>0</v>
      </c>
      <c r="J540" s="22">
        <f t="shared" si="13"/>
        <v>0</v>
      </c>
    </row>
    <row r="541" spans="1:10">
      <c r="A541" s="18">
        <f>B541/'Isocratic retention'!$B$5</f>
        <v>2.5700000000000252</v>
      </c>
      <c r="B541" s="8">
        <v>5.1400000000000503</v>
      </c>
      <c r="C541" s="22">
        <f>(1/(C$22*(SQRT(2*PI())))*EXP(-((C$19-Simulation!$B541)^2)/(2*Simulation!C$22^2)))</f>
        <v>0</v>
      </c>
      <c r="D541" s="22">
        <f>(1/(D$22*(SQRT(2*PI())))*EXP(-((D$19-Simulation!$B541)^2)/(2*Simulation!D$22^2)))</f>
        <v>0</v>
      </c>
      <c r="E541" s="22">
        <f>(1/(E$22*(SQRT(2*PI())))*EXP(-((E$19-Simulation!$B541)^2)/(2*Simulation!E$22^2)))</f>
        <v>0</v>
      </c>
      <c r="F541" s="22">
        <f>(1/(F$22*(SQRT(2*PI())))*EXP(-((F$19-Simulation!$B541)^2)/(2*Simulation!F$22^2)))</f>
        <v>0</v>
      </c>
      <c r="G541" s="22">
        <f>(1/(G$22*(SQRT(2*PI())))*EXP(-((G$18-Simulation!$B541)^2)/(2*Simulation!G$22^2)))</f>
        <v>0</v>
      </c>
      <c r="H541" s="22">
        <f>(1/(H$22*(SQRT(2*PI())))*EXP(-((H$18-Simulation!$B541)^2)/(2*Simulation!H$22^2)))</f>
        <v>0</v>
      </c>
      <c r="I541" s="22">
        <f>(1/(I$22*(SQRT(2*PI())))*EXP(-((I$18-Simulation!$B541)^2)/(2*Simulation!I$22^2)))</f>
        <v>0</v>
      </c>
      <c r="J541" s="22">
        <f t="shared" si="13"/>
        <v>0</v>
      </c>
    </row>
    <row r="542" spans="1:10">
      <c r="A542" s="18">
        <f>B542/'Isocratic retention'!$B$5</f>
        <v>2.575000000000025</v>
      </c>
      <c r="B542" s="8">
        <v>5.1500000000000501</v>
      </c>
      <c r="C542" s="22">
        <f>(1/(C$22*(SQRT(2*PI())))*EXP(-((C$19-Simulation!$B542)^2)/(2*Simulation!C$22^2)))</f>
        <v>0</v>
      </c>
      <c r="D542" s="22">
        <f>(1/(D$22*(SQRT(2*PI())))*EXP(-((D$19-Simulation!$B542)^2)/(2*Simulation!D$22^2)))</f>
        <v>0</v>
      </c>
      <c r="E542" s="22">
        <f>(1/(E$22*(SQRT(2*PI())))*EXP(-((E$19-Simulation!$B542)^2)/(2*Simulation!E$22^2)))</f>
        <v>0</v>
      </c>
      <c r="F542" s="22">
        <f>(1/(F$22*(SQRT(2*PI())))*EXP(-((F$19-Simulation!$B542)^2)/(2*Simulation!F$22^2)))</f>
        <v>0</v>
      </c>
      <c r="G542" s="22">
        <f>(1/(G$22*(SQRT(2*PI())))*EXP(-((G$18-Simulation!$B542)^2)/(2*Simulation!G$22^2)))</f>
        <v>0</v>
      </c>
      <c r="H542" s="22">
        <f>(1/(H$22*(SQRT(2*PI())))*EXP(-((H$18-Simulation!$B542)^2)/(2*Simulation!H$22^2)))</f>
        <v>0</v>
      </c>
      <c r="I542" s="22">
        <f>(1/(I$22*(SQRT(2*PI())))*EXP(-((I$18-Simulation!$B542)^2)/(2*Simulation!I$22^2)))</f>
        <v>0</v>
      </c>
      <c r="J542" s="22">
        <f t="shared" si="13"/>
        <v>0</v>
      </c>
    </row>
    <row r="543" spans="1:10">
      <c r="A543" s="18">
        <f>B543/'Isocratic retention'!$B$5</f>
        <v>2.5800000000000249</v>
      </c>
      <c r="B543" s="8">
        <v>5.1600000000000499</v>
      </c>
      <c r="C543" s="22">
        <f>(1/(C$22*(SQRT(2*PI())))*EXP(-((C$19-Simulation!$B543)^2)/(2*Simulation!C$22^2)))</f>
        <v>0</v>
      </c>
      <c r="D543" s="22">
        <f>(1/(D$22*(SQRT(2*PI())))*EXP(-((D$19-Simulation!$B543)^2)/(2*Simulation!D$22^2)))</f>
        <v>0</v>
      </c>
      <c r="E543" s="22">
        <f>(1/(E$22*(SQRT(2*PI())))*EXP(-((E$19-Simulation!$B543)^2)/(2*Simulation!E$22^2)))</f>
        <v>0</v>
      </c>
      <c r="F543" s="22">
        <f>(1/(F$22*(SQRT(2*PI())))*EXP(-((F$19-Simulation!$B543)^2)/(2*Simulation!F$22^2)))</f>
        <v>0</v>
      </c>
      <c r="G543" s="22">
        <f>(1/(G$22*(SQRT(2*PI())))*EXP(-((G$18-Simulation!$B543)^2)/(2*Simulation!G$22^2)))</f>
        <v>0</v>
      </c>
      <c r="H543" s="22">
        <f>(1/(H$22*(SQRT(2*PI())))*EXP(-((H$18-Simulation!$B543)^2)/(2*Simulation!H$22^2)))</f>
        <v>0</v>
      </c>
      <c r="I543" s="22">
        <f>(1/(I$22*(SQRT(2*PI())))*EXP(-((I$18-Simulation!$B543)^2)/(2*Simulation!I$22^2)))</f>
        <v>0</v>
      </c>
      <c r="J543" s="22">
        <f t="shared" si="13"/>
        <v>0</v>
      </c>
    </row>
    <row r="544" spans="1:10">
      <c r="A544" s="18">
        <f>B544/'Isocratic retention'!$B$5</f>
        <v>2.5850000000000248</v>
      </c>
      <c r="B544" s="8">
        <v>5.1700000000000497</v>
      </c>
      <c r="C544" s="22">
        <f>(1/(C$22*(SQRT(2*PI())))*EXP(-((C$19-Simulation!$B544)^2)/(2*Simulation!C$22^2)))</f>
        <v>0</v>
      </c>
      <c r="D544" s="22">
        <f>(1/(D$22*(SQRT(2*PI())))*EXP(-((D$19-Simulation!$B544)^2)/(2*Simulation!D$22^2)))</f>
        <v>0</v>
      </c>
      <c r="E544" s="22">
        <f>(1/(E$22*(SQRT(2*PI())))*EXP(-((E$19-Simulation!$B544)^2)/(2*Simulation!E$22^2)))</f>
        <v>0</v>
      </c>
      <c r="F544" s="22">
        <f>(1/(F$22*(SQRT(2*PI())))*EXP(-((F$19-Simulation!$B544)^2)/(2*Simulation!F$22^2)))</f>
        <v>0</v>
      </c>
      <c r="G544" s="22">
        <f>(1/(G$22*(SQRT(2*PI())))*EXP(-((G$18-Simulation!$B544)^2)/(2*Simulation!G$22^2)))</f>
        <v>0</v>
      </c>
      <c r="H544" s="22">
        <f>(1/(H$22*(SQRT(2*PI())))*EXP(-((H$18-Simulation!$B544)^2)/(2*Simulation!H$22^2)))</f>
        <v>0</v>
      </c>
      <c r="I544" s="22">
        <f>(1/(I$22*(SQRT(2*PI())))*EXP(-((I$18-Simulation!$B544)^2)/(2*Simulation!I$22^2)))</f>
        <v>0</v>
      </c>
      <c r="J544" s="22">
        <f t="shared" si="13"/>
        <v>0</v>
      </c>
    </row>
    <row r="545" spans="1:10">
      <c r="A545" s="18">
        <f>B545/'Isocratic retention'!$B$5</f>
        <v>2.5900000000000252</v>
      </c>
      <c r="B545" s="8">
        <v>5.1800000000000503</v>
      </c>
      <c r="C545" s="22">
        <f>(1/(C$22*(SQRT(2*PI())))*EXP(-((C$19-Simulation!$B545)^2)/(2*Simulation!C$22^2)))</f>
        <v>0</v>
      </c>
      <c r="D545" s="22">
        <f>(1/(D$22*(SQRT(2*PI())))*EXP(-((D$19-Simulation!$B545)^2)/(2*Simulation!D$22^2)))</f>
        <v>0</v>
      </c>
      <c r="E545" s="22">
        <f>(1/(E$22*(SQRT(2*PI())))*EXP(-((E$19-Simulation!$B545)^2)/(2*Simulation!E$22^2)))</f>
        <v>0</v>
      </c>
      <c r="F545" s="22">
        <f>(1/(F$22*(SQRT(2*PI())))*EXP(-((F$19-Simulation!$B545)^2)/(2*Simulation!F$22^2)))</f>
        <v>0</v>
      </c>
      <c r="G545" s="22">
        <f>(1/(G$22*(SQRT(2*PI())))*EXP(-((G$18-Simulation!$B545)^2)/(2*Simulation!G$22^2)))</f>
        <v>0</v>
      </c>
      <c r="H545" s="22">
        <f>(1/(H$22*(SQRT(2*PI())))*EXP(-((H$18-Simulation!$B545)^2)/(2*Simulation!H$22^2)))</f>
        <v>0</v>
      </c>
      <c r="I545" s="22">
        <f>(1/(I$22*(SQRT(2*PI())))*EXP(-((I$18-Simulation!$B545)^2)/(2*Simulation!I$22^2)))</f>
        <v>0</v>
      </c>
      <c r="J545" s="22">
        <f t="shared" si="13"/>
        <v>0</v>
      </c>
    </row>
    <row r="546" spans="1:10">
      <c r="A546" s="18">
        <f>B546/'Isocratic retention'!$B$5</f>
        <v>2.5950000000000251</v>
      </c>
      <c r="B546" s="8">
        <v>5.1900000000000501</v>
      </c>
      <c r="C546" s="22">
        <f>(1/(C$22*(SQRT(2*PI())))*EXP(-((C$19-Simulation!$B546)^2)/(2*Simulation!C$22^2)))</f>
        <v>0</v>
      </c>
      <c r="D546" s="22">
        <f>(1/(D$22*(SQRT(2*PI())))*EXP(-((D$19-Simulation!$B546)^2)/(2*Simulation!D$22^2)))</f>
        <v>0</v>
      </c>
      <c r="E546" s="22">
        <f>(1/(E$22*(SQRT(2*PI())))*EXP(-((E$19-Simulation!$B546)^2)/(2*Simulation!E$22^2)))</f>
        <v>0</v>
      </c>
      <c r="F546" s="22">
        <f>(1/(F$22*(SQRT(2*PI())))*EXP(-((F$19-Simulation!$B546)^2)/(2*Simulation!F$22^2)))</f>
        <v>0</v>
      </c>
      <c r="G546" s="22">
        <f>(1/(G$22*(SQRT(2*PI())))*EXP(-((G$18-Simulation!$B546)^2)/(2*Simulation!G$22^2)))</f>
        <v>0</v>
      </c>
      <c r="H546" s="22">
        <f>(1/(H$22*(SQRT(2*PI())))*EXP(-((H$18-Simulation!$B546)^2)/(2*Simulation!H$22^2)))</f>
        <v>0</v>
      </c>
      <c r="I546" s="22">
        <f>(1/(I$22*(SQRT(2*PI())))*EXP(-((I$18-Simulation!$B546)^2)/(2*Simulation!I$22^2)))</f>
        <v>0</v>
      </c>
      <c r="J546" s="22">
        <f t="shared" si="13"/>
        <v>0</v>
      </c>
    </row>
    <row r="547" spans="1:10">
      <c r="A547" s="18">
        <f>B547/'Isocratic retention'!$B$5</f>
        <v>2.600000000000025</v>
      </c>
      <c r="B547" s="8">
        <v>5.2000000000000499</v>
      </c>
      <c r="C547" s="22">
        <f>(1/(C$22*(SQRT(2*PI())))*EXP(-((C$19-Simulation!$B547)^2)/(2*Simulation!C$22^2)))</f>
        <v>0</v>
      </c>
      <c r="D547" s="22">
        <f>(1/(D$22*(SQRT(2*PI())))*EXP(-((D$19-Simulation!$B547)^2)/(2*Simulation!D$22^2)))</f>
        <v>0</v>
      </c>
      <c r="E547" s="22">
        <f>(1/(E$22*(SQRT(2*PI())))*EXP(-((E$19-Simulation!$B547)^2)/(2*Simulation!E$22^2)))</f>
        <v>0</v>
      </c>
      <c r="F547" s="22">
        <f>(1/(F$22*(SQRT(2*PI())))*EXP(-((F$19-Simulation!$B547)^2)/(2*Simulation!F$22^2)))</f>
        <v>0</v>
      </c>
      <c r="G547" s="22">
        <f>(1/(G$22*(SQRT(2*PI())))*EXP(-((G$18-Simulation!$B547)^2)/(2*Simulation!G$22^2)))</f>
        <v>0</v>
      </c>
      <c r="H547" s="22">
        <f>(1/(H$22*(SQRT(2*PI())))*EXP(-((H$18-Simulation!$B547)^2)/(2*Simulation!H$22^2)))</f>
        <v>0</v>
      </c>
      <c r="I547" s="22">
        <f>(1/(I$22*(SQRT(2*PI())))*EXP(-((I$18-Simulation!$B547)^2)/(2*Simulation!I$22^2)))</f>
        <v>0</v>
      </c>
      <c r="J547" s="22">
        <f t="shared" si="13"/>
        <v>0</v>
      </c>
    </row>
    <row r="548" spans="1:10">
      <c r="A548" s="18">
        <f>B548/'Isocratic retention'!$B$5</f>
        <v>2.6050000000000249</v>
      </c>
      <c r="B548" s="8">
        <v>5.2100000000000497</v>
      </c>
      <c r="C548" s="22">
        <f>(1/(C$22*(SQRT(2*PI())))*EXP(-((C$19-Simulation!$B548)^2)/(2*Simulation!C$22^2)))</f>
        <v>0</v>
      </c>
      <c r="D548" s="22">
        <f>(1/(D$22*(SQRT(2*PI())))*EXP(-((D$19-Simulation!$B548)^2)/(2*Simulation!D$22^2)))</f>
        <v>0</v>
      </c>
      <c r="E548" s="22">
        <f>(1/(E$22*(SQRT(2*PI())))*EXP(-((E$19-Simulation!$B548)^2)/(2*Simulation!E$22^2)))</f>
        <v>0</v>
      </c>
      <c r="F548" s="22">
        <f>(1/(F$22*(SQRT(2*PI())))*EXP(-((F$19-Simulation!$B548)^2)/(2*Simulation!F$22^2)))</f>
        <v>0</v>
      </c>
      <c r="G548" s="22">
        <f>(1/(G$22*(SQRT(2*PI())))*EXP(-((G$18-Simulation!$B548)^2)/(2*Simulation!G$22^2)))</f>
        <v>0</v>
      </c>
      <c r="H548" s="22">
        <f>(1/(H$22*(SQRT(2*PI())))*EXP(-((H$18-Simulation!$B548)^2)/(2*Simulation!H$22^2)))</f>
        <v>0</v>
      </c>
      <c r="I548" s="22">
        <f>(1/(I$22*(SQRT(2*PI())))*EXP(-((I$18-Simulation!$B548)^2)/(2*Simulation!I$22^2)))</f>
        <v>0</v>
      </c>
      <c r="J548" s="22">
        <f t="shared" si="13"/>
        <v>0</v>
      </c>
    </row>
    <row r="549" spans="1:10">
      <c r="A549" s="18">
        <f>B549/'Isocratic retention'!$B$5</f>
        <v>2.6100000000000252</v>
      </c>
      <c r="B549" s="8">
        <v>5.2200000000000504</v>
      </c>
      <c r="C549" s="22">
        <f>(1/(C$22*(SQRT(2*PI())))*EXP(-((C$19-Simulation!$B549)^2)/(2*Simulation!C$22^2)))</f>
        <v>0</v>
      </c>
      <c r="D549" s="22">
        <f>(1/(D$22*(SQRT(2*PI())))*EXP(-((D$19-Simulation!$B549)^2)/(2*Simulation!D$22^2)))</f>
        <v>0</v>
      </c>
      <c r="E549" s="22">
        <f>(1/(E$22*(SQRT(2*PI())))*EXP(-((E$19-Simulation!$B549)^2)/(2*Simulation!E$22^2)))</f>
        <v>0</v>
      </c>
      <c r="F549" s="22">
        <f>(1/(F$22*(SQRT(2*PI())))*EXP(-((F$19-Simulation!$B549)^2)/(2*Simulation!F$22^2)))</f>
        <v>0</v>
      </c>
      <c r="G549" s="22">
        <f>(1/(G$22*(SQRT(2*PI())))*EXP(-((G$18-Simulation!$B549)^2)/(2*Simulation!G$22^2)))</f>
        <v>0</v>
      </c>
      <c r="H549" s="22">
        <f>(1/(H$22*(SQRT(2*PI())))*EXP(-((H$18-Simulation!$B549)^2)/(2*Simulation!H$22^2)))</f>
        <v>0</v>
      </c>
      <c r="I549" s="22">
        <f>(1/(I$22*(SQRT(2*PI())))*EXP(-((I$18-Simulation!$B549)^2)/(2*Simulation!I$22^2)))</f>
        <v>0</v>
      </c>
      <c r="J549" s="22">
        <f t="shared" si="13"/>
        <v>0</v>
      </c>
    </row>
    <row r="550" spans="1:10">
      <c r="A550" s="18">
        <f>B550/'Isocratic retention'!$B$5</f>
        <v>2.6150000000000251</v>
      </c>
      <c r="B550" s="8">
        <v>5.2300000000000502</v>
      </c>
      <c r="C550" s="22">
        <f>(1/(C$22*(SQRT(2*PI())))*EXP(-((C$19-Simulation!$B550)^2)/(2*Simulation!C$22^2)))</f>
        <v>0</v>
      </c>
      <c r="D550" s="22">
        <f>(1/(D$22*(SQRT(2*PI())))*EXP(-((D$19-Simulation!$B550)^2)/(2*Simulation!D$22^2)))</f>
        <v>0</v>
      </c>
      <c r="E550" s="22">
        <f>(1/(E$22*(SQRT(2*PI())))*EXP(-((E$19-Simulation!$B550)^2)/(2*Simulation!E$22^2)))</f>
        <v>0</v>
      </c>
      <c r="F550" s="22">
        <f>(1/(F$22*(SQRT(2*PI())))*EXP(-((F$19-Simulation!$B550)^2)/(2*Simulation!F$22^2)))</f>
        <v>0</v>
      </c>
      <c r="G550" s="22">
        <f>(1/(G$22*(SQRT(2*PI())))*EXP(-((G$18-Simulation!$B550)^2)/(2*Simulation!G$22^2)))</f>
        <v>0</v>
      </c>
      <c r="H550" s="22">
        <f>(1/(H$22*(SQRT(2*PI())))*EXP(-((H$18-Simulation!$B550)^2)/(2*Simulation!H$22^2)))</f>
        <v>0</v>
      </c>
      <c r="I550" s="22">
        <f>(1/(I$22*(SQRT(2*PI())))*EXP(-((I$18-Simulation!$B550)^2)/(2*Simulation!I$22^2)))</f>
        <v>0</v>
      </c>
      <c r="J550" s="22">
        <f t="shared" si="13"/>
        <v>0</v>
      </c>
    </row>
    <row r="551" spans="1:10">
      <c r="A551" s="18">
        <f>B551/'Isocratic retention'!$B$5</f>
        <v>2.620000000000025</v>
      </c>
      <c r="B551" s="8">
        <v>5.24000000000005</v>
      </c>
      <c r="C551" s="22">
        <f>(1/(C$22*(SQRT(2*PI())))*EXP(-((C$19-Simulation!$B551)^2)/(2*Simulation!C$22^2)))</f>
        <v>0</v>
      </c>
      <c r="D551" s="22">
        <f>(1/(D$22*(SQRT(2*PI())))*EXP(-((D$19-Simulation!$B551)^2)/(2*Simulation!D$22^2)))</f>
        <v>0</v>
      </c>
      <c r="E551" s="22">
        <f>(1/(E$22*(SQRT(2*PI())))*EXP(-((E$19-Simulation!$B551)^2)/(2*Simulation!E$22^2)))</f>
        <v>0</v>
      </c>
      <c r="F551" s="22">
        <f>(1/(F$22*(SQRT(2*PI())))*EXP(-((F$19-Simulation!$B551)^2)/(2*Simulation!F$22^2)))</f>
        <v>0</v>
      </c>
      <c r="G551" s="22">
        <f>(1/(G$22*(SQRT(2*PI())))*EXP(-((G$18-Simulation!$B551)^2)/(2*Simulation!G$22^2)))</f>
        <v>0</v>
      </c>
      <c r="H551" s="22">
        <f>(1/(H$22*(SQRT(2*PI())))*EXP(-((H$18-Simulation!$B551)^2)/(2*Simulation!H$22^2)))</f>
        <v>0</v>
      </c>
      <c r="I551" s="22">
        <f>(1/(I$22*(SQRT(2*PI())))*EXP(-((I$18-Simulation!$B551)^2)/(2*Simulation!I$22^2)))</f>
        <v>0</v>
      </c>
      <c r="J551" s="22">
        <f t="shared" si="13"/>
        <v>0</v>
      </c>
    </row>
    <row r="552" spans="1:10">
      <c r="A552" s="18">
        <f>B552/'Isocratic retention'!$B$5</f>
        <v>2.6250000000000249</v>
      </c>
      <c r="B552" s="8">
        <v>5.2500000000000497</v>
      </c>
      <c r="C552" s="22">
        <f>(1/(C$22*(SQRT(2*PI())))*EXP(-((C$19-Simulation!$B552)^2)/(2*Simulation!C$22^2)))</f>
        <v>0</v>
      </c>
      <c r="D552" s="22">
        <f>(1/(D$22*(SQRT(2*PI())))*EXP(-((D$19-Simulation!$B552)^2)/(2*Simulation!D$22^2)))</f>
        <v>0</v>
      </c>
      <c r="E552" s="22">
        <f>(1/(E$22*(SQRT(2*PI())))*EXP(-((E$19-Simulation!$B552)^2)/(2*Simulation!E$22^2)))</f>
        <v>0</v>
      </c>
      <c r="F552" s="22">
        <f>(1/(F$22*(SQRT(2*PI())))*EXP(-((F$19-Simulation!$B552)^2)/(2*Simulation!F$22^2)))</f>
        <v>0</v>
      </c>
      <c r="G552" s="22">
        <f>(1/(G$22*(SQRT(2*PI())))*EXP(-((G$18-Simulation!$B552)^2)/(2*Simulation!G$22^2)))</f>
        <v>0</v>
      </c>
      <c r="H552" s="22">
        <f>(1/(H$22*(SQRT(2*PI())))*EXP(-((H$18-Simulation!$B552)^2)/(2*Simulation!H$22^2)))</f>
        <v>0</v>
      </c>
      <c r="I552" s="22">
        <f>(1/(I$22*(SQRT(2*PI())))*EXP(-((I$18-Simulation!$B552)^2)/(2*Simulation!I$22^2)))</f>
        <v>0</v>
      </c>
      <c r="J552" s="22">
        <f t="shared" si="13"/>
        <v>0</v>
      </c>
    </row>
    <row r="553" spans="1:10">
      <c r="A553" s="18">
        <f>B553/'Isocratic retention'!$B$5</f>
        <v>2.6300000000000252</v>
      </c>
      <c r="B553" s="8">
        <v>5.2600000000000504</v>
      </c>
      <c r="C553" s="22">
        <f>(1/(C$22*(SQRT(2*PI())))*EXP(-((C$19-Simulation!$B553)^2)/(2*Simulation!C$22^2)))</f>
        <v>0</v>
      </c>
      <c r="D553" s="22">
        <f>(1/(D$22*(SQRT(2*PI())))*EXP(-((D$19-Simulation!$B553)^2)/(2*Simulation!D$22^2)))</f>
        <v>0</v>
      </c>
      <c r="E553" s="22">
        <f>(1/(E$22*(SQRT(2*PI())))*EXP(-((E$19-Simulation!$B553)^2)/(2*Simulation!E$22^2)))</f>
        <v>0</v>
      </c>
      <c r="F553" s="22">
        <f>(1/(F$22*(SQRT(2*PI())))*EXP(-((F$19-Simulation!$B553)^2)/(2*Simulation!F$22^2)))</f>
        <v>0</v>
      </c>
      <c r="G553" s="22">
        <f>(1/(G$22*(SQRT(2*PI())))*EXP(-((G$18-Simulation!$B553)^2)/(2*Simulation!G$22^2)))</f>
        <v>0</v>
      </c>
      <c r="H553" s="22">
        <f>(1/(H$22*(SQRT(2*PI())))*EXP(-((H$18-Simulation!$B553)^2)/(2*Simulation!H$22^2)))</f>
        <v>0</v>
      </c>
      <c r="I553" s="22">
        <f>(1/(I$22*(SQRT(2*PI())))*EXP(-((I$18-Simulation!$B553)^2)/(2*Simulation!I$22^2)))</f>
        <v>0</v>
      </c>
      <c r="J553" s="22">
        <f t="shared" si="13"/>
        <v>0</v>
      </c>
    </row>
    <row r="554" spans="1:10">
      <c r="A554" s="18">
        <f>B554/'Isocratic retention'!$B$5</f>
        <v>2.6350000000000251</v>
      </c>
      <c r="B554" s="8">
        <v>5.2700000000000502</v>
      </c>
      <c r="C554" s="22">
        <f>(1/(C$22*(SQRT(2*PI())))*EXP(-((C$19-Simulation!$B554)^2)/(2*Simulation!C$22^2)))</f>
        <v>0</v>
      </c>
      <c r="D554" s="22">
        <f>(1/(D$22*(SQRT(2*PI())))*EXP(-((D$19-Simulation!$B554)^2)/(2*Simulation!D$22^2)))</f>
        <v>0</v>
      </c>
      <c r="E554" s="22">
        <f>(1/(E$22*(SQRT(2*PI())))*EXP(-((E$19-Simulation!$B554)^2)/(2*Simulation!E$22^2)))</f>
        <v>0</v>
      </c>
      <c r="F554" s="22">
        <f>(1/(F$22*(SQRT(2*PI())))*EXP(-((F$19-Simulation!$B554)^2)/(2*Simulation!F$22^2)))</f>
        <v>0</v>
      </c>
      <c r="G554" s="22">
        <f>(1/(G$22*(SQRT(2*PI())))*EXP(-((G$18-Simulation!$B554)^2)/(2*Simulation!G$22^2)))</f>
        <v>0</v>
      </c>
      <c r="H554" s="22">
        <f>(1/(H$22*(SQRT(2*PI())))*EXP(-((H$18-Simulation!$B554)^2)/(2*Simulation!H$22^2)))</f>
        <v>0</v>
      </c>
      <c r="I554" s="22">
        <f>(1/(I$22*(SQRT(2*PI())))*EXP(-((I$18-Simulation!$B554)^2)/(2*Simulation!I$22^2)))</f>
        <v>0</v>
      </c>
      <c r="J554" s="22">
        <f t="shared" si="13"/>
        <v>0</v>
      </c>
    </row>
    <row r="555" spans="1:10">
      <c r="A555" s="18">
        <f>B555/'Isocratic retention'!$B$5</f>
        <v>2.640000000000025</v>
      </c>
      <c r="B555" s="8">
        <v>5.28000000000005</v>
      </c>
      <c r="C555" s="22">
        <f>(1/(C$22*(SQRT(2*PI())))*EXP(-((C$19-Simulation!$B555)^2)/(2*Simulation!C$22^2)))</f>
        <v>0</v>
      </c>
      <c r="D555" s="22">
        <f>(1/(D$22*(SQRT(2*PI())))*EXP(-((D$19-Simulation!$B555)^2)/(2*Simulation!D$22^2)))</f>
        <v>0</v>
      </c>
      <c r="E555" s="22">
        <f>(1/(E$22*(SQRT(2*PI())))*EXP(-((E$19-Simulation!$B555)^2)/(2*Simulation!E$22^2)))</f>
        <v>0</v>
      </c>
      <c r="F555" s="22">
        <f>(1/(F$22*(SQRT(2*PI())))*EXP(-((F$19-Simulation!$B555)^2)/(2*Simulation!F$22^2)))</f>
        <v>0</v>
      </c>
      <c r="G555" s="22">
        <f>(1/(G$22*(SQRT(2*PI())))*EXP(-((G$18-Simulation!$B555)^2)/(2*Simulation!G$22^2)))</f>
        <v>0</v>
      </c>
      <c r="H555" s="22">
        <f>(1/(H$22*(SQRT(2*PI())))*EXP(-((H$18-Simulation!$B555)^2)/(2*Simulation!H$22^2)))</f>
        <v>0</v>
      </c>
      <c r="I555" s="22">
        <f>(1/(I$22*(SQRT(2*PI())))*EXP(-((I$18-Simulation!$B555)^2)/(2*Simulation!I$22^2)))</f>
        <v>0</v>
      </c>
      <c r="J555" s="22">
        <f t="shared" si="13"/>
        <v>0</v>
      </c>
    </row>
    <row r="556" spans="1:10">
      <c r="A556" s="18">
        <f>B556/'Isocratic retention'!$B$5</f>
        <v>2.6450000000000249</v>
      </c>
      <c r="B556" s="8">
        <v>5.2900000000000498</v>
      </c>
      <c r="C556" s="22">
        <f>(1/(C$22*(SQRT(2*PI())))*EXP(-((C$19-Simulation!$B556)^2)/(2*Simulation!C$22^2)))</f>
        <v>0</v>
      </c>
      <c r="D556" s="22">
        <f>(1/(D$22*(SQRT(2*PI())))*EXP(-((D$19-Simulation!$B556)^2)/(2*Simulation!D$22^2)))</f>
        <v>0</v>
      </c>
      <c r="E556" s="22">
        <f>(1/(E$22*(SQRT(2*PI())))*EXP(-((E$19-Simulation!$B556)^2)/(2*Simulation!E$22^2)))</f>
        <v>0</v>
      </c>
      <c r="F556" s="22">
        <f>(1/(F$22*(SQRT(2*PI())))*EXP(-((F$19-Simulation!$B556)^2)/(2*Simulation!F$22^2)))</f>
        <v>0</v>
      </c>
      <c r="G556" s="22">
        <f>(1/(G$22*(SQRT(2*PI())))*EXP(-((G$18-Simulation!$B556)^2)/(2*Simulation!G$22^2)))</f>
        <v>0</v>
      </c>
      <c r="H556" s="22">
        <f>(1/(H$22*(SQRT(2*PI())))*EXP(-((H$18-Simulation!$B556)^2)/(2*Simulation!H$22^2)))</f>
        <v>0</v>
      </c>
      <c r="I556" s="22">
        <f>(1/(I$22*(SQRT(2*PI())))*EXP(-((I$18-Simulation!$B556)^2)/(2*Simulation!I$22^2)))</f>
        <v>0</v>
      </c>
      <c r="J556" s="22">
        <f t="shared" si="13"/>
        <v>0</v>
      </c>
    </row>
    <row r="557" spans="1:10">
      <c r="A557" s="18">
        <f>B557/'Isocratic retention'!$B$5</f>
        <v>2.6500000000000248</v>
      </c>
      <c r="B557" s="8">
        <v>5.3000000000000496</v>
      </c>
      <c r="C557" s="22">
        <f>(1/(C$22*(SQRT(2*PI())))*EXP(-((C$19-Simulation!$B557)^2)/(2*Simulation!C$22^2)))</f>
        <v>0</v>
      </c>
      <c r="D557" s="22">
        <f>(1/(D$22*(SQRT(2*PI())))*EXP(-((D$19-Simulation!$B557)^2)/(2*Simulation!D$22^2)))</f>
        <v>0</v>
      </c>
      <c r="E557" s="22">
        <f>(1/(E$22*(SQRT(2*PI())))*EXP(-((E$19-Simulation!$B557)^2)/(2*Simulation!E$22^2)))</f>
        <v>0</v>
      </c>
      <c r="F557" s="22">
        <f>(1/(F$22*(SQRT(2*PI())))*EXP(-((F$19-Simulation!$B557)^2)/(2*Simulation!F$22^2)))</f>
        <v>0</v>
      </c>
      <c r="G557" s="22">
        <f>(1/(G$22*(SQRT(2*PI())))*EXP(-((G$18-Simulation!$B557)^2)/(2*Simulation!G$22^2)))</f>
        <v>0</v>
      </c>
      <c r="H557" s="22">
        <f>(1/(H$22*(SQRT(2*PI())))*EXP(-((H$18-Simulation!$B557)^2)/(2*Simulation!H$22^2)))</f>
        <v>0</v>
      </c>
      <c r="I557" s="22">
        <f>(1/(I$22*(SQRT(2*PI())))*EXP(-((I$18-Simulation!$B557)^2)/(2*Simulation!I$22^2)))</f>
        <v>0</v>
      </c>
      <c r="J557" s="22">
        <f t="shared" si="13"/>
        <v>0</v>
      </c>
    </row>
    <row r="558" spans="1:10">
      <c r="A558" s="18">
        <f>B558/'Isocratic retention'!$B$5</f>
        <v>2.6550000000000251</v>
      </c>
      <c r="B558" s="8">
        <v>5.3100000000000502</v>
      </c>
      <c r="C558" s="22">
        <f>(1/(C$22*(SQRT(2*PI())))*EXP(-((C$19-Simulation!$B558)^2)/(2*Simulation!C$22^2)))</f>
        <v>0</v>
      </c>
      <c r="D558" s="22">
        <f>(1/(D$22*(SQRT(2*PI())))*EXP(-((D$19-Simulation!$B558)^2)/(2*Simulation!D$22^2)))</f>
        <v>0</v>
      </c>
      <c r="E558" s="22">
        <f>(1/(E$22*(SQRT(2*PI())))*EXP(-((E$19-Simulation!$B558)^2)/(2*Simulation!E$22^2)))</f>
        <v>0</v>
      </c>
      <c r="F558" s="22">
        <f>(1/(F$22*(SQRT(2*PI())))*EXP(-((F$19-Simulation!$B558)^2)/(2*Simulation!F$22^2)))</f>
        <v>0</v>
      </c>
      <c r="G558" s="22">
        <f>(1/(G$22*(SQRT(2*PI())))*EXP(-((G$18-Simulation!$B558)^2)/(2*Simulation!G$22^2)))</f>
        <v>0</v>
      </c>
      <c r="H558" s="22">
        <f>(1/(H$22*(SQRT(2*PI())))*EXP(-((H$18-Simulation!$B558)^2)/(2*Simulation!H$22^2)))</f>
        <v>0</v>
      </c>
      <c r="I558" s="22">
        <f>(1/(I$22*(SQRT(2*PI())))*EXP(-((I$18-Simulation!$B558)^2)/(2*Simulation!I$22^2)))</f>
        <v>0</v>
      </c>
      <c r="J558" s="22">
        <f t="shared" si="13"/>
        <v>0</v>
      </c>
    </row>
    <row r="559" spans="1:10">
      <c r="A559" s="18">
        <f>B559/'Isocratic retention'!$B$5</f>
        <v>2.660000000000025</v>
      </c>
      <c r="B559" s="8">
        <v>5.32000000000005</v>
      </c>
      <c r="C559" s="22">
        <f>(1/(C$22*(SQRT(2*PI())))*EXP(-((C$19-Simulation!$B559)^2)/(2*Simulation!C$22^2)))</f>
        <v>0</v>
      </c>
      <c r="D559" s="22">
        <f>(1/(D$22*(SQRT(2*PI())))*EXP(-((D$19-Simulation!$B559)^2)/(2*Simulation!D$22^2)))</f>
        <v>0</v>
      </c>
      <c r="E559" s="22">
        <f>(1/(E$22*(SQRT(2*PI())))*EXP(-((E$19-Simulation!$B559)^2)/(2*Simulation!E$22^2)))</f>
        <v>0</v>
      </c>
      <c r="F559" s="22">
        <f>(1/(F$22*(SQRT(2*PI())))*EXP(-((F$19-Simulation!$B559)^2)/(2*Simulation!F$22^2)))</f>
        <v>0</v>
      </c>
      <c r="G559" s="22">
        <f>(1/(G$22*(SQRT(2*PI())))*EXP(-((G$18-Simulation!$B559)^2)/(2*Simulation!G$22^2)))</f>
        <v>0</v>
      </c>
      <c r="H559" s="22">
        <f>(1/(H$22*(SQRT(2*PI())))*EXP(-((H$18-Simulation!$B559)^2)/(2*Simulation!H$22^2)))</f>
        <v>0</v>
      </c>
      <c r="I559" s="22">
        <f>(1/(I$22*(SQRT(2*PI())))*EXP(-((I$18-Simulation!$B559)^2)/(2*Simulation!I$22^2)))</f>
        <v>0</v>
      </c>
      <c r="J559" s="22">
        <f t="shared" si="13"/>
        <v>0</v>
      </c>
    </row>
    <row r="560" spans="1:10">
      <c r="A560" s="18">
        <f>B560/'Isocratic retention'!$B$5</f>
        <v>2.6650000000000249</v>
      </c>
      <c r="B560" s="8">
        <v>5.3300000000000498</v>
      </c>
      <c r="C560" s="22">
        <f>(1/(C$22*(SQRT(2*PI())))*EXP(-((C$19-Simulation!$B560)^2)/(2*Simulation!C$22^2)))</f>
        <v>0</v>
      </c>
      <c r="D560" s="22">
        <f>(1/(D$22*(SQRT(2*PI())))*EXP(-((D$19-Simulation!$B560)^2)/(2*Simulation!D$22^2)))</f>
        <v>0</v>
      </c>
      <c r="E560" s="22">
        <f>(1/(E$22*(SQRT(2*PI())))*EXP(-((E$19-Simulation!$B560)^2)/(2*Simulation!E$22^2)))</f>
        <v>0</v>
      </c>
      <c r="F560" s="22">
        <f>(1/(F$22*(SQRT(2*PI())))*EXP(-((F$19-Simulation!$B560)^2)/(2*Simulation!F$22^2)))</f>
        <v>0</v>
      </c>
      <c r="G560" s="22">
        <f>(1/(G$22*(SQRT(2*PI())))*EXP(-((G$18-Simulation!$B560)^2)/(2*Simulation!G$22^2)))</f>
        <v>0</v>
      </c>
      <c r="H560" s="22">
        <f>(1/(H$22*(SQRT(2*PI())))*EXP(-((H$18-Simulation!$B560)^2)/(2*Simulation!H$22^2)))</f>
        <v>0</v>
      </c>
      <c r="I560" s="22">
        <f>(1/(I$22*(SQRT(2*PI())))*EXP(-((I$18-Simulation!$B560)^2)/(2*Simulation!I$22^2)))</f>
        <v>0</v>
      </c>
      <c r="J560" s="22">
        <f t="shared" si="13"/>
        <v>0</v>
      </c>
    </row>
    <row r="561" spans="1:10">
      <c r="A561" s="18">
        <f>B561/'Isocratic retention'!$B$5</f>
        <v>2.6700000000000248</v>
      </c>
      <c r="B561" s="8">
        <v>5.3400000000000496</v>
      </c>
      <c r="C561" s="22">
        <f>(1/(C$22*(SQRT(2*PI())))*EXP(-((C$19-Simulation!$B561)^2)/(2*Simulation!C$22^2)))</f>
        <v>0</v>
      </c>
      <c r="D561" s="22">
        <f>(1/(D$22*(SQRT(2*PI())))*EXP(-((D$19-Simulation!$B561)^2)/(2*Simulation!D$22^2)))</f>
        <v>0</v>
      </c>
      <c r="E561" s="22">
        <f>(1/(E$22*(SQRT(2*PI())))*EXP(-((E$19-Simulation!$B561)^2)/(2*Simulation!E$22^2)))</f>
        <v>0</v>
      </c>
      <c r="F561" s="22">
        <f>(1/(F$22*(SQRT(2*PI())))*EXP(-((F$19-Simulation!$B561)^2)/(2*Simulation!F$22^2)))</f>
        <v>0</v>
      </c>
      <c r="G561" s="22">
        <f>(1/(G$22*(SQRT(2*PI())))*EXP(-((G$18-Simulation!$B561)^2)/(2*Simulation!G$22^2)))</f>
        <v>0</v>
      </c>
      <c r="H561" s="22">
        <f>(1/(H$22*(SQRT(2*PI())))*EXP(-((H$18-Simulation!$B561)^2)/(2*Simulation!H$22^2)))</f>
        <v>0</v>
      </c>
      <c r="I561" s="22">
        <f>(1/(I$22*(SQRT(2*PI())))*EXP(-((I$18-Simulation!$B561)^2)/(2*Simulation!I$22^2)))</f>
        <v>0</v>
      </c>
      <c r="J561" s="22">
        <f t="shared" si="13"/>
        <v>0</v>
      </c>
    </row>
    <row r="562" spans="1:10">
      <c r="A562" s="18">
        <f>B562/'Isocratic retention'!$B$5</f>
        <v>2.67500000000003</v>
      </c>
      <c r="B562" s="8">
        <v>5.35000000000006</v>
      </c>
      <c r="C562" s="22">
        <f>(1/(C$22*(SQRT(2*PI())))*EXP(-((C$19-Simulation!$B562)^2)/(2*Simulation!C$22^2)))</f>
        <v>0</v>
      </c>
      <c r="D562" s="22">
        <f>(1/(D$22*(SQRT(2*PI())))*EXP(-((D$19-Simulation!$B562)^2)/(2*Simulation!D$22^2)))</f>
        <v>0</v>
      </c>
      <c r="E562" s="22">
        <f>(1/(E$22*(SQRT(2*PI())))*EXP(-((E$19-Simulation!$B562)^2)/(2*Simulation!E$22^2)))</f>
        <v>0</v>
      </c>
      <c r="F562" s="22">
        <f>(1/(F$22*(SQRT(2*PI())))*EXP(-((F$19-Simulation!$B562)^2)/(2*Simulation!F$22^2)))</f>
        <v>0</v>
      </c>
      <c r="G562" s="22">
        <f>(1/(G$22*(SQRT(2*PI())))*EXP(-((G$18-Simulation!$B562)^2)/(2*Simulation!G$22^2)))</f>
        <v>0</v>
      </c>
      <c r="H562" s="22">
        <f>(1/(H$22*(SQRT(2*PI())))*EXP(-((H$18-Simulation!$B562)^2)/(2*Simulation!H$22^2)))</f>
        <v>0</v>
      </c>
      <c r="I562" s="22">
        <f>(1/(I$22*(SQRT(2*PI())))*EXP(-((I$18-Simulation!$B562)^2)/(2*Simulation!I$22^2)))</f>
        <v>0</v>
      </c>
      <c r="J562" s="22">
        <f t="shared" si="13"/>
        <v>0</v>
      </c>
    </row>
    <row r="563" spans="1:10">
      <c r="A563" s="18">
        <f>B563/'Isocratic retention'!$B$5</f>
        <v>2.6800000000000299</v>
      </c>
      <c r="B563" s="8">
        <v>5.3600000000000598</v>
      </c>
      <c r="C563" s="22">
        <f>(1/(C$22*(SQRT(2*PI())))*EXP(-((C$19-Simulation!$B563)^2)/(2*Simulation!C$22^2)))</f>
        <v>0</v>
      </c>
      <c r="D563" s="22">
        <f>(1/(D$22*(SQRT(2*PI())))*EXP(-((D$19-Simulation!$B563)^2)/(2*Simulation!D$22^2)))</f>
        <v>0</v>
      </c>
      <c r="E563" s="22">
        <f>(1/(E$22*(SQRT(2*PI())))*EXP(-((E$19-Simulation!$B563)^2)/(2*Simulation!E$22^2)))</f>
        <v>0</v>
      </c>
      <c r="F563" s="22">
        <f>(1/(F$22*(SQRT(2*PI())))*EXP(-((F$19-Simulation!$B563)^2)/(2*Simulation!F$22^2)))</f>
        <v>0</v>
      </c>
      <c r="G563" s="22">
        <f>(1/(G$22*(SQRT(2*PI())))*EXP(-((G$18-Simulation!$B563)^2)/(2*Simulation!G$22^2)))</f>
        <v>0</v>
      </c>
      <c r="H563" s="22">
        <f>(1/(H$22*(SQRT(2*PI())))*EXP(-((H$18-Simulation!$B563)^2)/(2*Simulation!H$22^2)))</f>
        <v>0</v>
      </c>
      <c r="I563" s="22">
        <f>(1/(I$22*(SQRT(2*PI())))*EXP(-((I$18-Simulation!$B563)^2)/(2*Simulation!I$22^2)))</f>
        <v>0</v>
      </c>
      <c r="J563" s="22">
        <f t="shared" si="13"/>
        <v>0</v>
      </c>
    </row>
    <row r="564" spans="1:10">
      <c r="A564" s="18">
        <f>B564/'Isocratic retention'!$B$5</f>
        <v>2.6850000000000298</v>
      </c>
      <c r="B564" s="8">
        <v>5.3700000000000596</v>
      </c>
      <c r="C564" s="22">
        <f>(1/(C$22*(SQRT(2*PI())))*EXP(-((C$19-Simulation!$B564)^2)/(2*Simulation!C$22^2)))</f>
        <v>0</v>
      </c>
      <c r="D564" s="22">
        <f>(1/(D$22*(SQRT(2*PI())))*EXP(-((D$19-Simulation!$B564)^2)/(2*Simulation!D$22^2)))</f>
        <v>0</v>
      </c>
      <c r="E564" s="22">
        <f>(1/(E$22*(SQRT(2*PI())))*EXP(-((E$19-Simulation!$B564)^2)/(2*Simulation!E$22^2)))</f>
        <v>0</v>
      </c>
      <c r="F564" s="22">
        <f>(1/(F$22*(SQRT(2*PI())))*EXP(-((F$19-Simulation!$B564)^2)/(2*Simulation!F$22^2)))</f>
        <v>0</v>
      </c>
      <c r="G564" s="22">
        <f>(1/(G$22*(SQRT(2*PI())))*EXP(-((G$18-Simulation!$B564)^2)/(2*Simulation!G$22^2)))</f>
        <v>0</v>
      </c>
      <c r="H564" s="22">
        <f>(1/(H$22*(SQRT(2*PI())))*EXP(-((H$18-Simulation!$B564)^2)/(2*Simulation!H$22^2)))</f>
        <v>0</v>
      </c>
      <c r="I564" s="22">
        <f>(1/(I$22*(SQRT(2*PI())))*EXP(-((I$18-Simulation!$B564)^2)/(2*Simulation!I$22^2)))</f>
        <v>0</v>
      </c>
      <c r="J564" s="22">
        <f t="shared" si="13"/>
        <v>0</v>
      </c>
    </row>
    <row r="565" spans="1:10">
      <c r="A565" s="18">
        <f>B565/'Isocratic retention'!$B$5</f>
        <v>2.6900000000000301</v>
      </c>
      <c r="B565" s="8">
        <v>5.3800000000000603</v>
      </c>
      <c r="C565" s="22">
        <f>(1/(C$22*(SQRT(2*PI())))*EXP(-((C$19-Simulation!$B565)^2)/(2*Simulation!C$22^2)))</f>
        <v>0</v>
      </c>
      <c r="D565" s="22">
        <f>(1/(D$22*(SQRT(2*PI())))*EXP(-((D$19-Simulation!$B565)^2)/(2*Simulation!D$22^2)))</f>
        <v>0</v>
      </c>
      <c r="E565" s="22">
        <f>(1/(E$22*(SQRT(2*PI())))*EXP(-((E$19-Simulation!$B565)^2)/(2*Simulation!E$22^2)))</f>
        <v>0</v>
      </c>
      <c r="F565" s="22">
        <f>(1/(F$22*(SQRT(2*PI())))*EXP(-((F$19-Simulation!$B565)^2)/(2*Simulation!F$22^2)))</f>
        <v>0</v>
      </c>
      <c r="G565" s="22">
        <f>(1/(G$22*(SQRT(2*PI())))*EXP(-((G$18-Simulation!$B565)^2)/(2*Simulation!G$22^2)))</f>
        <v>0</v>
      </c>
      <c r="H565" s="22">
        <f>(1/(H$22*(SQRT(2*PI())))*EXP(-((H$18-Simulation!$B565)^2)/(2*Simulation!H$22^2)))</f>
        <v>0</v>
      </c>
      <c r="I565" s="22">
        <f>(1/(I$22*(SQRT(2*PI())))*EXP(-((I$18-Simulation!$B565)^2)/(2*Simulation!I$22^2)))</f>
        <v>0</v>
      </c>
      <c r="J565" s="22">
        <f t="shared" si="13"/>
        <v>0</v>
      </c>
    </row>
    <row r="566" spans="1:10">
      <c r="A566" s="18">
        <f>B566/'Isocratic retention'!$B$5</f>
        <v>2.69500000000003</v>
      </c>
      <c r="B566" s="8">
        <v>5.3900000000000601</v>
      </c>
      <c r="C566" s="22">
        <f>(1/(C$22*(SQRT(2*PI())))*EXP(-((C$19-Simulation!$B566)^2)/(2*Simulation!C$22^2)))</f>
        <v>0</v>
      </c>
      <c r="D566" s="22">
        <f>(1/(D$22*(SQRT(2*PI())))*EXP(-((D$19-Simulation!$B566)^2)/(2*Simulation!D$22^2)))</f>
        <v>0</v>
      </c>
      <c r="E566" s="22">
        <f>(1/(E$22*(SQRT(2*PI())))*EXP(-((E$19-Simulation!$B566)^2)/(2*Simulation!E$22^2)))</f>
        <v>0</v>
      </c>
      <c r="F566" s="22">
        <f>(1/(F$22*(SQRT(2*PI())))*EXP(-((F$19-Simulation!$B566)^2)/(2*Simulation!F$22^2)))</f>
        <v>0</v>
      </c>
      <c r="G566" s="22">
        <f>(1/(G$22*(SQRT(2*PI())))*EXP(-((G$18-Simulation!$B566)^2)/(2*Simulation!G$22^2)))</f>
        <v>0</v>
      </c>
      <c r="H566" s="22">
        <f>(1/(H$22*(SQRT(2*PI())))*EXP(-((H$18-Simulation!$B566)^2)/(2*Simulation!H$22^2)))</f>
        <v>0</v>
      </c>
      <c r="I566" s="22">
        <f>(1/(I$22*(SQRT(2*PI())))*EXP(-((I$18-Simulation!$B566)^2)/(2*Simulation!I$22^2)))</f>
        <v>0</v>
      </c>
      <c r="J566" s="22">
        <f t="shared" si="13"/>
        <v>0</v>
      </c>
    </row>
    <row r="567" spans="1:10">
      <c r="A567" s="18">
        <f>B567/'Isocratic retention'!$B$5</f>
        <v>2.7000000000000299</v>
      </c>
      <c r="B567" s="8">
        <v>5.4000000000000599</v>
      </c>
      <c r="C567" s="22">
        <f>(1/(C$22*(SQRT(2*PI())))*EXP(-((C$19-Simulation!$B567)^2)/(2*Simulation!C$22^2)))</f>
        <v>0</v>
      </c>
      <c r="D567" s="22">
        <f>(1/(D$22*(SQRT(2*PI())))*EXP(-((D$19-Simulation!$B567)^2)/(2*Simulation!D$22^2)))</f>
        <v>0</v>
      </c>
      <c r="E567" s="22">
        <f>(1/(E$22*(SQRT(2*PI())))*EXP(-((E$19-Simulation!$B567)^2)/(2*Simulation!E$22^2)))</f>
        <v>0</v>
      </c>
      <c r="F567" s="22">
        <f>(1/(F$22*(SQRT(2*PI())))*EXP(-((F$19-Simulation!$B567)^2)/(2*Simulation!F$22^2)))</f>
        <v>0</v>
      </c>
      <c r="G567" s="22">
        <f>(1/(G$22*(SQRT(2*PI())))*EXP(-((G$18-Simulation!$B567)^2)/(2*Simulation!G$22^2)))</f>
        <v>0</v>
      </c>
      <c r="H567" s="22">
        <f>(1/(H$22*(SQRT(2*PI())))*EXP(-((H$18-Simulation!$B567)^2)/(2*Simulation!H$22^2)))</f>
        <v>0</v>
      </c>
      <c r="I567" s="22">
        <f>(1/(I$22*(SQRT(2*PI())))*EXP(-((I$18-Simulation!$B567)^2)/(2*Simulation!I$22^2)))</f>
        <v>0</v>
      </c>
      <c r="J567" s="22">
        <f t="shared" si="13"/>
        <v>0</v>
      </c>
    </row>
    <row r="568" spans="1:10">
      <c r="A568" s="18">
        <f>B568/'Isocratic retention'!$B$5</f>
        <v>2.7050000000000298</v>
      </c>
      <c r="B568" s="8">
        <v>5.4100000000000597</v>
      </c>
      <c r="C568" s="22">
        <f>(1/(C$22*(SQRT(2*PI())))*EXP(-((C$19-Simulation!$B568)^2)/(2*Simulation!C$22^2)))</f>
        <v>0</v>
      </c>
      <c r="D568" s="22">
        <f>(1/(D$22*(SQRT(2*PI())))*EXP(-((D$19-Simulation!$B568)^2)/(2*Simulation!D$22^2)))</f>
        <v>0</v>
      </c>
      <c r="E568" s="22">
        <f>(1/(E$22*(SQRT(2*PI())))*EXP(-((E$19-Simulation!$B568)^2)/(2*Simulation!E$22^2)))</f>
        <v>0</v>
      </c>
      <c r="F568" s="22">
        <f>(1/(F$22*(SQRT(2*PI())))*EXP(-((F$19-Simulation!$B568)^2)/(2*Simulation!F$22^2)))</f>
        <v>0</v>
      </c>
      <c r="G568" s="22">
        <f>(1/(G$22*(SQRT(2*PI())))*EXP(-((G$18-Simulation!$B568)^2)/(2*Simulation!G$22^2)))</f>
        <v>0</v>
      </c>
      <c r="H568" s="22">
        <f>(1/(H$22*(SQRT(2*PI())))*EXP(-((H$18-Simulation!$B568)^2)/(2*Simulation!H$22^2)))</f>
        <v>0</v>
      </c>
      <c r="I568" s="22">
        <f>(1/(I$22*(SQRT(2*PI())))*EXP(-((I$18-Simulation!$B568)^2)/(2*Simulation!I$22^2)))</f>
        <v>0</v>
      </c>
      <c r="J568" s="22">
        <f t="shared" si="13"/>
        <v>0</v>
      </c>
    </row>
    <row r="569" spans="1:10">
      <c r="A569" s="18">
        <f>B569/'Isocratic retention'!$B$5</f>
        <v>2.7100000000000302</v>
      </c>
      <c r="B569" s="8">
        <v>5.4200000000000603</v>
      </c>
      <c r="C569" s="22">
        <f>(1/(C$22*(SQRT(2*PI())))*EXP(-((C$19-Simulation!$B569)^2)/(2*Simulation!C$22^2)))</f>
        <v>0</v>
      </c>
      <c r="D569" s="22">
        <f>(1/(D$22*(SQRT(2*PI())))*EXP(-((D$19-Simulation!$B569)^2)/(2*Simulation!D$22^2)))</f>
        <v>0</v>
      </c>
      <c r="E569" s="22">
        <f>(1/(E$22*(SQRT(2*PI())))*EXP(-((E$19-Simulation!$B569)^2)/(2*Simulation!E$22^2)))</f>
        <v>0</v>
      </c>
      <c r="F569" s="22">
        <f>(1/(F$22*(SQRT(2*PI())))*EXP(-((F$19-Simulation!$B569)^2)/(2*Simulation!F$22^2)))</f>
        <v>0</v>
      </c>
      <c r="G569" s="22">
        <f>(1/(G$22*(SQRT(2*PI())))*EXP(-((G$18-Simulation!$B569)^2)/(2*Simulation!G$22^2)))</f>
        <v>0</v>
      </c>
      <c r="H569" s="22">
        <f>(1/(H$22*(SQRT(2*PI())))*EXP(-((H$18-Simulation!$B569)^2)/(2*Simulation!H$22^2)))</f>
        <v>0</v>
      </c>
      <c r="I569" s="22">
        <f>(1/(I$22*(SQRT(2*PI())))*EXP(-((I$18-Simulation!$B569)^2)/(2*Simulation!I$22^2)))</f>
        <v>0</v>
      </c>
      <c r="J569" s="22">
        <f t="shared" si="13"/>
        <v>0</v>
      </c>
    </row>
    <row r="570" spans="1:10">
      <c r="A570" s="18">
        <f>B570/'Isocratic retention'!$B$5</f>
        <v>2.7150000000000301</v>
      </c>
      <c r="B570" s="8">
        <v>5.4300000000000601</v>
      </c>
      <c r="C570" s="22">
        <f>(1/(C$22*(SQRT(2*PI())))*EXP(-((C$19-Simulation!$B570)^2)/(2*Simulation!C$22^2)))</f>
        <v>0</v>
      </c>
      <c r="D570" s="22">
        <f>(1/(D$22*(SQRT(2*PI())))*EXP(-((D$19-Simulation!$B570)^2)/(2*Simulation!D$22^2)))</f>
        <v>0</v>
      </c>
      <c r="E570" s="22">
        <f>(1/(E$22*(SQRT(2*PI())))*EXP(-((E$19-Simulation!$B570)^2)/(2*Simulation!E$22^2)))</f>
        <v>0</v>
      </c>
      <c r="F570" s="22">
        <f>(1/(F$22*(SQRT(2*PI())))*EXP(-((F$19-Simulation!$B570)^2)/(2*Simulation!F$22^2)))</f>
        <v>0</v>
      </c>
      <c r="G570" s="22">
        <f>(1/(G$22*(SQRT(2*PI())))*EXP(-((G$18-Simulation!$B570)^2)/(2*Simulation!G$22^2)))</f>
        <v>0</v>
      </c>
      <c r="H570" s="22">
        <f>(1/(H$22*(SQRT(2*PI())))*EXP(-((H$18-Simulation!$B570)^2)/(2*Simulation!H$22^2)))</f>
        <v>0</v>
      </c>
      <c r="I570" s="22">
        <f>(1/(I$22*(SQRT(2*PI())))*EXP(-((I$18-Simulation!$B570)^2)/(2*Simulation!I$22^2)))</f>
        <v>0</v>
      </c>
      <c r="J570" s="22">
        <f t="shared" si="13"/>
        <v>0</v>
      </c>
    </row>
    <row r="571" spans="1:10">
      <c r="A571" s="18">
        <f>B571/'Isocratic retention'!$B$5</f>
        <v>2.7200000000000299</v>
      </c>
      <c r="B571" s="8">
        <v>5.4400000000000599</v>
      </c>
      <c r="C571" s="22">
        <f>(1/(C$22*(SQRT(2*PI())))*EXP(-((C$19-Simulation!$B571)^2)/(2*Simulation!C$22^2)))</f>
        <v>0</v>
      </c>
      <c r="D571" s="22">
        <f>(1/(D$22*(SQRT(2*PI())))*EXP(-((D$19-Simulation!$B571)^2)/(2*Simulation!D$22^2)))</f>
        <v>0</v>
      </c>
      <c r="E571" s="22">
        <f>(1/(E$22*(SQRT(2*PI())))*EXP(-((E$19-Simulation!$B571)^2)/(2*Simulation!E$22^2)))</f>
        <v>0</v>
      </c>
      <c r="F571" s="22">
        <f>(1/(F$22*(SQRT(2*PI())))*EXP(-((F$19-Simulation!$B571)^2)/(2*Simulation!F$22^2)))</f>
        <v>0</v>
      </c>
      <c r="G571" s="22">
        <f>(1/(G$22*(SQRT(2*PI())))*EXP(-((G$18-Simulation!$B571)^2)/(2*Simulation!G$22^2)))</f>
        <v>0</v>
      </c>
      <c r="H571" s="22">
        <f>(1/(H$22*(SQRT(2*PI())))*EXP(-((H$18-Simulation!$B571)^2)/(2*Simulation!H$22^2)))</f>
        <v>0</v>
      </c>
      <c r="I571" s="22">
        <f>(1/(I$22*(SQRT(2*PI())))*EXP(-((I$18-Simulation!$B571)^2)/(2*Simulation!I$22^2)))</f>
        <v>0</v>
      </c>
      <c r="J571" s="22">
        <f t="shared" si="13"/>
        <v>0</v>
      </c>
    </row>
    <row r="572" spans="1:10">
      <c r="A572" s="18">
        <f>B572/'Isocratic retention'!$B$5</f>
        <v>2.7250000000000298</v>
      </c>
      <c r="B572" s="8">
        <v>5.4500000000000597</v>
      </c>
      <c r="C572" s="22">
        <f>(1/(C$22*(SQRT(2*PI())))*EXP(-((C$19-Simulation!$B572)^2)/(2*Simulation!C$22^2)))</f>
        <v>0</v>
      </c>
      <c r="D572" s="22">
        <f>(1/(D$22*(SQRT(2*PI())))*EXP(-((D$19-Simulation!$B572)^2)/(2*Simulation!D$22^2)))</f>
        <v>0</v>
      </c>
      <c r="E572" s="22">
        <f>(1/(E$22*(SQRT(2*PI())))*EXP(-((E$19-Simulation!$B572)^2)/(2*Simulation!E$22^2)))</f>
        <v>0</v>
      </c>
      <c r="F572" s="22">
        <f>(1/(F$22*(SQRT(2*PI())))*EXP(-((F$19-Simulation!$B572)^2)/(2*Simulation!F$22^2)))</f>
        <v>0</v>
      </c>
      <c r="G572" s="22">
        <f>(1/(G$22*(SQRT(2*PI())))*EXP(-((G$18-Simulation!$B572)^2)/(2*Simulation!G$22^2)))</f>
        <v>0</v>
      </c>
      <c r="H572" s="22">
        <f>(1/(H$22*(SQRT(2*PI())))*EXP(-((H$18-Simulation!$B572)^2)/(2*Simulation!H$22^2)))</f>
        <v>0</v>
      </c>
      <c r="I572" s="22">
        <f>(1/(I$22*(SQRT(2*PI())))*EXP(-((I$18-Simulation!$B572)^2)/(2*Simulation!I$22^2)))</f>
        <v>0</v>
      </c>
      <c r="J572" s="22">
        <f t="shared" si="13"/>
        <v>0</v>
      </c>
    </row>
    <row r="573" spans="1:10">
      <c r="A573" s="18">
        <f>B573/'Isocratic retention'!$B$5</f>
        <v>2.7300000000000302</v>
      </c>
      <c r="B573" s="8">
        <v>5.4600000000000604</v>
      </c>
      <c r="C573" s="22">
        <f>(1/(C$22*(SQRT(2*PI())))*EXP(-((C$19-Simulation!$B573)^2)/(2*Simulation!C$22^2)))</f>
        <v>0</v>
      </c>
      <c r="D573" s="22">
        <f>(1/(D$22*(SQRT(2*PI())))*EXP(-((D$19-Simulation!$B573)^2)/(2*Simulation!D$22^2)))</f>
        <v>0</v>
      </c>
      <c r="E573" s="22">
        <f>(1/(E$22*(SQRT(2*PI())))*EXP(-((E$19-Simulation!$B573)^2)/(2*Simulation!E$22^2)))</f>
        <v>0</v>
      </c>
      <c r="F573" s="22">
        <f>(1/(F$22*(SQRT(2*PI())))*EXP(-((F$19-Simulation!$B573)^2)/(2*Simulation!F$22^2)))</f>
        <v>0</v>
      </c>
      <c r="G573" s="22">
        <f>(1/(G$22*(SQRT(2*PI())))*EXP(-((G$18-Simulation!$B573)^2)/(2*Simulation!G$22^2)))</f>
        <v>0</v>
      </c>
      <c r="H573" s="22">
        <f>(1/(H$22*(SQRT(2*PI())))*EXP(-((H$18-Simulation!$B573)^2)/(2*Simulation!H$22^2)))</f>
        <v>0</v>
      </c>
      <c r="I573" s="22">
        <f>(1/(I$22*(SQRT(2*PI())))*EXP(-((I$18-Simulation!$B573)^2)/(2*Simulation!I$22^2)))</f>
        <v>0</v>
      </c>
      <c r="J573" s="22">
        <f t="shared" si="13"/>
        <v>0</v>
      </c>
    </row>
    <row r="574" spans="1:10">
      <c r="A574" s="18">
        <f>B574/'Isocratic retention'!$B$5</f>
        <v>2.7350000000000301</v>
      </c>
      <c r="B574" s="8">
        <v>5.4700000000000601</v>
      </c>
      <c r="C574" s="22">
        <f>(1/(C$22*(SQRT(2*PI())))*EXP(-((C$19-Simulation!$B574)^2)/(2*Simulation!C$22^2)))</f>
        <v>0</v>
      </c>
      <c r="D574" s="22">
        <f>(1/(D$22*(SQRT(2*PI())))*EXP(-((D$19-Simulation!$B574)^2)/(2*Simulation!D$22^2)))</f>
        <v>0</v>
      </c>
      <c r="E574" s="22">
        <f>(1/(E$22*(SQRT(2*PI())))*EXP(-((E$19-Simulation!$B574)^2)/(2*Simulation!E$22^2)))</f>
        <v>0</v>
      </c>
      <c r="F574" s="22">
        <f>(1/(F$22*(SQRT(2*PI())))*EXP(-((F$19-Simulation!$B574)^2)/(2*Simulation!F$22^2)))</f>
        <v>0</v>
      </c>
      <c r="G574" s="22">
        <f>(1/(G$22*(SQRT(2*PI())))*EXP(-((G$18-Simulation!$B574)^2)/(2*Simulation!G$22^2)))</f>
        <v>0</v>
      </c>
      <c r="H574" s="22">
        <f>(1/(H$22*(SQRT(2*PI())))*EXP(-((H$18-Simulation!$B574)^2)/(2*Simulation!H$22^2)))</f>
        <v>0</v>
      </c>
      <c r="I574" s="22">
        <f>(1/(I$22*(SQRT(2*PI())))*EXP(-((I$18-Simulation!$B574)^2)/(2*Simulation!I$22^2)))</f>
        <v>0</v>
      </c>
      <c r="J574" s="22">
        <f t="shared" si="13"/>
        <v>0</v>
      </c>
    </row>
    <row r="575" spans="1:10">
      <c r="A575" s="18">
        <f>B575/'Isocratic retention'!$B$5</f>
        <v>2.74000000000003</v>
      </c>
      <c r="B575" s="8">
        <v>5.4800000000000599</v>
      </c>
      <c r="C575" s="22">
        <f>(1/(C$22*(SQRT(2*PI())))*EXP(-((C$19-Simulation!$B575)^2)/(2*Simulation!C$22^2)))</f>
        <v>0</v>
      </c>
      <c r="D575" s="22">
        <f>(1/(D$22*(SQRT(2*PI())))*EXP(-((D$19-Simulation!$B575)^2)/(2*Simulation!D$22^2)))</f>
        <v>0</v>
      </c>
      <c r="E575" s="22">
        <f>(1/(E$22*(SQRT(2*PI())))*EXP(-((E$19-Simulation!$B575)^2)/(2*Simulation!E$22^2)))</f>
        <v>0</v>
      </c>
      <c r="F575" s="22">
        <f>(1/(F$22*(SQRT(2*PI())))*EXP(-((F$19-Simulation!$B575)^2)/(2*Simulation!F$22^2)))</f>
        <v>0</v>
      </c>
      <c r="G575" s="22">
        <f>(1/(G$22*(SQRT(2*PI())))*EXP(-((G$18-Simulation!$B575)^2)/(2*Simulation!G$22^2)))</f>
        <v>0</v>
      </c>
      <c r="H575" s="22">
        <f>(1/(H$22*(SQRT(2*PI())))*EXP(-((H$18-Simulation!$B575)^2)/(2*Simulation!H$22^2)))</f>
        <v>0</v>
      </c>
      <c r="I575" s="22">
        <f>(1/(I$22*(SQRT(2*PI())))*EXP(-((I$18-Simulation!$B575)^2)/(2*Simulation!I$22^2)))</f>
        <v>0</v>
      </c>
      <c r="J575" s="22">
        <f t="shared" si="13"/>
        <v>0</v>
      </c>
    </row>
    <row r="576" spans="1:10">
      <c r="A576" s="18">
        <f>B576/'Isocratic retention'!$B$5</f>
        <v>2.7450000000000299</v>
      </c>
      <c r="B576" s="8">
        <v>5.4900000000000597</v>
      </c>
      <c r="C576" s="22">
        <f>(1/(C$22*(SQRT(2*PI())))*EXP(-((C$19-Simulation!$B576)^2)/(2*Simulation!C$22^2)))</f>
        <v>0</v>
      </c>
      <c r="D576" s="22">
        <f>(1/(D$22*(SQRT(2*PI())))*EXP(-((D$19-Simulation!$B576)^2)/(2*Simulation!D$22^2)))</f>
        <v>0</v>
      </c>
      <c r="E576" s="22">
        <f>(1/(E$22*(SQRT(2*PI())))*EXP(-((E$19-Simulation!$B576)^2)/(2*Simulation!E$22^2)))</f>
        <v>0</v>
      </c>
      <c r="F576" s="22">
        <f>(1/(F$22*(SQRT(2*PI())))*EXP(-((F$19-Simulation!$B576)^2)/(2*Simulation!F$22^2)))</f>
        <v>0</v>
      </c>
      <c r="G576" s="22">
        <f>(1/(G$22*(SQRT(2*PI())))*EXP(-((G$18-Simulation!$B576)^2)/(2*Simulation!G$22^2)))</f>
        <v>0</v>
      </c>
      <c r="H576" s="22">
        <f>(1/(H$22*(SQRT(2*PI())))*EXP(-((H$18-Simulation!$B576)^2)/(2*Simulation!H$22^2)))</f>
        <v>0</v>
      </c>
      <c r="I576" s="22">
        <f>(1/(I$22*(SQRT(2*PI())))*EXP(-((I$18-Simulation!$B576)^2)/(2*Simulation!I$22^2)))</f>
        <v>0</v>
      </c>
      <c r="J576" s="22">
        <f t="shared" si="13"/>
        <v>0</v>
      </c>
    </row>
    <row r="577" spans="1:10">
      <c r="A577" s="18">
        <f>B577/'Isocratic retention'!$B$5</f>
        <v>2.7500000000000302</v>
      </c>
      <c r="B577" s="8">
        <v>5.5000000000000604</v>
      </c>
      <c r="C577" s="22">
        <f>(1/(C$22*(SQRT(2*PI())))*EXP(-((C$19-Simulation!$B577)^2)/(2*Simulation!C$22^2)))</f>
        <v>0</v>
      </c>
      <c r="D577" s="22">
        <f>(1/(D$22*(SQRT(2*PI())))*EXP(-((D$19-Simulation!$B577)^2)/(2*Simulation!D$22^2)))</f>
        <v>0</v>
      </c>
      <c r="E577" s="22">
        <f>(1/(E$22*(SQRT(2*PI())))*EXP(-((E$19-Simulation!$B577)^2)/(2*Simulation!E$22^2)))</f>
        <v>0</v>
      </c>
      <c r="F577" s="22">
        <f>(1/(F$22*(SQRT(2*PI())))*EXP(-((F$19-Simulation!$B577)^2)/(2*Simulation!F$22^2)))</f>
        <v>0</v>
      </c>
      <c r="G577" s="22">
        <f>(1/(G$22*(SQRT(2*PI())))*EXP(-((G$18-Simulation!$B577)^2)/(2*Simulation!G$22^2)))</f>
        <v>0</v>
      </c>
      <c r="H577" s="22">
        <f>(1/(H$22*(SQRT(2*PI())))*EXP(-((H$18-Simulation!$B577)^2)/(2*Simulation!H$22^2)))</f>
        <v>0</v>
      </c>
      <c r="I577" s="22">
        <f>(1/(I$22*(SQRT(2*PI())))*EXP(-((I$18-Simulation!$B577)^2)/(2*Simulation!I$22^2)))</f>
        <v>0</v>
      </c>
      <c r="J577" s="22">
        <f t="shared" si="13"/>
        <v>0</v>
      </c>
    </row>
    <row r="578" spans="1:10">
      <c r="A578" s="18">
        <f>B578/'Isocratic retention'!$B$5</f>
        <v>2.7550000000000301</v>
      </c>
      <c r="B578" s="8">
        <v>5.5100000000000602</v>
      </c>
      <c r="C578" s="22">
        <f>(1/(C$22*(SQRT(2*PI())))*EXP(-((C$19-Simulation!$B578)^2)/(2*Simulation!C$22^2)))</f>
        <v>0</v>
      </c>
      <c r="D578" s="22">
        <f>(1/(D$22*(SQRT(2*PI())))*EXP(-((D$19-Simulation!$B578)^2)/(2*Simulation!D$22^2)))</f>
        <v>0</v>
      </c>
      <c r="E578" s="22">
        <f>(1/(E$22*(SQRT(2*PI())))*EXP(-((E$19-Simulation!$B578)^2)/(2*Simulation!E$22^2)))</f>
        <v>0</v>
      </c>
      <c r="F578" s="22">
        <f>(1/(F$22*(SQRT(2*PI())))*EXP(-((F$19-Simulation!$B578)^2)/(2*Simulation!F$22^2)))</f>
        <v>0</v>
      </c>
      <c r="G578" s="22">
        <f>(1/(G$22*(SQRT(2*PI())))*EXP(-((G$18-Simulation!$B578)^2)/(2*Simulation!G$22^2)))</f>
        <v>0</v>
      </c>
      <c r="H578" s="22">
        <f>(1/(H$22*(SQRT(2*PI())))*EXP(-((H$18-Simulation!$B578)^2)/(2*Simulation!H$22^2)))</f>
        <v>0</v>
      </c>
      <c r="I578" s="22">
        <f>(1/(I$22*(SQRT(2*PI())))*EXP(-((I$18-Simulation!$B578)^2)/(2*Simulation!I$22^2)))</f>
        <v>0</v>
      </c>
      <c r="J578" s="22">
        <f t="shared" si="13"/>
        <v>0</v>
      </c>
    </row>
    <row r="579" spans="1:10">
      <c r="A579" s="18">
        <f>B579/'Isocratic retention'!$B$5</f>
        <v>2.76000000000003</v>
      </c>
      <c r="B579" s="8">
        <v>5.52000000000006</v>
      </c>
      <c r="C579" s="22">
        <f>(1/(C$22*(SQRT(2*PI())))*EXP(-((C$19-Simulation!$B579)^2)/(2*Simulation!C$22^2)))</f>
        <v>0</v>
      </c>
      <c r="D579" s="22">
        <f>(1/(D$22*(SQRT(2*PI())))*EXP(-((D$19-Simulation!$B579)^2)/(2*Simulation!D$22^2)))</f>
        <v>0</v>
      </c>
      <c r="E579" s="22">
        <f>(1/(E$22*(SQRT(2*PI())))*EXP(-((E$19-Simulation!$B579)^2)/(2*Simulation!E$22^2)))</f>
        <v>0</v>
      </c>
      <c r="F579" s="22">
        <f>(1/(F$22*(SQRT(2*PI())))*EXP(-((F$19-Simulation!$B579)^2)/(2*Simulation!F$22^2)))</f>
        <v>0</v>
      </c>
      <c r="G579" s="22">
        <f>(1/(G$22*(SQRT(2*PI())))*EXP(-((G$18-Simulation!$B579)^2)/(2*Simulation!G$22^2)))</f>
        <v>0</v>
      </c>
      <c r="H579" s="22">
        <f>(1/(H$22*(SQRT(2*PI())))*EXP(-((H$18-Simulation!$B579)^2)/(2*Simulation!H$22^2)))</f>
        <v>0</v>
      </c>
      <c r="I579" s="22">
        <f>(1/(I$22*(SQRT(2*PI())))*EXP(-((I$18-Simulation!$B579)^2)/(2*Simulation!I$22^2)))</f>
        <v>0</v>
      </c>
      <c r="J579" s="22">
        <f t="shared" si="13"/>
        <v>0</v>
      </c>
    </row>
    <row r="580" spans="1:10">
      <c r="A580" s="18">
        <f>B580/'Isocratic retention'!$B$5</f>
        <v>2.7650000000000299</v>
      </c>
      <c r="B580" s="8">
        <v>5.5300000000000598</v>
      </c>
      <c r="C580" s="22">
        <f>(1/(C$22*(SQRT(2*PI())))*EXP(-((C$19-Simulation!$B580)^2)/(2*Simulation!C$22^2)))</f>
        <v>0</v>
      </c>
      <c r="D580" s="22">
        <f>(1/(D$22*(SQRT(2*PI())))*EXP(-((D$19-Simulation!$B580)^2)/(2*Simulation!D$22^2)))</f>
        <v>0</v>
      </c>
      <c r="E580" s="22">
        <f>(1/(E$22*(SQRT(2*PI())))*EXP(-((E$19-Simulation!$B580)^2)/(2*Simulation!E$22^2)))</f>
        <v>0</v>
      </c>
      <c r="F580" s="22">
        <f>(1/(F$22*(SQRT(2*PI())))*EXP(-((F$19-Simulation!$B580)^2)/(2*Simulation!F$22^2)))</f>
        <v>0</v>
      </c>
      <c r="G580" s="22">
        <f>(1/(G$22*(SQRT(2*PI())))*EXP(-((G$18-Simulation!$B580)^2)/(2*Simulation!G$22^2)))</f>
        <v>0</v>
      </c>
      <c r="H580" s="22">
        <f>(1/(H$22*(SQRT(2*PI())))*EXP(-((H$18-Simulation!$B580)^2)/(2*Simulation!H$22^2)))</f>
        <v>0</v>
      </c>
      <c r="I580" s="22">
        <f>(1/(I$22*(SQRT(2*PI())))*EXP(-((I$18-Simulation!$B580)^2)/(2*Simulation!I$22^2)))</f>
        <v>0</v>
      </c>
      <c r="J580" s="22">
        <f t="shared" si="13"/>
        <v>0</v>
      </c>
    </row>
    <row r="581" spans="1:10">
      <c r="A581" s="18">
        <f>B581/'Isocratic retention'!$B$5</f>
        <v>2.7700000000000302</v>
      </c>
      <c r="B581" s="8">
        <v>5.5400000000000604</v>
      </c>
      <c r="C581" s="22">
        <f>(1/(C$22*(SQRT(2*PI())))*EXP(-((C$19-Simulation!$B581)^2)/(2*Simulation!C$22^2)))</f>
        <v>0</v>
      </c>
      <c r="D581" s="22">
        <f>(1/(D$22*(SQRT(2*PI())))*EXP(-((D$19-Simulation!$B581)^2)/(2*Simulation!D$22^2)))</f>
        <v>0</v>
      </c>
      <c r="E581" s="22">
        <f>(1/(E$22*(SQRT(2*PI())))*EXP(-((E$19-Simulation!$B581)^2)/(2*Simulation!E$22^2)))</f>
        <v>0</v>
      </c>
      <c r="F581" s="22">
        <f>(1/(F$22*(SQRT(2*PI())))*EXP(-((F$19-Simulation!$B581)^2)/(2*Simulation!F$22^2)))</f>
        <v>0</v>
      </c>
      <c r="G581" s="22">
        <f>(1/(G$22*(SQRT(2*PI())))*EXP(-((G$18-Simulation!$B581)^2)/(2*Simulation!G$22^2)))</f>
        <v>0</v>
      </c>
      <c r="H581" s="22">
        <f>(1/(H$22*(SQRT(2*PI())))*EXP(-((H$18-Simulation!$B581)^2)/(2*Simulation!H$22^2)))</f>
        <v>0</v>
      </c>
      <c r="I581" s="22">
        <f>(1/(I$22*(SQRT(2*PI())))*EXP(-((I$18-Simulation!$B581)^2)/(2*Simulation!I$22^2)))</f>
        <v>0</v>
      </c>
      <c r="J581" s="22">
        <f t="shared" si="13"/>
        <v>0</v>
      </c>
    </row>
    <row r="582" spans="1:10">
      <c r="A582" s="18">
        <f>B582/'Isocratic retention'!$B$5</f>
        <v>2.7750000000000301</v>
      </c>
      <c r="B582" s="8">
        <v>5.5500000000000602</v>
      </c>
      <c r="C582" s="22">
        <f>(1/(C$22*(SQRT(2*PI())))*EXP(-((C$19-Simulation!$B582)^2)/(2*Simulation!C$22^2)))</f>
        <v>0</v>
      </c>
      <c r="D582" s="22">
        <f>(1/(D$22*(SQRT(2*PI())))*EXP(-((D$19-Simulation!$B582)^2)/(2*Simulation!D$22^2)))</f>
        <v>0</v>
      </c>
      <c r="E582" s="22">
        <f>(1/(E$22*(SQRT(2*PI())))*EXP(-((E$19-Simulation!$B582)^2)/(2*Simulation!E$22^2)))</f>
        <v>0</v>
      </c>
      <c r="F582" s="22">
        <f>(1/(F$22*(SQRT(2*PI())))*EXP(-((F$19-Simulation!$B582)^2)/(2*Simulation!F$22^2)))</f>
        <v>0</v>
      </c>
      <c r="G582" s="22">
        <f>(1/(G$22*(SQRT(2*PI())))*EXP(-((G$18-Simulation!$B582)^2)/(2*Simulation!G$22^2)))</f>
        <v>0</v>
      </c>
      <c r="H582" s="22">
        <f>(1/(H$22*(SQRT(2*PI())))*EXP(-((H$18-Simulation!$B582)^2)/(2*Simulation!H$22^2)))</f>
        <v>0</v>
      </c>
      <c r="I582" s="22">
        <f>(1/(I$22*(SQRT(2*PI())))*EXP(-((I$18-Simulation!$B582)^2)/(2*Simulation!I$22^2)))</f>
        <v>0</v>
      </c>
      <c r="J582" s="22">
        <f t="shared" si="13"/>
        <v>0</v>
      </c>
    </row>
    <row r="583" spans="1:10">
      <c r="A583" s="18">
        <f>B583/'Isocratic retention'!$B$5</f>
        <v>2.78000000000003</v>
      </c>
      <c r="B583" s="8">
        <v>5.56000000000006</v>
      </c>
      <c r="C583" s="22">
        <f>(1/(C$22*(SQRT(2*PI())))*EXP(-((C$19-Simulation!$B583)^2)/(2*Simulation!C$22^2)))</f>
        <v>0</v>
      </c>
      <c r="D583" s="22">
        <f>(1/(D$22*(SQRT(2*PI())))*EXP(-((D$19-Simulation!$B583)^2)/(2*Simulation!D$22^2)))</f>
        <v>0</v>
      </c>
      <c r="E583" s="22">
        <f>(1/(E$22*(SQRT(2*PI())))*EXP(-((E$19-Simulation!$B583)^2)/(2*Simulation!E$22^2)))</f>
        <v>0</v>
      </c>
      <c r="F583" s="22">
        <f>(1/(F$22*(SQRT(2*PI())))*EXP(-((F$19-Simulation!$B583)^2)/(2*Simulation!F$22^2)))</f>
        <v>0</v>
      </c>
      <c r="G583" s="22">
        <f>(1/(G$22*(SQRT(2*PI())))*EXP(-((G$18-Simulation!$B583)^2)/(2*Simulation!G$22^2)))</f>
        <v>0</v>
      </c>
      <c r="H583" s="22">
        <f>(1/(H$22*(SQRT(2*PI())))*EXP(-((H$18-Simulation!$B583)^2)/(2*Simulation!H$22^2)))</f>
        <v>0</v>
      </c>
      <c r="I583" s="22">
        <f>(1/(I$22*(SQRT(2*PI())))*EXP(-((I$18-Simulation!$B583)^2)/(2*Simulation!I$22^2)))</f>
        <v>0</v>
      </c>
      <c r="J583" s="22">
        <f t="shared" si="13"/>
        <v>0</v>
      </c>
    </row>
    <row r="584" spans="1:10">
      <c r="A584" s="18">
        <f>B584/'Isocratic retention'!$B$5</f>
        <v>2.7850000000000299</v>
      </c>
      <c r="B584" s="8">
        <v>5.5700000000000598</v>
      </c>
      <c r="C584" s="22">
        <f>(1/(C$22*(SQRT(2*PI())))*EXP(-((C$19-Simulation!$B584)^2)/(2*Simulation!C$22^2)))</f>
        <v>0</v>
      </c>
      <c r="D584" s="22">
        <f>(1/(D$22*(SQRT(2*PI())))*EXP(-((D$19-Simulation!$B584)^2)/(2*Simulation!D$22^2)))</f>
        <v>0</v>
      </c>
      <c r="E584" s="22">
        <f>(1/(E$22*(SQRT(2*PI())))*EXP(-((E$19-Simulation!$B584)^2)/(2*Simulation!E$22^2)))</f>
        <v>0</v>
      </c>
      <c r="F584" s="22">
        <f>(1/(F$22*(SQRT(2*PI())))*EXP(-((F$19-Simulation!$B584)^2)/(2*Simulation!F$22^2)))</f>
        <v>0</v>
      </c>
      <c r="G584" s="22">
        <f>(1/(G$22*(SQRT(2*PI())))*EXP(-((G$18-Simulation!$B584)^2)/(2*Simulation!G$22^2)))</f>
        <v>0</v>
      </c>
      <c r="H584" s="22">
        <f>(1/(H$22*(SQRT(2*PI())))*EXP(-((H$18-Simulation!$B584)^2)/(2*Simulation!H$22^2)))</f>
        <v>0</v>
      </c>
      <c r="I584" s="22">
        <f>(1/(I$22*(SQRT(2*PI())))*EXP(-((I$18-Simulation!$B584)^2)/(2*Simulation!I$22^2)))</f>
        <v>0</v>
      </c>
      <c r="J584" s="22">
        <f t="shared" ref="J584:J627" si="14">SUM(C584:I584)</f>
        <v>0</v>
      </c>
    </row>
    <row r="585" spans="1:10">
      <c r="A585" s="18">
        <f>B585/'Isocratic retention'!$B$5</f>
        <v>2.7900000000000298</v>
      </c>
      <c r="B585" s="8">
        <v>5.5800000000000596</v>
      </c>
      <c r="C585" s="22">
        <f>(1/(C$22*(SQRT(2*PI())))*EXP(-((C$19-Simulation!$B585)^2)/(2*Simulation!C$22^2)))</f>
        <v>0</v>
      </c>
      <c r="D585" s="22">
        <f>(1/(D$22*(SQRT(2*PI())))*EXP(-((D$19-Simulation!$B585)^2)/(2*Simulation!D$22^2)))</f>
        <v>0</v>
      </c>
      <c r="E585" s="22">
        <f>(1/(E$22*(SQRT(2*PI())))*EXP(-((E$19-Simulation!$B585)^2)/(2*Simulation!E$22^2)))</f>
        <v>0</v>
      </c>
      <c r="F585" s="22">
        <f>(1/(F$22*(SQRT(2*PI())))*EXP(-((F$19-Simulation!$B585)^2)/(2*Simulation!F$22^2)))</f>
        <v>0</v>
      </c>
      <c r="G585" s="22">
        <f>(1/(G$22*(SQRT(2*PI())))*EXP(-((G$18-Simulation!$B585)^2)/(2*Simulation!G$22^2)))</f>
        <v>0</v>
      </c>
      <c r="H585" s="22">
        <f>(1/(H$22*(SQRT(2*PI())))*EXP(-((H$18-Simulation!$B585)^2)/(2*Simulation!H$22^2)))</f>
        <v>0</v>
      </c>
      <c r="I585" s="22">
        <f>(1/(I$22*(SQRT(2*PI())))*EXP(-((I$18-Simulation!$B585)^2)/(2*Simulation!I$22^2)))</f>
        <v>0</v>
      </c>
      <c r="J585" s="22">
        <f t="shared" si="14"/>
        <v>0</v>
      </c>
    </row>
    <row r="586" spans="1:10">
      <c r="A586" s="18">
        <f>B586/'Isocratic retention'!$B$5</f>
        <v>2.7950000000000301</v>
      </c>
      <c r="B586" s="8">
        <v>5.5900000000000603</v>
      </c>
      <c r="C586" s="22">
        <f>(1/(C$22*(SQRT(2*PI())))*EXP(-((C$19-Simulation!$B586)^2)/(2*Simulation!C$22^2)))</f>
        <v>0</v>
      </c>
      <c r="D586" s="22">
        <f>(1/(D$22*(SQRT(2*PI())))*EXP(-((D$19-Simulation!$B586)^2)/(2*Simulation!D$22^2)))</f>
        <v>0</v>
      </c>
      <c r="E586" s="22">
        <f>(1/(E$22*(SQRT(2*PI())))*EXP(-((E$19-Simulation!$B586)^2)/(2*Simulation!E$22^2)))</f>
        <v>0</v>
      </c>
      <c r="F586" s="22">
        <f>(1/(F$22*(SQRT(2*PI())))*EXP(-((F$19-Simulation!$B586)^2)/(2*Simulation!F$22^2)))</f>
        <v>0</v>
      </c>
      <c r="G586" s="22">
        <f>(1/(G$22*(SQRT(2*PI())))*EXP(-((G$18-Simulation!$B586)^2)/(2*Simulation!G$22^2)))</f>
        <v>0</v>
      </c>
      <c r="H586" s="22">
        <f>(1/(H$22*(SQRT(2*PI())))*EXP(-((H$18-Simulation!$B586)^2)/(2*Simulation!H$22^2)))</f>
        <v>0</v>
      </c>
      <c r="I586" s="22">
        <f>(1/(I$22*(SQRT(2*PI())))*EXP(-((I$18-Simulation!$B586)^2)/(2*Simulation!I$22^2)))</f>
        <v>0</v>
      </c>
      <c r="J586" s="22">
        <f t="shared" si="14"/>
        <v>0</v>
      </c>
    </row>
    <row r="587" spans="1:10">
      <c r="A587" s="18">
        <f>B587/'Isocratic retention'!$B$5</f>
        <v>2.80000000000003</v>
      </c>
      <c r="B587" s="8">
        <v>5.60000000000006</v>
      </c>
      <c r="C587" s="22">
        <f>(1/(C$22*(SQRT(2*PI())))*EXP(-((C$19-Simulation!$B587)^2)/(2*Simulation!C$22^2)))</f>
        <v>0</v>
      </c>
      <c r="D587" s="22">
        <f>(1/(D$22*(SQRT(2*PI())))*EXP(-((D$19-Simulation!$B587)^2)/(2*Simulation!D$22^2)))</f>
        <v>0</v>
      </c>
      <c r="E587" s="22">
        <f>(1/(E$22*(SQRT(2*PI())))*EXP(-((E$19-Simulation!$B587)^2)/(2*Simulation!E$22^2)))</f>
        <v>0</v>
      </c>
      <c r="F587" s="22">
        <f>(1/(F$22*(SQRT(2*PI())))*EXP(-((F$19-Simulation!$B587)^2)/(2*Simulation!F$22^2)))</f>
        <v>0</v>
      </c>
      <c r="G587" s="22">
        <f>(1/(G$22*(SQRT(2*PI())))*EXP(-((G$18-Simulation!$B587)^2)/(2*Simulation!G$22^2)))</f>
        <v>0</v>
      </c>
      <c r="H587" s="22">
        <f>(1/(H$22*(SQRT(2*PI())))*EXP(-((H$18-Simulation!$B587)^2)/(2*Simulation!H$22^2)))</f>
        <v>0</v>
      </c>
      <c r="I587" s="22">
        <f>(1/(I$22*(SQRT(2*PI())))*EXP(-((I$18-Simulation!$B587)^2)/(2*Simulation!I$22^2)))</f>
        <v>0</v>
      </c>
      <c r="J587" s="22">
        <f t="shared" si="14"/>
        <v>0</v>
      </c>
    </row>
    <row r="588" spans="1:10">
      <c r="A588" s="18">
        <f>B588/'Isocratic retention'!$B$5</f>
        <v>2.8050000000000299</v>
      </c>
      <c r="B588" s="8">
        <v>5.6100000000000598</v>
      </c>
      <c r="C588" s="22">
        <f>(1/(C$22*(SQRT(2*PI())))*EXP(-((C$19-Simulation!$B588)^2)/(2*Simulation!C$22^2)))</f>
        <v>0</v>
      </c>
      <c r="D588" s="22">
        <f>(1/(D$22*(SQRT(2*PI())))*EXP(-((D$19-Simulation!$B588)^2)/(2*Simulation!D$22^2)))</f>
        <v>0</v>
      </c>
      <c r="E588" s="22">
        <f>(1/(E$22*(SQRT(2*PI())))*EXP(-((E$19-Simulation!$B588)^2)/(2*Simulation!E$22^2)))</f>
        <v>0</v>
      </c>
      <c r="F588" s="22">
        <f>(1/(F$22*(SQRT(2*PI())))*EXP(-((F$19-Simulation!$B588)^2)/(2*Simulation!F$22^2)))</f>
        <v>0</v>
      </c>
      <c r="G588" s="22">
        <f>(1/(G$22*(SQRT(2*PI())))*EXP(-((G$18-Simulation!$B588)^2)/(2*Simulation!G$22^2)))</f>
        <v>0</v>
      </c>
      <c r="H588" s="22">
        <f>(1/(H$22*(SQRT(2*PI())))*EXP(-((H$18-Simulation!$B588)^2)/(2*Simulation!H$22^2)))</f>
        <v>0</v>
      </c>
      <c r="I588" s="22">
        <f>(1/(I$22*(SQRT(2*PI())))*EXP(-((I$18-Simulation!$B588)^2)/(2*Simulation!I$22^2)))</f>
        <v>0</v>
      </c>
      <c r="J588" s="22">
        <f t="shared" si="14"/>
        <v>0</v>
      </c>
    </row>
    <row r="589" spans="1:10">
      <c r="A589" s="18">
        <f>B589/'Isocratic retention'!$B$5</f>
        <v>2.8100000000000298</v>
      </c>
      <c r="B589" s="8">
        <v>5.6200000000000596</v>
      </c>
      <c r="C589" s="22">
        <f>(1/(C$22*(SQRT(2*PI())))*EXP(-((C$19-Simulation!$B589)^2)/(2*Simulation!C$22^2)))</f>
        <v>0</v>
      </c>
      <c r="D589" s="22">
        <f>(1/(D$22*(SQRT(2*PI())))*EXP(-((D$19-Simulation!$B589)^2)/(2*Simulation!D$22^2)))</f>
        <v>0</v>
      </c>
      <c r="E589" s="22">
        <f>(1/(E$22*(SQRT(2*PI())))*EXP(-((E$19-Simulation!$B589)^2)/(2*Simulation!E$22^2)))</f>
        <v>0</v>
      </c>
      <c r="F589" s="22">
        <f>(1/(F$22*(SQRT(2*PI())))*EXP(-((F$19-Simulation!$B589)^2)/(2*Simulation!F$22^2)))</f>
        <v>0</v>
      </c>
      <c r="G589" s="22">
        <f>(1/(G$22*(SQRT(2*PI())))*EXP(-((G$18-Simulation!$B589)^2)/(2*Simulation!G$22^2)))</f>
        <v>0</v>
      </c>
      <c r="H589" s="22">
        <f>(1/(H$22*(SQRT(2*PI())))*EXP(-((H$18-Simulation!$B589)^2)/(2*Simulation!H$22^2)))</f>
        <v>0</v>
      </c>
      <c r="I589" s="22">
        <f>(1/(I$22*(SQRT(2*PI())))*EXP(-((I$18-Simulation!$B589)^2)/(2*Simulation!I$22^2)))</f>
        <v>0</v>
      </c>
      <c r="J589" s="22">
        <f t="shared" si="14"/>
        <v>0</v>
      </c>
    </row>
    <row r="590" spans="1:10">
      <c r="A590" s="18">
        <f>B590/'Isocratic retention'!$B$5</f>
        <v>2.8150000000000301</v>
      </c>
      <c r="B590" s="8">
        <v>5.6300000000000603</v>
      </c>
      <c r="C590" s="22">
        <f>(1/(C$22*(SQRT(2*PI())))*EXP(-((C$19-Simulation!$B590)^2)/(2*Simulation!C$22^2)))</f>
        <v>0</v>
      </c>
      <c r="D590" s="22">
        <f>(1/(D$22*(SQRT(2*PI())))*EXP(-((D$19-Simulation!$B590)^2)/(2*Simulation!D$22^2)))</f>
        <v>0</v>
      </c>
      <c r="E590" s="22">
        <f>(1/(E$22*(SQRT(2*PI())))*EXP(-((E$19-Simulation!$B590)^2)/(2*Simulation!E$22^2)))</f>
        <v>0</v>
      </c>
      <c r="F590" s="22">
        <f>(1/(F$22*(SQRT(2*PI())))*EXP(-((F$19-Simulation!$B590)^2)/(2*Simulation!F$22^2)))</f>
        <v>0</v>
      </c>
      <c r="G590" s="22">
        <f>(1/(G$22*(SQRT(2*PI())))*EXP(-((G$18-Simulation!$B590)^2)/(2*Simulation!G$22^2)))</f>
        <v>0</v>
      </c>
      <c r="H590" s="22">
        <f>(1/(H$22*(SQRT(2*PI())))*EXP(-((H$18-Simulation!$B590)^2)/(2*Simulation!H$22^2)))</f>
        <v>0</v>
      </c>
      <c r="I590" s="22">
        <f>(1/(I$22*(SQRT(2*PI())))*EXP(-((I$18-Simulation!$B590)^2)/(2*Simulation!I$22^2)))</f>
        <v>0</v>
      </c>
      <c r="J590" s="22">
        <f t="shared" si="14"/>
        <v>0</v>
      </c>
    </row>
    <row r="591" spans="1:10">
      <c r="A591" s="18">
        <f>B591/'Isocratic retention'!$B$5</f>
        <v>2.82000000000003</v>
      </c>
      <c r="B591" s="8">
        <v>5.6400000000000601</v>
      </c>
      <c r="C591" s="22">
        <f>(1/(C$22*(SQRT(2*PI())))*EXP(-((C$19-Simulation!$B591)^2)/(2*Simulation!C$22^2)))</f>
        <v>0</v>
      </c>
      <c r="D591" s="22">
        <f>(1/(D$22*(SQRT(2*PI())))*EXP(-((D$19-Simulation!$B591)^2)/(2*Simulation!D$22^2)))</f>
        <v>0</v>
      </c>
      <c r="E591" s="22">
        <f>(1/(E$22*(SQRT(2*PI())))*EXP(-((E$19-Simulation!$B591)^2)/(2*Simulation!E$22^2)))</f>
        <v>0</v>
      </c>
      <c r="F591" s="22">
        <f>(1/(F$22*(SQRT(2*PI())))*EXP(-((F$19-Simulation!$B591)^2)/(2*Simulation!F$22^2)))</f>
        <v>0</v>
      </c>
      <c r="G591" s="22">
        <f>(1/(G$22*(SQRT(2*PI())))*EXP(-((G$18-Simulation!$B591)^2)/(2*Simulation!G$22^2)))</f>
        <v>0</v>
      </c>
      <c r="H591" s="22">
        <f>(1/(H$22*(SQRT(2*PI())))*EXP(-((H$18-Simulation!$B591)^2)/(2*Simulation!H$22^2)))</f>
        <v>0</v>
      </c>
      <c r="I591" s="22">
        <f>(1/(I$22*(SQRT(2*PI())))*EXP(-((I$18-Simulation!$B591)^2)/(2*Simulation!I$22^2)))</f>
        <v>0</v>
      </c>
      <c r="J591" s="22">
        <f t="shared" si="14"/>
        <v>0</v>
      </c>
    </row>
    <row r="592" spans="1:10">
      <c r="A592" s="18">
        <f>B592/'Isocratic retention'!$B$5</f>
        <v>2.8250000000000299</v>
      </c>
      <c r="B592" s="8">
        <v>5.6500000000000599</v>
      </c>
      <c r="C592" s="22">
        <f>(1/(C$22*(SQRT(2*PI())))*EXP(-((C$19-Simulation!$B592)^2)/(2*Simulation!C$22^2)))</f>
        <v>0</v>
      </c>
      <c r="D592" s="22">
        <f>(1/(D$22*(SQRT(2*PI())))*EXP(-((D$19-Simulation!$B592)^2)/(2*Simulation!D$22^2)))</f>
        <v>0</v>
      </c>
      <c r="E592" s="22">
        <f>(1/(E$22*(SQRT(2*PI())))*EXP(-((E$19-Simulation!$B592)^2)/(2*Simulation!E$22^2)))</f>
        <v>0</v>
      </c>
      <c r="F592" s="22">
        <f>(1/(F$22*(SQRT(2*PI())))*EXP(-((F$19-Simulation!$B592)^2)/(2*Simulation!F$22^2)))</f>
        <v>0</v>
      </c>
      <c r="G592" s="22">
        <f>(1/(G$22*(SQRT(2*PI())))*EXP(-((G$18-Simulation!$B592)^2)/(2*Simulation!G$22^2)))</f>
        <v>0</v>
      </c>
      <c r="H592" s="22">
        <f>(1/(H$22*(SQRT(2*PI())))*EXP(-((H$18-Simulation!$B592)^2)/(2*Simulation!H$22^2)))</f>
        <v>0</v>
      </c>
      <c r="I592" s="22">
        <f>(1/(I$22*(SQRT(2*PI())))*EXP(-((I$18-Simulation!$B592)^2)/(2*Simulation!I$22^2)))</f>
        <v>0</v>
      </c>
      <c r="J592" s="22">
        <f t="shared" si="14"/>
        <v>0</v>
      </c>
    </row>
    <row r="593" spans="1:10">
      <c r="A593" s="18">
        <f>B593/'Isocratic retention'!$B$5</f>
        <v>2.8300000000000298</v>
      </c>
      <c r="B593" s="8">
        <v>5.6600000000000597</v>
      </c>
      <c r="C593" s="22">
        <f>(1/(C$22*(SQRT(2*PI())))*EXP(-((C$19-Simulation!$B593)^2)/(2*Simulation!C$22^2)))</f>
        <v>0</v>
      </c>
      <c r="D593" s="22">
        <f>(1/(D$22*(SQRT(2*PI())))*EXP(-((D$19-Simulation!$B593)^2)/(2*Simulation!D$22^2)))</f>
        <v>0</v>
      </c>
      <c r="E593" s="22">
        <f>(1/(E$22*(SQRT(2*PI())))*EXP(-((E$19-Simulation!$B593)^2)/(2*Simulation!E$22^2)))</f>
        <v>0</v>
      </c>
      <c r="F593" s="22">
        <f>(1/(F$22*(SQRT(2*PI())))*EXP(-((F$19-Simulation!$B593)^2)/(2*Simulation!F$22^2)))</f>
        <v>0</v>
      </c>
      <c r="G593" s="22">
        <f>(1/(G$22*(SQRT(2*PI())))*EXP(-((G$18-Simulation!$B593)^2)/(2*Simulation!G$22^2)))</f>
        <v>0</v>
      </c>
      <c r="H593" s="22">
        <f>(1/(H$22*(SQRT(2*PI())))*EXP(-((H$18-Simulation!$B593)^2)/(2*Simulation!H$22^2)))</f>
        <v>0</v>
      </c>
      <c r="I593" s="22">
        <f>(1/(I$22*(SQRT(2*PI())))*EXP(-((I$18-Simulation!$B593)^2)/(2*Simulation!I$22^2)))</f>
        <v>0</v>
      </c>
      <c r="J593" s="22">
        <f t="shared" si="14"/>
        <v>0</v>
      </c>
    </row>
    <row r="594" spans="1:10">
      <c r="A594" s="18">
        <f>B594/'Isocratic retention'!$B$5</f>
        <v>2.8350000000000302</v>
      </c>
      <c r="B594" s="8">
        <v>5.6700000000000603</v>
      </c>
      <c r="C594" s="22">
        <f>(1/(C$22*(SQRT(2*PI())))*EXP(-((C$19-Simulation!$B594)^2)/(2*Simulation!C$22^2)))</f>
        <v>0</v>
      </c>
      <c r="D594" s="22">
        <f>(1/(D$22*(SQRT(2*PI())))*EXP(-((D$19-Simulation!$B594)^2)/(2*Simulation!D$22^2)))</f>
        <v>0</v>
      </c>
      <c r="E594" s="22">
        <f>(1/(E$22*(SQRT(2*PI())))*EXP(-((E$19-Simulation!$B594)^2)/(2*Simulation!E$22^2)))</f>
        <v>0</v>
      </c>
      <c r="F594" s="22">
        <f>(1/(F$22*(SQRT(2*PI())))*EXP(-((F$19-Simulation!$B594)^2)/(2*Simulation!F$22^2)))</f>
        <v>0</v>
      </c>
      <c r="G594" s="22">
        <f>(1/(G$22*(SQRT(2*PI())))*EXP(-((G$18-Simulation!$B594)^2)/(2*Simulation!G$22^2)))</f>
        <v>0</v>
      </c>
      <c r="H594" s="22">
        <f>(1/(H$22*(SQRT(2*PI())))*EXP(-((H$18-Simulation!$B594)^2)/(2*Simulation!H$22^2)))</f>
        <v>0</v>
      </c>
      <c r="I594" s="22">
        <f>(1/(I$22*(SQRT(2*PI())))*EXP(-((I$18-Simulation!$B594)^2)/(2*Simulation!I$22^2)))</f>
        <v>0</v>
      </c>
      <c r="J594" s="22">
        <f t="shared" si="14"/>
        <v>0</v>
      </c>
    </row>
    <row r="595" spans="1:10">
      <c r="A595" s="18">
        <f>B595/'Isocratic retention'!$B$5</f>
        <v>2.8400000000000301</v>
      </c>
      <c r="B595" s="8">
        <v>5.6800000000000601</v>
      </c>
      <c r="C595" s="22">
        <f>(1/(C$22*(SQRT(2*PI())))*EXP(-((C$19-Simulation!$B595)^2)/(2*Simulation!C$22^2)))</f>
        <v>0</v>
      </c>
      <c r="D595" s="22">
        <f>(1/(D$22*(SQRT(2*PI())))*EXP(-((D$19-Simulation!$B595)^2)/(2*Simulation!D$22^2)))</f>
        <v>0</v>
      </c>
      <c r="E595" s="22">
        <f>(1/(E$22*(SQRT(2*PI())))*EXP(-((E$19-Simulation!$B595)^2)/(2*Simulation!E$22^2)))</f>
        <v>0</v>
      </c>
      <c r="F595" s="22">
        <f>(1/(F$22*(SQRT(2*PI())))*EXP(-((F$19-Simulation!$B595)^2)/(2*Simulation!F$22^2)))</f>
        <v>0</v>
      </c>
      <c r="G595" s="22">
        <f>(1/(G$22*(SQRT(2*PI())))*EXP(-((G$18-Simulation!$B595)^2)/(2*Simulation!G$22^2)))</f>
        <v>0</v>
      </c>
      <c r="H595" s="22">
        <f>(1/(H$22*(SQRT(2*PI())))*EXP(-((H$18-Simulation!$B595)^2)/(2*Simulation!H$22^2)))</f>
        <v>0</v>
      </c>
      <c r="I595" s="22">
        <f>(1/(I$22*(SQRT(2*PI())))*EXP(-((I$18-Simulation!$B595)^2)/(2*Simulation!I$22^2)))</f>
        <v>0</v>
      </c>
      <c r="J595" s="22">
        <f t="shared" si="14"/>
        <v>0</v>
      </c>
    </row>
    <row r="596" spans="1:10">
      <c r="A596" s="18">
        <f>B596/'Isocratic retention'!$B$5</f>
        <v>2.8450000000000299</v>
      </c>
      <c r="B596" s="8">
        <v>5.6900000000000599</v>
      </c>
      <c r="C596" s="22">
        <f>(1/(C$22*(SQRT(2*PI())))*EXP(-((C$19-Simulation!$B596)^2)/(2*Simulation!C$22^2)))</f>
        <v>0</v>
      </c>
      <c r="D596" s="22">
        <f>(1/(D$22*(SQRT(2*PI())))*EXP(-((D$19-Simulation!$B596)^2)/(2*Simulation!D$22^2)))</f>
        <v>0</v>
      </c>
      <c r="E596" s="22">
        <f>(1/(E$22*(SQRT(2*PI())))*EXP(-((E$19-Simulation!$B596)^2)/(2*Simulation!E$22^2)))</f>
        <v>0</v>
      </c>
      <c r="F596" s="22">
        <f>(1/(F$22*(SQRT(2*PI())))*EXP(-((F$19-Simulation!$B596)^2)/(2*Simulation!F$22^2)))</f>
        <v>0</v>
      </c>
      <c r="G596" s="22">
        <f>(1/(G$22*(SQRT(2*PI())))*EXP(-((G$18-Simulation!$B596)^2)/(2*Simulation!G$22^2)))</f>
        <v>0</v>
      </c>
      <c r="H596" s="22">
        <f>(1/(H$22*(SQRT(2*PI())))*EXP(-((H$18-Simulation!$B596)^2)/(2*Simulation!H$22^2)))</f>
        <v>0</v>
      </c>
      <c r="I596" s="22">
        <f>(1/(I$22*(SQRT(2*PI())))*EXP(-((I$18-Simulation!$B596)^2)/(2*Simulation!I$22^2)))</f>
        <v>0</v>
      </c>
      <c r="J596" s="22">
        <f t="shared" si="14"/>
        <v>0</v>
      </c>
    </row>
    <row r="597" spans="1:10">
      <c r="A597" s="18">
        <f>B597/'Isocratic retention'!$B$5</f>
        <v>2.8500000000000298</v>
      </c>
      <c r="B597" s="8">
        <v>5.7000000000000597</v>
      </c>
      <c r="C597" s="22">
        <f>(1/(C$22*(SQRT(2*PI())))*EXP(-((C$19-Simulation!$B597)^2)/(2*Simulation!C$22^2)))</f>
        <v>0</v>
      </c>
      <c r="D597" s="22">
        <f>(1/(D$22*(SQRT(2*PI())))*EXP(-((D$19-Simulation!$B597)^2)/(2*Simulation!D$22^2)))</f>
        <v>0</v>
      </c>
      <c r="E597" s="22">
        <f>(1/(E$22*(SQRT(2*PI())))*EXP(-((E$19-Simulation!$B597)^2)/(2*Simulation!E$22^2)))</f>
        <v>0</v>
      </c>
      <c r="F597" s="22">
        <f>(1/(F$22*(SQRT(2*PI())))*EXP(-((F$19-Simulation!$B597)^2)/(2*Simulation!F$22^2)))</f>
        <v>0</v>
      </c>
      <c r="G597" s="22">
        <f>(1/(G$22*(SQRT(2*PI())))*EXP(-((G$18-Simulation!$B597)^2)/(2*Simulation!G$22^2)))</f>
        <v>0</v>
      </c>
      <c r="H597" s="22">
        <f>(1/(H$22*(SQRT(2*PI())))*EXP(-((H$18-Simulation!$B597)^2)/(2*Simulation!H$22^2)))</f>
        <v>0</v>
      </c>
      <c r="I597" s="22">
        <f>(1/(I$22*(SQRT(2*PI())))*EXP(-((I$18-Simulation!$B597)^2)/(2*Simulation!I$22^2)))</f>
        <v>0</v>
      </c>
      <c r="J597" s="22">
        <f t="shared" si="14"/>
        <v>0</v>
      </c>
    </row>
    <row r="598" spans="1:10">
      <c r="A598" s="18">
        <f>B598/'Isocratic retention'!$B$5</f>
        <v>2.8550000000000302</v>
      </c>
      <c r="B598" s="8">
        <v>5.7100000000000604</v>
      </c>
      <c r="C598" s="22">
        <f>(1/(C$22*(SQRT(2*PI())))*EXP(-((C$19-Simulation!$B598)^2)/(2*Simulation!C$22^2)))</f>
        <v>0</v>
      </c>
      <c r="D598" s="22">
        <f>(1/(D$22*(SQRT(2*PI())))*EXP(-((D$19-Simulation!$B598)^2)/(2*Simulation!D$22^2)))</f>
        <v>0</v>
      </c>
      <c r="E598" s="22">
        <f>(1/(E$22*(SQRT(2*PI())))*EXP(-((E$19-Simulation!$B598)^2)/(2*Simulation!E$22^2)))</f>
        <v>0</v>
      </c>
      <c r="F598" s="22">
        <f>(1/(F$22*(SQRT(2*PI())))*EXP(-((F$19-Simulation!$B598)^2)/(2*Simulation!F$22^2)))</f>
        <v>0</v>
      </c>
      <c r="G598" s="22">
        <f>(1/(G$22*(SQRT(2*PI())))*EXP(-((G$18-Simulation!$B598)^2)/(2*Simulation!G$22^2)))</f>
        <v>0</v>
      </c>
      <c r="H598" s="22">
        <f>(1/(H$22*(SQRT(2*PI())))*EXP(-((H$18-Simulation!$B598)^2)/(2*Simulation!H$22^2)))</f>
        <v>0</v>
      </c>
      <c r="I598" s="22">
        <f>(1/(I$22*(SQRT(2*PI())))*EXP(-((I$18-Simulation!$B598)^2)/(2*Simulation!I$22^2)))</f>
        <v>0</v>
      </c>
      <c r="J598" s="22">
        <f t="shared" si="14"/>
        <v>0</v>
      </c>
    </row>
    <row r="599" spans="1:10">
      <c r="A599" s="18">
        <f>B599/'Isocratic retention'!$B$5</f>
        <v>2.8600000000000301</v>
      </c>
      <c r="B599" s="8">
        <v>5.7200000000000601</v>
      </c>
      <c r="C599" s="22">
        <f>(1/(C$22*(SQRT(2*PI())))*EXP(-((C$19-Simulation!$B599)^2)/(2*Simulation!C$22^2)))</f>
        <v>0</v>
      </c>
      <c r="D599" s="22">
        <f>(1/(D$22*(SQRT(2*PI())))*EXP(-((D$19-Simulation!$B599)^2)/(2*Simulation!D$22^2)))</f>
        <v>0</v>
      </c>
      <c r="E599" s="22">
        <f>(1/(E$22*(SQRT(2*PI())))*EXP(-((E$19-Simulation!$B599)^2)/(2*Simulation!E$22^2)))</f>
        <v>0</v>
      </c>
      <c r="F599" s="22">
        <f>(1/(F$22*(SQRT(2*PI())))*EXP(-((F$19-Simulation!$B599)^2)/(2*Simulation!F$22^2)))</f>
        <v>0</v>
      </c>
      <c r="G599" s="22">
        <f>(1/(G$22*(SQRT(2*PI())))*EXP(-((G$18-Simulation!$B599)^2)/(2*Simulation!G$22^2)))</f>
        <v>0</v>
      </c>
      <c r="H599" s="22">
        <f>(1/(H$22*(SQRT(2*PI())))*EXP(-((H$18-Simulation!$B599)^2)/(2*Simulation!H$22^2)))</f>
        <v>0</v>
      </c>
      <c r="I599" s="22">
        <f>(1/(I$22*(SQRT(2*PI())))*EXP(-((I$18-Simulation!$B599)^2)/(2*Simulation!I$22^2)))</f>
        <v>0</v>
      </c>
      <c r="J599" s="22">
        <f t="shared" si="14"/>
        <v>0</v>
      </c>
    </row>
    <row r="600" spans="1:10">
      <c r="A600" s="18">
        <f>B600/'Isocratic retention'!$B$5</f>
        <v>2.86500000000003</v>
      </c>
      <c r="B600" s="8">
        <v>5.7300000000000599</v>
      </c>
      <c r="C600" s="22">
        <f>(1/(C$22*(SQRT(2*PI())))*EXP(-((C$19-Simulation!$B600)^2)/(2*Simulation!C$22^2)))</f>
        <v>0</v>
      </c>
      <c r="D600" s="22">
        <f>(1/(D$22*(SQRT(2*PI())))*EXP(-((D$19-Simulation!$B600)^2)/(2*Simulation!D$22^2)))</f>
        <v>0</v>
      </c>
      <c r="E600" s="22">
        <f>(1/(E$22*(SQRT(2*PI())))*EXP(-((E$19-Simulation!$B600)^2)/(2*Simulation!E$22^2)))</f>
        <v>0</v>
      </c>
      <c r="F600" s="22">
        <f>(1/(F$22*(SQRT(2*PI())))*EXP(-((F$19-Simulation!$B600)^2)/(2*Simulation!F$22^2)))</f>
        <v>0</v>
      </c>
      <c r="G600" s="22">
        <f>(1/(G$22*(SQRT(2*PI())))*EXP(-((G$18-Simulation!$B600)^2)/(2*Simulation!G$22^2)))</f>
        <v>0</v>
      </c>
      <c r="H600" s="22">
        <f>(1/(H$22*(SQRT(2*PI())))*EXP(-((H$18-Simulation!$B600)^2)/(2*Simulation!H$22^2)))</f>
        <v>0</v>
      </c>
      <c r="I600" s="22">
        <f>(1/(I$22*(SQRT(2*PI())))*EXP(-((I$18-Simulation!$B600)^2)/(2*Simulation!I$22^2)))</f>
        <v>0</v>
      </c>
      <c r="J600" s="22">
        <f t="shared" si="14"/>
        <v>0</v>
      </c>
    </row>
    <row r="601" spans="1:10">
      <c r="A601" s="18">
        <f>B601/'Isocratic retention'!$B$5</f>
        <v>2.8700000000000299</v>
      </c>
      <c r="B601" s="8">
        <v>5.7400000000000597</v>
      </c>
      <c r="C601" s="22">
        <f>(1/(C$22*(SQRT(2*PI())))*EXP(-((C$19-Simulation!$B601)^2)/(2*Simulation!C$22^2)))</f>
        <v>0</v>
      </c>
      <c r="D601" s="22">
        <f>(1/(D$22*(SQRT(2*PI())))*EXP(-((D$19-Simulation!$B601)^2)/(2*Simulation!D$22^2)))</f>
        <v>0</v>
      </c>
      <c r="E601" s="22">
        <f>(1/(E$22*(SQRT(2*PI())))*EXP(-((E$19-Simulation!$B601)^2)/(2*Simulation!E$22^2)))</f>
        <v>0</v>
      </c>
      <c r="F601" s="22">
        <f>(1/(F$22*(SQRT(2*PI())))*EXP(-((F$19-Simulation!$B601)^2)/(2*Simulation!F$22^2)))</f>
        <v>0</v>
      </c>
      <c r="G601" s="22">
        <f>(1/(G$22*(SQRT(2*PI())))*EXP(-((G$18-Simulation!$B601)^2)/(2*Simulation!G$22^2)))</f>
        <v>0</v>
      </c>
      <c r="H601" s="22">
        <f>(1/(H$22*(SQRT(2*PI())))*EXP(-((H$18-Simulation!$B601)^2)/(2*Simulation!H$22^2)))</f>
        <v>0</v>
      </c>
      <c r="I601" s="22">
        <f>(1/(I$22*(SQRT(2*PI())))*EXP(-((I$18-Simulation!$B601)^2)/(2*Simulation!I$22^2)))</f>
        <v>0</v>
      </c>
      <c r="J601" s="22">
        <f t="shared" si="14"/>
        <v>0</v>
      </c>
    </row>
    <row r="602" spans="1:10">
      <c r="A602" s="18">
        <f>B602/'Isocratic retention'!$B$5</f>
        <v>2.8750000000000302</v>
      </c>
      <c r="B602" s="8">
        <v>5.7500000000000604</v>
      </c>
      <c r="C602" s="22">
        <f>(1/(C$22*(SQRT(2*PI())))*EXP(-((C$19-Simulation!$B602)^2)/(2*Simulation!C$22^2)))</f>
        <v>0</v>
      </c>
      <c r="D602" s="22">
        <f>(1/(D$22*(SQRT(2*PI())))*EXP(-((D$19-Simulation!$B602)^2)/(2*Simulation!D$22^2)))</f>
        <v>0</v>
      </c>
      <c r="E602" s="22">
        <f>(1/(E$22*(SQRT(2*PI())))*EXP(-((E$19-Simulation!$B602)^2)/(2*Simulation!E$22^2)))</f>
        <v>0</v>
      </c>
      <c r="F602" s="22">
        <f>(1/(F$22*(SQRT(2*PI())))*EXP(-((F$19-Simulation!$B602)^2)/(2*Simulation!F$22^2)))</f>
        <v>0</v>
      </c>
      <c r="G602" s="22">
        <f>(1/(G$22*(SQRT(2*PI())))*EXP(-((G$18-Simulation!$B602)^2)/(2*Simulation!G$22^2)))</f>
        <v>0</v>
      </c>
      <c r="H602" s="22">
        <f>(1/(H$22*(SQRT(2*PI())))*EXP(-((H$18-Simulation!$B602)^2)/(2*Simulation!H$22^2)))</f>
        <v>0</v>
      </c>
      <c r="I602" s="22">
        <f>(1/(I$22*(SQRT(2*PI())))*EXP(-((I$18-Simulation!$B602)^2)/(2*Simulation!I$22^2)))</f>
        <v>0</v>
      </c>
      <c r="J602" s="22">
        <f t="shared" si="14"/>
        <v>0</v>
      </c>
    </row>
    <row r="603" spans="1:10">
      <c r="A603" s="18">
        <f>B603/'Isocratic retention'!$B$5</f>
        <v>2.8800000000000301</v>
      </c>
      <c r="B603" s="8">
        <v>5.7600000000000602</v>
      </c>
      <c r="C603" s="22">
        <f>(1/(C$22*(SQRT(2*PI())))*EXP(-((C$19-Simulation!$B603)^2)/(2*Simulation!C$22^2)))</f>
        <v>0</v>
      </c>
      <c r="D603" s="22">
        <f>(1/(D$22*(SQRT(2*PI())))*EXP(-((D$19-Simulation!$B603)^2)/(2*Simulation!D$22^2)))</f>
        <v>0</v>
      </c>
      <c r="E603" s="22">
        <f>(1/(E$22*(SQRT(2*PI())))*EXP(-((E$19-Simulation!$B603)^2)/(2*Simulation!E$22^2)))</f>
        <v>0</v>
      </c>
      <c r="F603" s="22">
        <f>(1/(F$22*(SQRT(2*PI())))*EXP(-((F$19-Simulation!$B603)^2)/(2*Simulation!F$22^2)))</f>
        <v>0</v>
      </c>
      <c r="G603" s="22">
        <f>(1/(G$22*(SQRT(2*PI())))*EXP(-((G$18-Simulation!$B603)^2)/(2*Simulation!G$22^2)))</f>
        <v>0</v>
      </c>
      <c r="H603" s="22">
        <f>(1/(H$22*(SQRT(2*PI())))*EXP(-((H$18-Simulation!$B603)^2)/(2*Simulation!H$22^2)))</f>
        <v>0</v>
      </c>
      <c r="I603" s="22">
        <f>(1/(I$22*(SQRT(2*PI())))*EXP(-((I$18-Simulation!$B603)^2)/(2*Simulation!I$22^2)))</f>
        <v>0</v>
      </c>
      <c r="J603" s="22">
        <f t="shared" si="14"/>
        <v>0</v>
      </c>
    </row>
    <row r="604" spans="1:10">
      <c r="A604" s="18">
        <f>B604/'Isocratic retention'!$B$5</f>
        <v>2.88500000000003</v>
      </c>
      <c r="B604" s="8">
        <v>5.77000000000006</v>
      </c>
      <c r="C604" s="22">
        <f>(1/(C$22*(SQRT(2*PI())))*EXP(-((C$19-Simulation!$B604)^2)/(2*Simulation!C$22^2)))</f>
        <v>0</v>
      </c>
      <c r="D604" s="22">
        <f>(1/(D$22*(SQRT(2*PI())))*EXP(-((D$19-Simulation!$B604)^2)/(2*Simulation!D$22^2)))</f>
        <v>0</v>
      </c>
      <c r="E604" s="22">
        <f>(1/(E$22*(SQRT(2*PI())))*EXP(-((E$19-Simulation!$B604)^2)/(2*Simulation!E$22^2)))</f>
        <v>0</v>
      </c>
      <c r="F604" s="22">
        <f>(1/(F$22*(SQRT(2*PI())))*EXP(-((F$19-Simulation!$B604)^2)/(2*Simulation!F$22^2)))</f>
        <v>0</v>
      </c>
      <c r="G604" s="22">
        <f>(1/(G$22*(SQRT(2*PI())))*EXP(-((G$18-Simulation!$B604)^2)/(2*Simulation!G$22^2)))</f>
        <v>0</v>
      </c>
      <c r="H604" s="22">
        <f>(1/(H$22*(SQRT(2*PI())))*EXP(-((H$18-Simulation!$B604)^2)/(2*Simulation!H$22^2)))</f>
        <v>0</v>
      </c>
      <c r="I604" s="22">
        <f>(1/(I$22*(SQRT(2*PI())))*EXP(-((I$18-Simulation!$B604)^2)/(2*Simulation!I$22^2)))</f>
        <v>0</v>
      </c>
      <c r="J604" s="22">
        <f t="shared" si="14"/>
        <v>0</v>
      </c>
    </row>
    <row r="605" spans="1:10">
      <c r="A605" s="18">
        <f>B605/'Isocratic retention'!$B$5</f>
        <v>2.8900000000000352</v>
      </c>
      <c r="B605" s="8">
        <v>5.7800000000000704</v>
      </c>
      <c r="C605" s="22">
        <f>(1/(C$22*(SQRT(2*PI())))*EXP(-((C$19-Simulation!$B605)^2)/(2*Simulation!C$22^2)))</f>
        <v>0</v>
      </c>
      <c r="D605" s="22">
        <f>(1/(D$22*(SQRT(2*PI())))*EXP(-((D$19-Simulation!$B605)^2)/(2*Simulation!D$22^2)))</f>
        <v>0</v>
      </c>
      <c r="E605" s="22">
        <f>(1/(E$22*(SQRT(2*PI())))*EXP(-((E$19-Simulation!$B605)^2)/(2*Simulation!E$22^2)))</f>
        <v>0</v>
      </c>
      <c r="F605" s="22">
        <f>(1/(F$22*(SQRT(2*PI())))*EXP(-((F$19-Simulation!$B605)^2)/(2*Simulation!F$22^2)))</f>
        <v>0</v>
      </c>
      <c r="G605" s="22">
        <f>(1/(G$22*(SQRT(2*PI())))*EXP(-((G$18-Simulation!$B605)^2)/(2*Simulation!G$22^2)))</f>
        <v>0</v>
      </c>
      <c r="H605" s="22">
        <f>(1/(H$22*(SQRT(2*PI())))*EXP(-((H$18-Simulation!$B605)^2)/(2*Simulation!H$22^2)))</f>
        <v>0</v>
      </c>
      <c r="I605" s="22">
        <f>(1/(I$22*(SQRT(2*PI())))*EXP(-((I$18-Simulation!$B605)^2)/(2*Simulation!I$22^2)))</f>
        <v>0</v>
      </c>
      <c r="J605" s="22">
        <f t="shared" si="14"/>
        <v>0</v>
      </c>
    </row>
    <row r="606" spans="1:10">
      <c r="A606" s="18">
        <f>B606/'Isocratic retention'!$B$5</f>
        <v>2.8950000000000351</v>
      </c>
      <c r="B606" s="8">
        <v>5.7900000000000702</v>
      </c>
      <c r="C606" s="22">
        <f>(1/(C$22*(SQRT(2*PI())))*EXP(-((C$19-Simulation!$B606)^2)/(2*Simulation!C$22^2)))</f>
        <v>0</v>
      </c>
      <c r="D606" s="22">
        <f>(1/(D$22*(SQRT(2*PI())))*EXP(-((D$19-Simulation!$B606)^2)/(2*Simulation!D$22^2)))</f>
        <v>0</v>
      </c>
      <c r="E606" s="22">
        <f>(1/(E$22*(SQRT(2*PI())))*EXP(-((E$19-Simulation!$B606)^2)/(2*Simulation!E$22^2)))</f>
        <v>0</v>
      </c>
      <c r="F606" s="22">
        <f>(1/(F$22*(SQRT(2*PI())))*EXP(-((F$19-Simulation!$B606)^2)/(2*Simulation!F$22^2)))</f>
        <v>0</v>
      </c>
      <c r="G606" s="22">
        <f>(1/(G$22*(SQRT(2*PI())))*EXP(-((G$18-Simulation!$B606)^2)/(2*Simulation!G$22^2)))</f>
        <v>0</v>
      </c>
      <c r="H606" s="22">
        <f>(1/(H$22*(SQRT(2*PI())))*EXP(-((H$18-Simulation!$B606)^2)/(2*Simulation!H$22^2)))</f>
        <v>0</v>
      </c>
      <c r="I606" s="22">
        <f>(1/(I$22*(SQRT(2*PI())))*EXP(-((I$18-Simulation!$B606)^2)/(2*Simulation!I$22^2)))</f>
        <v>0</v>
      </c>
      <c r="J606" s="22">
        <f t="shared" si="14"/>
        <v>0</v>
      </c>
    </row>
    <row r="607" spans="1:10">
      <c r="A607" s="18">
        <f>B607/'Isocratic retention'!$B$5</f>
        <v>2.900000000000035</v>
      </c>
      <c r="B607" s="8">
        <v>5.80000000000007</v>
      </c>
      <c r="C607" s="22">
        <f>(1/(C$22*(SQRT(2*PI())))*EXP(-((C$19-Simulation!$B607)^2)/(2*Simulation!C$22^2)))</f>
        <v>0</v>
      </c>
      <c r="D607" s="22">
        <f>(1/(D$22*(SQRT(2*PI())))*EXP(-((D$19-Simulation!$B607)^2)/(2*Simulation!D$22^2)))</f>
        <v>0</v>
      </c>
      <c r="E607" s="22">
        <f>(1/(E$22*(SQRT(2*PI())))*EXP(-((E$19-Simulation!$B607)^2)/(2*Simulation!E$22^2)))</f>
        <v>0</v>
      </c>
      <c r="F607" s="22">
        <f>(1/(F$22*(SQRT(2*PI())))*EXP(-((F$19-Simulation!$B607)^2)/(2*Simulation!F$22^2)))</f>
        <v>0</v>
      </c>
      <c r="G607" s="22">
        <f>(1/(G$22*(SQRT(2*PI())))*EXP(-((G$18-Simulation!$B607)^2)/(2*Simulation!G$22^2)))</f>
        <v>0</v>
      </c>
      <c r="H607" s="22">
        <f>(1/(H$22*(SQRT(2*PI())))*EXP(-((H$18-Simulation!$B607)^2)/(2*Simulation!H$22^2)))</f>
        <v>0</v>
      </c>
      <c r="I607" s="22">
        <f>(1/(I$22*(SQRT(2*PI())))*EXP(-((I$18-Simulation!$B607)^2)/(2*Simulation!I$22^2)))</f>
        <v>0</v>
      </c>
      <c r="J607" s="22">
        <f t="shared" si="14"/>
        <v>0</v>
      </c>
    </row>
    <row r="608" spans="1:10">
      <c r="A608" s="18">
        <f>B608/'Isocratic retention'!$B$5</f>
        <v>2.9050000000000349</v>
      </c>
      <c r="B608" s="8">
        <v>5.8100000000000698</v>
      </c>
      <c r="C608" s="22">
        <f>(1/(C$22*(SQRT(2*PI())))*EXP(-((C$19-Simulation!$B608)^2)/(2*Simulation!C$22^2)))</f>
        <v>0</v>
      </c>
      <c r="D608" s="22">
        <f>(1/(D$22*(SQRT(2*PI())))*EXP(-((D$19-Simulation!$B608)^2)/(2*Simulation!D$22^2)))</f>
        <v>0</v>
      </c>
      <c r="E608" s="22">
        <f>(1/(E$22*(SQRT(2*PI())))*EXP(-((E$19-Simulation!$B608)^2)/(2*Simulation!E$22^2)))</f>
        <v>0</v>
      </c>
      <c r="F608" s="22">
        <f>(1/(F$22*(SQRT(2*PI())))*EXP(-((F$19-Simulation!$B608)^2)/(2*Simulation!F$22^2)))</f>
        <v>0</v>
      </c>
      <c r="G608" s="22">
        <f>(1/(G$22*(SQRT(2*PI())))*EXP(-((G$18-Simulation!$B608)^2)/(2*Simulation!G$22^2)))</f>
        <v>0</v>
      </c>
      <c r="H608" s="22">
        <f>(1/(H$22*(SQRT(2*PI())))*EXP(-((H$18-Simulation!$B608)^2)/(2*Simulation!H$22^2)))</f>
        <v>0</v>
      </c>
      <c r="I608" s="22">
        <f>(1/(I$22*(SQRT(2*PI())))*EXP(-((I$18-Simulation!$B608)^2)/(2*Simulation!I$22^2)))</f>
        <v>0</v>
      </c>
      <c r="J608" s="22">
        <f t="shared" si="14"/>
        <v>0</v>
      </c>
    </row>
    <row r="609" spans="1:10">
      <c r="A609" s="18">
        <f>B609/'Isocratic retention'!$B$5</f>
        <v>2.9100000000000348</v>
      </c>
      <c r="B609" s="8">
        <v>5.8200000000000696</v>
      </c>
      <c r="C609" s="22">
        <f>(1/(C$22*(SQRT(2*PI())))*EXP(-((C$19-Simulation!$B609)^2)/(2*Simulation!C$22^2)))</f>
        <v>0</v>
      </c>
      <c r="D609" s="22">
        <f>(1/(D$22*(SQRT(2*PI())))*EXP(-((D$19-Simulation!$B609)^2)/(2*Simulation!D$22^2)))</f>
        <v>0</v>
      </c>
      <c r="E609" s="22">
        <f>(1/(E$22*(SQRT(2*PI())))*EXP(-((E$19-Simulation!$B609)^2)/(2*Simulation!E$22^2)))</f>
        <v>0</v>
      </c>
      <c r="F609" s="22">
        <f>(1/(F$22*(SQRT(2*PI())))*EXP(-((F$19-Simulation!$B609)^2)/(2*Simulation!F$22^2)))</f>
        <v>0</v>
      </c>
      <c r="G609" s="22">
        <f>(1/(G$22*(SQRT(2*PI())))*EXP(-((G$18-Simulation!$B609)^2)/(2*Simulation!G$22^2)))</f>
        <v>0</v>
      </c>
      <c r="H609" s="22">
        <f>(1/(H$22*(SQRT(2*PI())))*EXP(-((H$18-Simulation!$B609)^2)/(2*Simulation!H$22^2)))</f>
        <v>0</v>
      </c>
      <c r="I609" s="22">
        <f>(1/(I$22*(SQRT(2*PI())))*EXP(-((I$18-Simulation!$B609)^2)/(2*Simulation!I$22^2)))</f>
        <v>0</v>
      </c>
      <c r="J609" s="22">
        <f t="shared" si="14"/>
        <v>0</v>
      </c>
    </row>
    <row r="610" spans="1:10">
      <c r="A610" s="18">
        <f>B610/'Isocratic retention'!$B$5</f>
        <v>2.9150000000000351</v>
      </c>
      <c r="B610" s="8">
        <v>5.8300000000000702</v>
      </c>
      <c r="C610" s="22">
        <f>(1/(C$22*(SQRT(2*PI())))*EXP(-((C$19-Simulation!$B610)^2)/(2*Simulation!C$22^2)))</f>
        <v>0</v>
      </c>
      <c r="D610" s="22">
        <f>(1/(D$22*(SQRT(2*PI())))*EXP(-((D$19-Simulation!$B610)^2)/(2*Simulation!D$22^2)))</f>
        <v>0</v>
      </c>
      <c r="E610" s="22">
        <f>(1/(E$22*(SQRT(2*PI())))*EXP(-((E$19-Simulation!$B610)^2)/(2*Simulation!E$22^2)))</f>
        <v>0</v>
      </c>
      <c r="F610" s="22">
        <f>(1/(F$22*(SQRT(2*PI())))*EXP(-((F$19-Simulation!$B610)^2)/(2*Simulation!F$22^2)))</f>
        <v>0</v>
      </c>
      <c r="G610" s="22">
        <f>(1/(G$22*(SQRT(2*PI())))*EXP(-((G$18-Simulation!$B610)^2)/(2*Simulation!G$22^2)))</f>
        <v>0</v>
      </c>
      <c r="H610" s="22">
        <f>(1/(H$22*(SQRT(2*PI())))*EXP(-((H$18-Simulation!$B610)^2)/(2*Simulation!H$22^2)))</f>
        <v>0</v>
      </c>
      <c r="I610" s="22">
        <f>(1/(I$22*(SQRT(2*PI())))*EXP(-((I$18-Simulation!$B610)^2)/(2*Simulation!I$22^2)))</f>
        <v>0</v>
      </c>
      <c r="J610" s="22">
        <f t="shared" si="14"/>
        <v>0</v>
      </c>
    </row>
    <row r="611" spans="1:10">
      <c r="A611" s="18">
        <f>B611/'Isocratic retention'!$B$5</f>
        <v>2.920000000000035</v>
      </c>
      <c r="B611" s="8">
        <v>5.84000000000007</v>
      </c>
      <c r="C611" s="22">
        <f>(1/(C$22*(SQRT(2*PI())))*EXP(-((C$19-Simulation!$B611)^2)/(2*Simulation!C$22^2)))</f>
        <v>0</v>
      </c>
      <c r="D611" s="22">
        <f>(1/(D$22*(SQRT(2*PI())))*EXP(-((D$19-Simulation!$B611)^2)/(2*Simulation!D$22^2)))</f>
        <v>0</v>
      </c>
      <c r="E611" s="22">
        <f>(1/(E$22*(SQRT(2*PI())))*EXP(-((E$19-Simulation!$B611)^2)/(2*Simulation!E$22^2)))</f>
        <v>0</v>
      </c>
      <c r="F611" s="22">
        <f>(1/(F$22*(SQRT(2*PI())))*EXP(-((F$19-Simulation!$B611)^2)/(2*Simulation!F$22^2)))</f>
        <v>0</v>
      </c>
      <c r="G611" s="22">
        <f>(1/(G$22*(SQRT(2*PI())))*EXP(-((G$18-Simulation!$B611)^2)/(2*Simulation!G$22^2)))</f>
        <v>0</v>
      </c>
      <c r="H611" s="22">
        <f>(1/(H$22*(SQRT(2*PI())))*EXP(-((H$18-Simulation!$B611)^2)/(2*Simulation!H$22^2)))</f>
        <v>0</v>
      </c>
      <c r="I611" s="22">
        <f>(1/(I$22*(SQRT(2*PI())))*EXP(-((I$18-Simulation!$B611)^2)/(2*Simulation!I$22^2)))</f>
        <v>0</v>
      </c>
      <c r="J611" s="22">
        <f t="shared" si="14"/>
        <v>0</v>
      </c>
    </row>
    <row r="612" spans="1:10">
      <c r="A612" s="18">
        <f>B612/'Isocratic retention'!$B$5</f>
        <v>2.9250000000000349</v>
      </c>
      <c r="B612" s="8">
        <v>5.8500000000000698</v>
      </c>
      <c r="C612" s="22">
        <f>(1/(C$22*(SQRT(2*PI())))*EXP(-((C$19-Simulation!$B612)^2)/(2*Simulation!C$22^2)))</f>
        <v>0</v>
      </c>
      <c r="D612" s="22">
        <f>(1/(D$22*(SQRT(2*PI())))*EXP(-((D$19-Simulation!$B612)^2)/(2*Simulation!D$22^2)))</f>
        <v>0</v>
      </c>
      <c r="E612" s="22">
        <f>(1/(E$22*(SQRT(2*PI())))*EXP(-((E$19-Simulation!$B612)^2)/(2*Simulation!E$22^2)))</f>
        <v>0</v>
      </c>
      <c r="F612" s="22">
        <f>(1/(F$22*(SQRT(2*PI())))*EXP(-((F$19-Simulation!$B612)^2)/(2*Simulation!F$22^2)))</f>
        <v>0</v>
      </c>
      <c r="G612" s="22">
        <f>(1/(G$22*(SQRT(2*PI())))*EXP(-((G$18-Simulation!$B612)^2)/(2*Simulation!G$22^2)))</f>
        <v>0</v>
      </c>
      <c r="H612" s="22">
        <f>(1/(H$22*(SQRT(2*PI())))*EXP(-((H$18-Simulation!$B612)^2)/(2*Simulation!H$22^2)))</f>
        <v>0</v>
      </c>
      <c r="I612" s="22">
        <f>(1/(I$22*(SQRT(2*PI())))*EXP(-((I$18-Simulation!$B612)^2)/(2*Simulation!I$22^2)))</f>
        <v>0</v>
      </c>
      <c r="J612" s="22">
        <f t="shared" si="14"/>
        <v>0</v>
      </c>
    </row>
    <row r="613" spans="1:10">
      <c r="A613" s="18">
        <f>B613/'Isocratic retention'!$B$5</f>
        <v>2.9300000000000348</v>
      </c>
      <c r="B613" s="8">
        <v>5.8600000000000696</v>
      </c>
      <c r="C613" s="22">
        <f>(1/(C$22*(SQRT(2*PI())))*EXP(-((C$19-Simulation!$B613)^2)/(2*Simulation!C$22^2)))</f>
        <v>0</v>
      </c>
      <c r="D613" s="22">
        <f>(1/(D$22*(SQRT(2*PI())))*EXP(-((D$19-Simulation!$B613)^2)/(2*Simulation!D$22^2)))</f>
        <v>0</v>
      </c>
      <c r="E613" s="22">
        <f>(1/(E$22*(SQRT(2*PI())))*EXP(-((E$19-Simulation!$B613)^2)/(2*Simulation!E$22^2)))</f>
        <v>0</v>
      </c>
      <c r="F613" s="22">
        <f>(1/(F$22*(SQRT(2*PI())))*EXP(-((F$19-Simulation!$B613)^2)/(2*Simulation!F$22^2)))</f>
        <v>0</v>
      </c>
      <c r="G613" s="22">
        <f>(1/(G$22*(SQRT(2*PI())))*EXP(-((G$18-Simulation!$B613)^2)/(2*Simulation!G$22^2)))</f>
        <v>0</v>
      </c>
      <c r="H613" s="22">
        <f>(1/(H$22*(SQRT(2*PI())))*EXP(-((H$18-Simulation!$B613)^2)/(2*Simulation!H$22^2)))</f>
        <v>0</v>
      </c>
      <c r="I613" s="22">
        <f>(1/(I$22*(SQRT(2*PI())))*EXP(-((I$18-Simulation!$B613)^2)/(2*Simulation!I$22^2)))</f>
        <v>0</v>
      </c>
      <c r="J613" s="22">
        <f t="shared" si="14"/>
        <v>0</v>
      </c>
    </row>
    <row r="614" spans="1:10">
      <c r="A614" s="18">
        <f>B614/'Isocratic retention'!$B$5</f>
        <v>2.9350000000000351</v>
      </c>
      <c r="B614" s="8">
        <v>5.8700000000000703</v>
      </c>
      <c r="C614" s="22">
        <f>(1/(C$22*(SQRT(2*PI())))*EXP(-((C$19-Simulation!$B614)^2)/(2*Simulation!C$22^2)))</f>
        <v>0</v>
      </c>
      <c r="D614" s="22">
        <f>(1/(D$22*(SQRT(2*PI())))*EXP(-((D$19-Simulation!$B614)^2)/(2*Simulation!D$22^2)))</f>
        <v>0</v>
      </c>
      <c r="E614" s="22">
        <f>(1/(E$22*(SQRT(2*PI())))*EXP(-((E$19-Simulation!$B614)^2)/(2*Simulation!E$22^2)))</f>
        <v>0</v>
      </c>
      <c r="F614" s="22">
        <f>(1/(F$22*(SQRT(2*PI())))*EXP(-((F$19-Simulation!$B614)^2)/(2*Simulation!F$22^2)))</f>
        <v>0</v>
      </c>
      <c r="G614" s="22">
        <f>(1/(G$22*(SQRT(2*PI())))*EXP(-((G$18-Simulation!$B614)^2)/(2*Simulation!G$22^2)))</f>
        <v>0</v>
      </c>
      <c r="H614" s="22">
        <f>(1/(H$22*(SQRT(2*PI())))*EXP(-((H$18-Simulation!$B614)^2)/(2*Simulation!H$22^2)))</f>
        <v>0</v>
      </c>
      <c r="I614" s="22">
        <f>(1/(I$22*(SQRT(2*PI())))*EXP(-((I$18-Simulation!$B614)^2)/(2*Simulation!I$22^2)))</f>
        <v>0</v>
      </c>
      <c r="J614" s="22">
        <f t="shared" si="14"/>
        <v>0</v>
      </c>
    </row>
    <row r="615" spans="1:10">
      <c r="A615" s="18">
        <f>B615/'Isocratic retention'!$B$5</f>
        <v>2.940000000000035</v>
      </c>
      <c r="B615" s="8">
        <v>5.8800000000000701</v>
      </c>
      <c r="C615" s="22">
        <f>(1/(C$22*(SQRT(2*PI())))*EXP(-((C$19-Simulation!$B615)^2)/(2*Simulation!C$22^2)))</f>
        <v>0</v>
      </c>
      <c r="D615" s="22">
        <f>(1/(D$22*(SQRT(2*PI())))*EXP(-((D$19-Simulation!$B615)^2)/(2*Simulation!D$22^2)))</f>
        <v>0</v>
      </c>
      <c r="E615" s="22">
        <f>(1/(E$22*(SQRT(2*PI())))*EXP(-((E$19-Simulation!$B615)^2)/(2*Simulation!E$22^2)))</f>
        <v>0</v>
      </c>
      <c r="F615" s="22">
        <f>(1/(F$22*(SQRT(2*PI())))*EXP(-((F$19-Simulation!$B615)^2)/(2*Simulation!F$22^2)))</f>
        <v>0</v>
      </c>
      <c r="G615" s="22">
        <f>(1/(G$22*(SQRT(2*PI())))*EXP(-((G$18-Simulation!$B615)^2)/(2*Simulation!G$22^2)))</f>
        <v>0</v>
      </c>
      <c r="H615" s="22">
        <f>(1/(H$22*(SQRT(2*PI())))*EXP(-((H$18-Simulation!$B615)^2)/(2*Simulation!H$22^2)))</f>
        <v>0</v>
      </c>
      <c r="I615" s="22">
        <f>(1/(I$22*(SQRT(2*PI())))*EXP(-((I$18-Simulation!$B615)^2)/(2*Simulation!I$22^2)))</f>
        <v>0</v>
      </c>
      <c r="J615" s="22">
        <f t="shared" si="14"/>
        <v>0</v>
      </c>
    </row>
    <row r="616" spans="1:10">
      <c r="A616" s="18">
        <f>B616/'Isocratic retention'!$B$5</f>
        <v>2.9450000000000349</v>
      </c>
      <c r="B616" s="8">
        <v>5.8900000000000698</v>
      </c>
      <c r="C616" s="22">
        <f>(1/(C$22*(SQRT(2*PI())))*EXP(-((C$19-Simulation!$B616)^2)/(2*Simulation!C$22^2)))</f>
        <v>0</v>
      </c>
      <c r="D616" s="22">
        <f>(1/(D$22*(SQRT(2*PI())))*EXP(-((D$19-Simulation!$B616)^2)/(2*Simulation!D$22^2)))</f>
        <v>0</v>
      </c>
      <c r="E616" s="22">
        <f>(1/(E$22*(SQRT(2*PI())))*EXP(-((E$19-Simulation!$B616)^2)/(2*Simulation!E$22^2)))</f>
        <v>0</v>
      </c>
      <c r="F616" s="22">
        <f>(1/(F$22*(SQRT(2*PI())))*EXP(-((F$19-Simulation!$B616)^2)/(2*Simulation!F$22^2)))</f>
        <v>0</v>
      </c>
      <c r="G616" s="22">
        <f>(1/(G$22*(SQRT(2*PI())))*EXP(-((G$18-Simulation!$B616)^2)/(2*Simulation!G$22^2)))</f>
        <v>0</v>
      </c>
      <c r="H616" s="22">
        <f>(1/(H$22*(SQRT(2*PI())))*EXP(-((H$18-Simulation!$B616)^2)/(2*Simulation!H$22^2)))</f>
        <v>0</v>
      </c>
      <c r="I616" s="22">
        <f>(1/(I$22*(SQRT(2*PI())))*EXP(-((I$18-Simulation!$B616)^2)/(2*Simulation!I$22^2)))</f>
        <v>0</v>
      </c>
      <c r="J616" s="22">
        <f t="shared" si="14"/>
        <v>0</v>
      </c>
    </row>
    <row r="617" spans="1:10">
      <c r="A617" s="18">
        <f>B617/'Isocratic retention'!$B$5</f>
        <v>2.9500000000000348</v>
      </c>
      <c r="B617" s="8">
        <v>5.9000000000000696</v>
      </c>
      <c r="C617" s="22">
        <f>(1/(C$22*(SQRT(2*PI())))*EXP(-((C$19-Simulation!$B617)^2)/(2*Simulation!C$22^2)))</f>
        <v>0</v>
      </c>
      <c r="D617" s="22">
        <f>(1/(D$22*(SQRT(2*PI())))*EXP(-((D$19-Simulation!$B617)^2)/(2*Simulation!D$22^2)))</f>
        <v>0</v>
      </c>
      <c r="E617" s="22">
        <f>(1/(E$22*(SQRT(2*PI())))*EXP(-((E$19-Simulation!$B617)^2)/(2*Simulation!E$22^2)))</f>
        <v>0</v>
      </c>
      <c r="F617" s="22">
        <f>(1/(F$22*(SQRT(2*PI())))*EXP(-((F$19-Simulation!$B617)^2)/(2*Simulation!F$22^2)))</f>
        <v>0</v>
      </c>
      <c r="G617" s="22">
        <f>(1/(G$22*(SQRT(2*PI())))*EXP(-((G$18-Simulation!$B617)^2)/(2*Simulation!G$22^2)))</f>
        <v>0</v>
      </c>
      <c r="H617" s="22">
        <f>(1/(H$22*(SQRT(2*PI())))*EXP(-((H$18-Simulation!$B617)^2)/(2*Simulation!H$22^2)))</f>
        <v>0</v>
      </c>
      <c r="I617" s="22">
        <f>(1/(I$22*(SQRT(2*PI())))*EXP(-((I$18-Simulation!$B617)^2)/(2*Simulation!I$22^2)))</f>
        <v>0</v>
      </c>
      <c r="J617" s="22">
        <f t="shared" si="14"/>
        <v>0</v>
      </c>
    </row>
    <row r="618" spans="1:10">
      <c r="A618" s="18">
        <f>B618/'Isocratic retention'!$B$5</f>
        <v>2.9550000000000352</v>
      </c>
      <c r="B618" s="8">
        <v>5.9100000000000703</v>
      </c>
      <c r="C618" s="22">
        <f>(1/(C$22*(SQRT(2*PI())))*EXP(-((C$19-Simulation!$B618)^2)/(2*Simulation!C$22^2)))</f>
        <v>0</v>
      </c>
      <c r="D618" s="22">
        <f>(1/(D$22*(SQRT(2*PI())))*EXP(-((D$19-Simulation!$B618)^2)/(2*Simulation!D$22^2)))</f>
        <v>0</v>
      </c>
      <c r="E618" s="22">
        <f>(1/(E$22*(SQRT(2*PI())))*EXP(-((E$19-Simulation!$B618)^2)/(2*Simulation!E$22^2)))</f>
        <v>0</v>
      </c>
      <c r="F618" s="22">
        <f>(1/(F$22*(SQRT(2*PI())))*EXP(-((F$19-Simulation!$B618)^2)/(2*Simulation!F$22^2)))</f>
        <v>0</v>
      </c>
      <c r="G618" s="22">
        <f>(1/(G$22*(SQRT(2*PI())))*EXP(-((G$18-Simulation!$B618)^2)/(2*Simulation!G$22^2)))</f>
        <v>0</v>
      </c>
      <c r="H618" s="22">
        <f>(1/(H$22*(SQRT(2*PI())))*EXP(-((H$18-Simulation!$B618)^2)/(2*Simulation!H$22^2)))</f>
        <v>0</v>
      </c>
      <c r="I618" s="22">
        <f>(1/(I$22*(SQRT(2*PI())))*EXP(-((I$18-Simulation!$B618)^2)/(2*Simulation!I$22^2)))</f>
        <v>0</v>
      </c>
      <c r="J618" s="22">
        <f t="shared" si="14"/>
        <v>0</v>
      </c>
    </row>
    <row r="619" spans="1:10">
      <c r="A619" s="18">
        <f>B619/'Isocratic retention'!$B$5</f>
        <v>2.960000000000035</v>
      </c>
      <c r="B619" s="8">
        <v>5.9200000000000701</v>
      </c>
      <c r="C619" s="22">
        <f>(1/(C$22*(SQRT(2*PI())))*EXP(-((C$19-Simulation!$B619)^2)/(2*Simulation!C$22^2)))</f>
        <v>0</v>
      </c>
      <c r="D619" s="22">
        <f>(1/(D$22*(SQRT(2*PI())))*EXP(-((D$19-Simulation!$B619)^2)/(2*Simulation!D$22^2)))</f>
        <v>0</v>
      </c>
      <c r="E619" s="22">
        <f>(1/(E$22*(SQRT(2*PI())))*EXP(-((E$19-Simulation!$B619)^2)/(2*Simulation!E$22^2)))</f>
        <v>0</v>
      </c>
      <c r="F619" s="22">
        <f>(1/(F$22*(SQRT(2*PI())))*EXP(-((F$19-Simulation!$B619)^2)/(2*Simulation!F$22^2)))</f>
        <v>0</v>
      </c>
      <c r="G619" s="22">
        <f>(1/(G$22*(SQRT(2*PI())))*EXP(-((G$18-Simulation!$B619)^2)/(2*Simulation!G$22^2)))</f>
        <v>0</v>
      </c>
      <c r="H619" s="22">
        <f>(1/(H$22*(SQRT(2*PI())))*EXP(-((H$18-Simulation!$B619)^2)/(2*Simulation!H$22^2)))</f>
        <v>0</v>
      </c>
      <c r="I619" s="22">
        <f>(1/(I$22*(SQRT(2*PI())))*EXP(-((I$18-Simulation!$B619)^2)/(2*Simulation!I$22^2)))</f>
        <v>0</v>
      </c>
      <c r="J619" s="22">
        <f t="shared" si="14"/>
        <v>0</v>
      </c>
    </row>
    <row r="620" spans="1:10">
      <c r="A620" s="18">
        <f>B620/'Isocratic retention'!$B$5</f>
        <v>2.9650000000000349</v>
      </c>
      <c r="B620" s="8">
        <v>5.9300000000000699</v>
      </c>
      <c r="C620" s="22">
        <f>(1/(C$22*(SQRT(2*PI())))*EXP(-((C$19-Simulation!$B620)^2)/(2*Simulation!C$22^2)))</f>
        <v>0</v>
      </c>
      <c r="D620" s="22">
        <f>(1/(D$22*(SQRT(2*PI())))*EXP(-((D$19-Simulation!$B620)^2)/(2*Simulation!D$22^2)))</f>
        <v>0</v>
      </c>
      <c r="E620" s="22">
        <f>(1/(E$22*(SQRT(2*PI())))*EXP(-((E$19-Simulation!$B620)^2)/(2*Simulation!E$22^2)))</f>
        <v>0</v>
      </c>
      <c r="F620" s="22">
        <f>(1/(F$22*(SQRT(2*PI())))*EXP(-((F$19-Simulation!$B620)^2)/(2*Simulation!F$22^2)))</f>
        <v>0</v>
      </c>
      <c r="G620" s="22">
        <f>(1/(G$22*(SQRT(2*PI())))*EXP(-((G$18-Simulation!$B620)^2)/(2*Simulation!G$22^2)))</f>
        <v>0</v>
      </c>
      <c r="H620" s="22">
        <f>(1/(H$22*(SQRT(2*PI())))*EXP(-((H$18-Simulation!$B620)^2)/(2*Simulation!H$22^2)))</f>
        <v>0</v>
      </c>
      <c r="I620" s="22">
        <f>(1/(I$22*(SQRT(2*PI())))*EXP(-((I$18-Simulation!$B620)^2)/(2*Simulation!I$22^2)))</f>
        <v>0</v>
      </c>
      <c r="J620" s="22">
        <f t="shared" si="14"/>
        <v>0</v>
      </c>
    </row>
    <row r="621" spans="1:10">
      <c r="A621" s="18">
        <f>B621/'Isocratic retention'!$B$5</f>
        <v>2.9700000000000348</v>
      </c>
      <c r="B621" s="8">
        <v>5.9400000000000697</v>
      </c>
      <c r="C621" s="22">
        <f>(1/(C$22*(SQRT(2*PI())))*EXP(-((C$19-Simulation!$B621)^2)/(2*Simulation!C$22^2)))</f>
        <v>0</v>
      </c>
      <c r="D621" s="22">
        <f>(1/(D$22*(SQRT(2*PI())))*EXP(-((D$19-Simulation!$B621)^2)/(2*Simulation!D$22^2)))</f>
        <v>0</v>
      </c>
      <c r="E621" s="22">
        <f>(1/(E$22*(SQRT(2*PI())))*EXP(-((E$19-Simulation!$B621)^2)/(2*Simulation!E$22^2)))</f>
        <v>0</v>
      </c>
      <c r="F621" s="22">
        <f>(1/(F$22*(SQRT(2*PI())))*EXP(-((F$19-Simulation!$B621)^2)/(2*Simulation!F$22^2)))</f>
        <v>0</v>
      </c>
      <c r="G621" s="22">
        <f>(1/(G$22*(SQRT(2*PI())))*EXP(-((G$18-Simulation!$B621)^2)/(2*Simulation!G$22^2)))</f>
        <v>0</v>
      </c>
      <c r="H621" s="22">
        <f>(1/(H$22*(SQRT(2*PI())))*EXP(-((H$18-Simulation!$B621)^2)/(2*Simulation!H$22^2)))</f>
        <v>0</v>
      </c>
      <c r="I621" s="22">
        <f>(1/(I$22*(SQRT(2*PI())))*EXP(-((I$18-Simulation!$B621)^2)/(2*Simulation!I$22^2)))</f>
        <v>0</v>
      </c>
      <c r="J621" s="22">
        <f t="shared" si="14"/>
        <v>0</v>
      </c>
    </row>
    <row r="622" spans="1:10">
      <c r="A622" s="18">
        <f>B622/'Isocratic retention'!$B$5</f>
        <v>2.9750000000000352</v>
      </c>
      <c r="B622" s="8">
        <v>5.9500000000000703</v>
      </c>
      <c r="C622" s="22">
        <f>(1/(C$22*(SQRT(2*PI())))*EXP(-((C$19-Simulation!$B622)^2)/(2*Simulation!C$22^2)))</f>
        <v>0</v>
      </c>
      <c r="D622" s="22">
        <f>(1/(D$22*(SQRT(2*PI())))*EXP(-((D$19-Simulation!$B622)^2)/(2*Simulation!D$22^2)))</f>
        <v>0</v>
      </c>
      <c r="E622" s="22">
        <f>(1/(E$22*(SQRT(2*PI())))*EXP(-((E$19-Simulation!$B622)^2)/(2*Simulation!E$22^2)))</f>
        <v>0</v>
      </c>
      <c r="F622" s="22">
        <f>(1/(F$22*(SQRT(2*PI())))*EXP(-((F$19-Simulation!$B622)^2)/(2*Simulation!F$22^2)))</f>
        <v>0</v>
      </c>
      <c r="G622" s="22">
        <f>(1/(G$22*(SQRT(2*PI())))*EXP(-((G$18-Simulation!$B622)^2)/(2*Simulation!G$22^2)))</f>
        <v>0</v>
      </c>
      <c r="H622" s="22">
        <f>(1/(H$22*(SQRT(2*PI())))*EXP(-((H$18-Simulation!$B622)^2)/(2*Simulation!H$22^2)))</f>
        <v>0</v>
      </c>
      <c r="I622" s="22">
        <f>(1/(I$22*(SQRT(2*PI())))*EXP(-((I$18-Simulation!$B622)^2)/(2*Simulation!I$22^2)))</f>
        <v>0</v>
      </c>
      <c r="J622" s="22">
        <f t="shared" si="14"/>
        <v>0</v>
      </c>
    </row>
    <row r="623" spans="1:10">
      <c r="A623" s="18">
        <f>B623/'Isocratic retention'!$B$5</f>
        <v>2.9800000000000351</v>
      </c>
      <c r="B623" s="8">
        <v>5.9600000000000701</v>
      </c>
      <c r="C623" s="22">
        <f>(1/(C$22*(SQRT(2*PI())))*EXP(-((C$19-Simulation!$B623)^2)/(2*Simulation!C$22^2)))</f>
        <v>0</v>
      </c>
      <c r="D623" s="22">
        <f>(1/(D$22*(SQRT(2*PI())))*EXP(-((D$19-Simulation!$B623)^2)/(2*Simulation!D$22^2)))</f>
        <v>0</v>
      </c>
      <c r="E623" s="22">
        <f>(1/(E$22*(SQRT(2*PI())))*EXP(-((E$19-Simulation!$B623)^2)/(2*Simulation!E$22^2)))</f>
        <v>0</v>
      </c>
      <c r="F623" s="22">
        <f>(1/(F$22*(SQRT(2*PI())))*EXP(-((F$19-Simulation!$B623)^2)/(2*Simulation!F$22^2)))</f>
        <v>0</v>
      </c>
      <c r="G623" s="22">
        <f>(1/(G$22*(SQRT(2*PI())))*EXP(-((G$18-Simulation!$B623)^2)/(2*Simulation!G$22^2)))</f>
        <v>0</v>
      </c>
      <c r="H623" s="22">
        <f>(1/(H$22*(SQRT(2*PI())))*EXP(-((H$18-Simulation!$B623)^2)/(2*Simulation!H$22^2)))</f>
        <v>0</v>
      </c>
      <c r="I623" s="22">
        <f>(1/(I$22*(SQRT(2*PI())))*EXP(-((I$18-Simulation!$B623)^2)/(2*Simulation!I$22^2)))</f>
        <v>0</v>
      </c>
      <c r="J623" s="22">
        <f t="shared" si="14"/>
        <v>0</v>
      </c>
    </row>
    <row r="624" spans="1:10">
      <c r="A624" s="18">
        <f>B624/'Isocratic retention'!$B$5</f>
        <v>2.985000000000035</v>
      </c>
      <c r="B624" s="8">
        <v>5.9700000000000699</v>
      </c>
      <c r="C624" s="22">
        <f>(1/(C$22*(SQRT(2*PI())))*EXP(-((C$19-Simulation!$B624)^2)/(2*Simulation!C$22^2)))</f>
        <v>0</v>
      </c>
      <c r="D624" s="22">
        <f>(1/(D$22*(SQRT(2*PI())))*EXP(-((D$19-Simulation!$B624)^2)/(2*Simulation!D$22^2)))</f>
        <v>0</v>
      </c>
      <c r="E624" s="22">
        <f>(1/(E$22*(SQRT(2*PI())))*EXP(-((E$19-Simulation!$B624)^2)/(2*Simulation!E$22^2)))</f>
        <v>0</v>
      </c>
      <c r="F624" s="22">
        <f>(1/(F$22*(SQRT(2*PI())))*EXP(-((F$19-Simulation!$B624)^2)/(2*Simulation!F$22^2)))</f>
        <v>0</v>
      </c>
      <c r="G624" s="22">
        <f>(1/(G$22*(SQRT(2*PI())))*EXP(-((G$18-Simulation!$B624)^2)/(2*Simulation!G$22^2)))</f>
        <v>0</v>
      </c>
      <c r="H624" s="22">
        <f>(1/(H$22*(SQRT(2*PI())))*EXP(-((H$18-Simulation!$B624)^2)/(2*Simulation!H$22^2)))</f>
        <v>0</v>
      </c>
      <c r="I624" s="22">
        <f>(1/(I$22*(SQRT(2*PI())))*EXP(-((I$18-Simulation!$B624)^2)/(2*Simulation!I$22^2)))</f>
        <v>0</v>
      </c>
      <c r="J624" s="22">
        <f t="shared" si="14"/>
        <v>0</v>
      </c>
    </row>
    <row r="625" spans="1:10">
      <c r="A625" s="18">
        <f>B625/'Isocratic retention'!$B$5</f>
        <v>2.9900000000000349</v>
      </c>
      <c r="B625" s="8">
        <v>5.9800000000000697</v>
      </c>
      <c r="C625" s="22">
        <f>(1/(C$22*(SQRT(2*PI())))*EXP(-((C$19-Simulation!$B625)^2)/(2*Simulation!C$22^2)))</f>
        <v>0</v>
      </c>
      <c r="D625" s="22">
        <f>(1/(D$22*(SQRT(2*PI())))*EXP(-((D$19-Simulation!$B625)^2)/(2*Simulation!D$22^2)))</f>
        <v>0</v>
      </c>
      <c r="E625" s="22">
        <f>(1/(E$22*(SQRT(2*PI())))*EXP(-((E$19-Simulation!$B625)^2)/(2*Simulation!E$22^2)))</f>
        <v>0</v>
      </c>
      <c r="F625" s="22">
        <f>(1/(F$22*(SQRT(2*PI())))*EXP(-((F$19-Simulation!$B625)^2)/(2*Simulation!F$22^2)))</f>
        <v>0</v>
      </c>
      <c r="G625" s="22">
        <f>(1/(G$22*(SQRT(2*PI())))*EXP(-((G$18-Simulation!$B625)^2)/(2*Simulation!G$22^2)))</f>
        <v>0</v>
      </c>
      <c r="H625" s="22">
        <f>(1/(H$22*(SQRT(2*PI())))*EXP(-((H$18-Simulation!$B625)^2)/(2*Simulation!H$22^2)))</f>
        <v>0</v>
      </c>
      <c r="I625" s="22">
        <f>(1/(I$22*(SQRT(2*PI())))*EXP(-((I$18-Simulation!$B625)^2)/(2*Simulation!I$22^2)))</f>
        <v>0</v>
      </c>
      <c r="J625" s="22">
        <f t="shared" si="14"/>
        <v>0</v>
      </c>
    </row>
    <row r="626" spans="1:10">
      <c r="A626" s="18">
        <f>B626/'Isocratic retention'!$B$5</f>
        <v>2.9950000000000352</v>
      </c>
      <c r="B626" s="8">
        <v>5.9900000000000704</v>
      </c>
      <c r="C626" s="22">
        <f>(1/(C$22*(SQRT(2*PI())))*EXP(-((C$19-Simulation!$B626)^2)/(2*Simulation!C$22^2)))</f>
        <v>0</v>
      </c>
      <c r="D626" s="22">
        <f>(1/(D$22*(SQRT(2*PI())))*EXP(-((D$19-Simulation!$B626)^2)/(2*Simulation!D$22^2)))</f>
        <v>0</v>
      </c>
      <c r="E626" s="22">
        <f>(1/(E$22*(SQRT(2*PI())))*EXP(-((E$19-Simulation!$B626)^2)/(2*Simulation!E$22^2)))</f>
        <v>0</v>
      </c>
      <c r="F626" s="22">
        <f>(1/(F$22*(SQRT(2*PI())))*EXP(-((F$19-Simulation!$B626)^2)/(2*Simulation!F$22^2)))</f>
        <v>0</v>
      </c>
      <c r="G626" s="22">
        <f>(1/(G$22*(SQRT(2*PI())))*EXP(-((G$18-Simulation!$B626)^2)/(2*Simulation!G$22^2)))</f>
        <v>0</v>
      </c>
      <c r="H626" s="22">
        <f>(1/(H$22*(SQRT(2*PI())))*EXP(-((H$18-Simulation!$B626)^2)/(2*Simulation!H$22^2)))</f>
        <v>0</v>
      </c>
      <c r="I626" s="22">
        <f>(1/(I$22*(SQRT(2*PI())))*EXP(-((I$18-Simulation!$B626)^2)/(2*Simulation!I$22^2)))</f>
        <v>0</v>
      </c>
      <c r="J626" s="22">
        <f t="shared" si="14"/>
        <v>0</v>
      </c>
    </row>
    <row r="627" spans="1:10">
      <c r="A627" s="18">
        <f>B627/'Isocratic retention'!$B$5</f>
        <v>3.0000000000000351</v>
      </c>
      <c r="B627" s="8">
        <v>6.0000000000000702</v>
      </c>
      <c r="C627" s="22">
        <f>(1/(C$22*(SQRT(2*PI())))*EXP(-((C$19-Simulation!$B627)^2)/(2*Simulation!C$22^2)))</f>
        <v>0</v>
      </c>
      <c r="D627" s="22">
        <f>(1/(D$22*(SQRT(2*PI())))*EXP(-((D$19-Simulation!$B627)^2)/(2*Simulation!D$22^2)))</f>
        <v>0</v>
      </c>
      <c r="E627" s="22">
        <f>(1/(E$22*(SQRT(2*PI())))*EXP(-((E$19-Simulation!$B627)^2)/(2*Simulation!E$22^2)))</f>
        <v>0</v>
      </c>
      <c r="F627" s="22">
        <f>(1/(F$22*(SQRT(2*PI())))*EXP(-((F$19-Simulation!$B627)^2)/(2*Simulation!F$22^2)))</f>
        <v>0</v>
      </c>
      <c r="G627" s="22">
        <f>(1/(G$22*(SQRT(2*PI())))*EXP(-((G$18-Simulation!$B627)^2)/(2*Simulation!G$22^2)))</f>
        <v>0</v>
      </c>
      <c r="H627" s="22">
        <f>(1/(H$22*(SQRT(2*PI())))*EXP(-((H$18-Simulation!$B627)^2)/(2*Simulation!H$22^2)))</f>
        <v>0</v>
      </c>
      <c r="I627" s="22">
        <f>(1/(I$22*(SQRT(2*PI())))*EXP(-((I$18-Simulation!$B627)^2)/(2*Simulation!I$22^2)))</f>
        <v>0</v>
      </c>
      <c r="J627" s="22">
        <f t="shared" si="14"/>
        <v>0</v>
      </c>
    </row>
  </sheetData>
  <mergeCells count="1">
    <mergeCell ref="B1:C1"/>
  </mergeCells>
  <conditionalFormatting sqref="C18:I18">
    <cfRule type="cellIs" dxfId="5" priority="2" operator="greaterThan">
      <formula>$B$7</formula>
    </cfRule>
    <cfRule type="cellIs" dxfId="4" priority="3" operator="lessThan">
      <formula>$B$7</formula>
    </cfRule>
  </conditionalFormatting>
  <conditionalFormatting sqref="D18:E18">
    <cfRule type="containsText" dxfId="3" priority="1" operator="containsText" text="ČÍSLO">
      <formula>NOT(ISERROR(SEARCH("ČÍSLO",D18)))</formula>
    </cfRule>
  </conditionalFormatting>
  <pageMargins left="0.7" right="0.7" top="0.78740157499999996" bottom="0.78740157499999996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N114"/>
  <sheetViews>
    <sheetView workbookViewId="0">
      <selection activeCell="E11" sqref="E11"/>
    </sheetView>
  </sheetViews>
  <sheetFormatPr defaultRowHeight="15"/>
  <cols>
    <col min="1" max="2" width="9.140625" style="1"/>
    <col min="3" max="3" width="14.5703125" style="1" customWidth="1"/>
    <col min="4" max="4" width="12.7109375" style="1" customWidth="1"/>
    <col min="5" max="5" width="14.28515625" style="1" customWidth="1"/>
    <col min="6" max="6" width="13.85546875" style="1" customWidth="1"/>
    <col min="7" max="7" width="14" style="1" customWidth="1"/>
    <col min="8" max="8" width="13.140625" style="1" customWidth="1"/>
    <col min="9" max="9" width="15.5703125" style="1" customWidth="1"/>
    <col min="10" max="32" width="9.140625" style="1"/>
    <col min="33" max="33" width="12" style="1" customWidth="1"/>
    <col min="34" max="16384" width="9.140625" style="1"/>
  </cols>
  <sheetData>
    <row r="1" spans="1:40">
      <c r="A1" s="20"/>
      <c r="B1" s="12"/>
      <c r="C1" s="37" t="s">
        <v>23</v>
      </c>
      <c r="D1" s="37"/>
      <c r="E1" s="37"/>
      <c r="F1" s="37"/>
      <c r="G1" s="37"/>
      <c r="H1" s="37"/>
      <c r="I1" s="37"/>
    </row>
    <row r="2" spans="1:40">
      <c r="A2" s="20"/>
      <c r="B2" s="12"/>
      <c r="C2" s="12" t="str">
        <f>'Gradient elution'!C2</f>
        <v>(-)-epikatechin</v>
      </c>
      <c r="D2" s="12" t="str">
        <f>'Gradient elution'!D2</f>
        <v>rutin</v>
      </c>
      <c r="E2" s="12" t="str">
        <f>'Gradient elution'!E2</f>
        <v>naringin</v>
      </c>
      <c r="F2" s="12" t="str">
        <f>'Gradient elution'!F2</f>
        <v>morin</v>
      </c>
      <c r="G2" s="12" t="str">
        <f>'Gradient elution'!G2</f>
        <v>kvercetin</v>
      </c>
      <c r="H2" s="12" t="str">
        <f>'Gradient elution'!H2</f>
        <v>hesperetin</v>
      </c>
      <c r="I2" s="12" t="str">
        <f>'Gradient elution'!I2</f>
        <v>biochanin A</v>
      </c>
    </row>
    <row r="3" spans="1:40">
      <c r="A3" s="20"/>
      <c r="B3" s="13" t="s">
        <v>24</v>
      </c>
      <c r="C3" s="15">
        <f>'Isocratic retention'!B44</f>
        <v>0.86026491559849305</v>
      </c>
      <c r="D3" s="15">
        <f>'Isocratic retention'!C44</f>
        <v>1.7282998470428523</v>
      </c>
      <c r="E3" s="15">
        <f>'Isocratic retention'!D44</f>
        <v>2.204034251806676</v>
      </c>
      <c r="F3" s="15">
        <f>'Isocratic retention'!E44</f>
        <v>2.2290384196095951</v>
      </c>
      <c r="G3" s="15">
        <f>'Isocratic retention'!F44</f>
        <v>2.5504351997349213</v>
      </c>
      <c r="H3" s="15">
        <f>'Isocratic retention'!G44</f>
        <v>2.8421616480109946</v>
      </c>
      <c r="I3" s="15">
        <f>'Isocratic retention'!H44</f>
        <v>3.6229452404610494</v>
      </c>
    </row>
    <row r="4" spans="1:40">
      <c r="A4" s="20"/>
      <c r="B4" s="13" t="s">
        <v>25</v>
      </c>
      <c r="C4" s="15">
        <f>'Isocratic retention'!B45</f>
        <v>5.3259723503047516</v>
      </c>
      <c r="D4" s="15">
        <f>'Isocratic retention'!C45</f>
        <v>8.3480059334206071</v>
      </c>
      <c r="E4" s="15">
        <f>'Isocratic retention'!D45</f>
        <v>8.9329102638758542</v>
      </c>
      <c r="F4" s="15">
        <f>'Isocratic retention'!E45</f>
        <v>7.310312024533733</v>
      </c>
      <c r="G4" s="15">
        <f>'Isocratic retention'!F45</f>
        <v>7.8692854548674287</v>
      </c>
      <c r="H4" s="15">
        <f>'Isocratic retention'!G45</f>
        <v>7.5055478624777487</v>
      </c>
      <c r="I4" s="15">
        <f>'Isocratic retention'!H45</f>
        <v>8.0171814979072575</v>
      </c>
    </row>
    <row r="6" spans="1:40" ht="18">
      <c r="A6" s="12" t="s">
        <v>7</v>
      </c>
      <c r="B6" s="18">
        <f>'Isocratic retention'!B6</f>
        <v>0.218</v>
      </c>
      <c r="D6" s="2" t="s">
        <v>27</v>
      </c>
      <c r="E6" s="26">
        <v>0.6</v>
      </c>
      <c r="F6" s="1" t="s">
        <v>28</v>
      </c>
    </row>
    <row r="7" spans="1:40" ht="18">
      <c r="A7" s="2" t="s">
        <v>8</v>
      </c>
      <c r="B7" s="5">
        <v>0</v>
      </c>
      <c r="D7" s="2" t="s">
        <v>29</v>
      </c>
      <c r="E7" s="26">
        <v>2</v>
      </c>
    </row>
    <row r="8" spans="1:40" ht="18">
      <c r="A8" s="12" t="s">
        <v>30</v>
      </c>
      <c r="B8" s="19">
        <f>E7*'Isocratic retention'!B5</f>
        <v>4</v>
      </c>
    </row>
    <row r="12" spans="1:40" ht="18">
      <c r="F12" s="4" t="s">
        <v>31</v>
      </c>
      <c r="P12" s="4" t="s">
        <v>21</v>
      </c>
      <c r="Z12" s="4" t="s">
        <v>34</v>
      </c>
      <c r="AG12" s="21" t="s">
        <v>35</v>
      </c>
      <c r="AH12" s="21" t="s">
        <v>36</v>
      </c>
      <c r="AI12" s="21" t="s">
        <v>37</v>
      </c>
      <c r="AJ12" s="21" t="s">
        <v>38</v>
      </c>
      <c r="AK12" s="21" t="s">
        <v>39</v>
      </c>
      <c r="AL12" s="21" t="s">
        <v>40</v>
      </c>
    </row>
    <row r="13" spans="1:40">
      <c r="A13" s="21" t="s">
        <v>32</v>
      </c>
      <c r="B13" s="20" t="s">
        <v>33</v>
      </c>
      <c r="C13" s="12" t="str">
        <f>'Isocratic retention'!B11</f>
        <v>(-)-epikatechin</v>
      </c>
      <c r="D13" s="12" t="str">
        <f>'Isocratic retention'!C11</f>
        <v>rutin</v>
      </c>
      <c r="E13" s="12" t="str">
        <f>'Isocratic retention'!D11</f>
        <v>naringin</v>
      </c>
      <c r="F13" s="12" t="str">
        <f>'Isocratic retention'!E11</f>
        <v>morin</v>
      </c>
      <c r="G13" s="12" t="str">
        <f>'Isocratic retention'!F11</f>
        <v>kvercetin</v>
      </c>
      <c r="H13" s="12" t="str">
        <f>'Isocratic retention'!G11</f>
        <v>hesperetin</v>
      </c>
      <c r="I13" s="12" t="str">
        <f>'Isocratic retention'!H11</f>
        <v>biochanin A</v>
      </c>
      <c r="K13" s="20" t="str">
        <f>A13</f>
        <v>A</v>
      </c>
      <c r="L13" s="20" t="str">
        <f>B13</f>
        <v>B</v>
      </c>
      <c r="M13" s="12" t="str">
        <f t="shared" ref="M13:S13" si="0">C13</f>
        <v>(-)-epikatechin</v>
      </c>
      <c r="N13" s="12" t="str">
        <f t="shared" si="0"/>
        <v>rutin</v>
      </c>
      <c r="O13" s="12" t="str">
        <f t="shared" si="0"/>
        <v>naringin</v>
      </c>
      <c r="P13" s="12" t="str">
        <f t="shared" si="0"/>
        <v>morin</v>
      </c>
      <c r="Q13" s="12" t="str">
        <f t="shared" si="0"/>
        <v>kvercetin</v>
      </c>
      <c r="R13" s="12" t="str">
        <f t="shared" si="0"/>
        <v>hesperetin</v>
      </c>
      <c r="S13" s="12" t="str">
        <f t="shared" si="0"/>
        <v>biochanin A</v>
      </c>
      <c r="U13" s="20" t="str">
        <f>K13</f>
        <v>A</v>
      </c>
      <c r="V13" s="20" t="str">
        <f>L13</f>
        <v>B</v>
      </c>
      <c r="W13" s="12" t="str">
        <f t="shared" ref="W13:AC13" si="1">M13</f>
        <v>(-)-epikatechin</v>
      </c>
      <c r="X13" s="12" t="str">
        <f t="shared" si="1"/>
        <v>rutin</v>
      </c>
      <c r="Y13" s="12" t="str">
        <f t="shared" si="1"/>
        <v>naringin</v>
      </c>
      <c r="Z13" s="12" t="str">
        <f t="shared" si="1"/>
        <v>morin</v>
      </c>
      <c r="AA13" s="12" t="str">
        <f t="shared" si="1"/>
        <v>kvercetin</v>
      </c>
      <c r="AB13" s="12" t="str">
        <f t="shared" si="1"/>
        <v>hesperetin</v>
      </c>
      <c r="AC13" s="12" t="str">
        <f t="shared" si="1"/>
        <v>biochanin A</v>
      </c>
      <c r="AE13" s="20" t="str">
        <f>U13</f>
        <v>A</v>
      </c>
      <c r="AF13" s="20" t="str">
        <f>V13</f>
        <v>B</v>
      </c>
      <c r="AG13" s="12" t="str">
        <f t="shared" ref="AG13:AM13" si="2">W13</f>
        <v>(-)-epikatechin</v>
      </c>
      <c r="AH13" s="12" t="str">
        <f t="shared" si="2"/>
        <v>rutin</v>
      </c>
      <c r="AI13" s="12" t="str">
        <f t="shared" si="2"/>
        <v>naringin</v>
      </c>
      <c r="AJ13" s="12" t="str">
        <f t="shared" si="2"/>
        <v>morin</v>
      </c>
      <c r="AK13" s="12" t="str">
        <f t="shared" si="2"/>
        <v>kvercetin</v>
      </c>
      <c r="AL13" s="12" t="str">
        <f t="shared" si="2"/>
        <v>hesperetin</v>
      </c>
      <c r="AM13" s="12" t="str">
        <f t="shared" si="2"/>
        <v>biochanin A</v>
      </c>
    </row>
    <row r="14" spans="1:40">
      <c r="A14" s="8">
        <v>0</v>
      </c>
      <c r="B14" s="22">
        <f t="shared" ref="B14:B77" si="3">($E$6-A14)/$B$8</f>
        <v>0.15</v>
      </c>
      <c r="C14" s="17">
        <f>(1/(C$4*$B14))*(LOG10(2.31*C$4*$B14*($B$6*(10^(C$3-C$4*$A14))-$B$7)+1))+($B$6+$B$7)</f>
        <v>0.9601111466095098</v>
      </c>
      <c r="D14" s="17">
        <f t="shared" ref="D14:I29" si="4">(1/(D$4*$B14))*(LOG10(2.31*D$4*$B14*($B$6*(10^(D$3-D$4*$A14))-$B$7)+1))+($B$6+$B$7)</f>
        <v>1.4484176069727654</v>
      </c>
      <c r="E14" s="17">
        <f t="shared" si="4"/>
        <v>1.7383644433709242</v>
      </c>
      <c r="F14" s="17">
        <f t="shared" si="4"/>
        <v>2.0197934541854545</v>
      </c>
      <c r="G14" s="17">
        <f t="shared" si="4"/>
        <v>2.1890239108527743</v>
      </c>
      <c r="H14" s="17">
        <f t="shared" si="4"/>
        <v>2.5245641357401833</v>
      </c>
      <c r="I14" s="17">
        <f t="shared" si="4"/>
        <v>3.0496664009741443</v>
      </c>
      <c r="K14" s="19">
        <f t="shared" ref="K14:L77" si="5">A14</f>
        <v>0</v>
      </c>
      <c r="L14" s="22">
        <f t="shared" si="5"/>
        <v>0.15</v>
      </c>
      <c r="M14" s="17">
        <f>1/((2.31*C$4*$B14*$B$6)+(10^(C$4*$A14-C$3)))</f>
        <v>1.8509530311034765</v>
      </c>
      <c r="N14" s="17">
        <f t="shared" ref="N14:S29" si="6">1/((2.31*D$4*$B14*$B$6)+(10^(D$4*$A14-D$3)))</f>
        <v>1.5401741305173313</v>
      </c>
      <c r="O14" s="17">
        <f t="shared" si="6"/>
        <v>1.4683932540863982</v>
      </c>
      <c r="P14" s="17">
        <f t="shared" si="6"/>
        <v>1.791791889889701</v>
      </c>
      <c r="Q14" s="17">
        <f t="shared" si="6"/>
        <v>1.6743749994301342</v>
      </c>
      <c r="R14" s="17">
        <f>1/((2.31*H$4*$B14*$B$6)+(10^(H$4*$A14-H$3)))</f>
        <v>1.7593713689068602</v>
      </c>
      <c r="S14" s="17">
        <f t="shared" si="6"/>
        <v>1.6506223402300468</v>
      </c>
      <c r="U14" s="18">
        <f>K14</f>
        <v>0</v>
      </c>
      <c r="V14" s="22">
        <f>L14</f>
        <v>0.15</v>
      </c>
      <c r="W14" s="17">
        <f>(4*$B$6*(1+M14))/SQRT('Isocratic retention'!$B$8)</f>
        <v>2.5506140328550839E-2</v>
      </c>
      <c r="X14" s="17">
        <f>(4*$B$6*(1+N14))/SQRT('Isocratic retention'!$B$8)</f>
        <v>2.2725747188775094E-2</v>
      </c>
      <c r="Y14" s="17">
        <f>(4*$B$6*(1+O14))/SQRT('Isocratic retention'!$B$8)</f>
        <v>2.2083557336055874E-2</v>
      </c>
      <c r="Z14" s="17">
        <f>(4*$B$6*(1+P14))/SQRT('Isocratic retention'!$B$8)</f>
        <v>2.4976853331068551E-2</v>
      </c>
      <c r="AA14" s="17">
        <f>(4*$B$6*(1+Q14))/SQRT('Isocratic retention'!$B$8)</f>
        <v>2.3926379453621117E-2</v>
      </c>
      <c r="AB14" s="17">
        <f>(4*$B$6*(1+R14))/SQRT('Isocratic retention'!$B$8)</f>
        <v>2.4686802127596785E-2</v>
      </c>
      <c r="AC14" s="17">
        <f>(4*$B$6*(1+S14))/SQRT('Isocratic retention'!$B$8)</f>
        <v>2.3713875546287656E-2</v>
      </c>
      <c r="AE14" s="18">
        <f>U14</f>
        <v>0</v>
      </c>
      <c r="AF14" s="22">
        <f>V14</f>
        <v>0.15</v>
      </c>
      <c r="AG14" s="22">
        <f>(2*(D14-C14))/(W14+X14)</f>
        <v>20.248283262306309</v>
      </c>
      <c r="AH14" s="22">
        <f t="shared" ref="AH14:AL29" si="7">(2*(E14-D14))/(X14+Y14)</f>
        <v>12.94136740004458</v>
      </c>
      <c r="AI14" s="22">
        <f t="shared" si="7"/>
        <v>11.960329577452315</v>
      </c>
      <c r="AJ14" s="22">
        <f t="shared" si="7"/>
        <v>6.9210335199067412</v>
      </c>
      <c r="AK14" s="22">
        <f t="shared" si="7"/>
        <v>13.804495569861974</v>
      </c>
      <c r="AL14" s="22">
        <f>(2*(I14-H14))/(AB14+AC14)</f>
        <v>21.698136905107447</v>
      </c>
      <c r="AM14" s="17"/>
      <c r="AN14" s="1">
        <v>1.5</v>
      </c>
    </row>
    <row r="15" spans="1:40">
      <c r="A15" s="8">
        <v>0.01</v>
      </c>
      <c r="B15" s="22">
        <f t="shared" si="3"/>
        <v>0.14749999999999999</v>
      </c>
      <c r="C15" s="17">
        <f t="shared" ref="C15:I46" si="8">(1/(C$4*$B15))*(LOG10(2.31*C$4*$B15*($B$6*(10^(C$3-C$4*$A15))-$B$7)+1))+($B$6+$B$7)</f>
        <v>0.9163303292244358</v>
      </c>
      <c r="D15" s="17">
        <f t="shared" si="4"/>
        <v>1.3979005555950643</v>
      </c>
      <c r="E15" s="17">
        <f t="shared" si="4"/>
        <v>1.6915500211970291</v>
      </c>
      <c r="F15" s="17">
        <f t="shared" si="4"/>
        <v>1.9766315806383123</v>
      </c>
      <c r="G15" s="17">
        <f t="shared" si="4"/>
        <v>2.1487319774071172</v>
      </c>
      <c r="H15" s="17">
        <f t="shared" si="4"/>
        <v>2.4894757441170841</v>
      </c>
      <c r="I15" s="17">
        <f t="shared" si="4"/>
        <v>3.0237238234994765</v>
      </c>
      <c r="K15" s="19">
        <f t="shared" si="5"/>
        <v>0.01</v>
      </c>
      <c r="L15" s="22">
        <f t="shared" si="5"/>
        <v>0.14749999999999999</v>
      </c>
      <c r="M15" s="17">
        <f t="shared" ref="M15:M19" si="9">1/((2.31*C$4*$B15*$B$6)+(10^(C$4*$A15-C$3)))</f>
        <v>1.813051783723721</v>
      </c>
      <c r="N15" s="17">
        <f t="shared" si="6"/>
        <v>1.5558646157223388</v>
      </c>
      <c r="O15" s="17">
        <f t="shared" si="6"/>
        <v>1.4898733716965189</v>
      </c>
      <c r="P15" s="17">
        <f t="shared" si="6"/>
        <v>1.8182509566459208</v>
      </c>
      <c r="Q15" s="17">
        <f t="shared" si="6"/>
        <v>1.7009983322035025</v>
      </c>
      <c r="R15" s="17">
        <f t="shared" si="6"/>
        <v>1.7882463891601159</v>
      </c>
      <c r="S15" s="17">
        <f t="shared" si="6"/>
        <v>1.6784517043193146</v>
      </c>
      <c r="U15" s="18">
        <f t="shared" ref="U15:V78" si="10">K15</f>
        <v>0.01</v>
      </c>
      <c r="V15" s="22">
        <f t="shared" si="10"/>
        <v>0.14749999999999999</v>
      </c>
      <c r="W15" s="17">
        <f>(4*$B$6*(1+M15))/SQRT('Isocratic retention'!$B$8)</f>
        <v>2.516705563520498E-2</v>
      </c>
      <c r="X15" s="17">
        <f>(4*$B$6*(1+N15))/SQRT('Isocratic retention'!$B$8)</f>
        <v>2.2866122604678407E-2</v>
      </c>
      <c r="Y15" s="17">
        <f>(4*$B$6*(1+O15))/SQRT('Isocratic retention'!$B$8)</f>
        <v>2.2275729879082815E-2</v>
      </c>
      <c r="Z15" s="17">
        <f>(4*$B$6*(1+P15))/SQRT('Isocratic retention'!$B$8)</f>
        <v>2.521357019812456E-2</v>
      </c>
      <c r="AA15" s="17">
        <f>(4*$B$6*(1+Q15))/SQRT('Isocratic retention'!$B$8)</f>
        <v>2.4164565931729595E-2</v>
      </c>
      <c r="AB15" s="17">
        <f>(4*$B$6*(1+R15))/SQRT('Isocratic retention'!$B$8)</f>
        <v>2.4945133398064687E-2</v>
      </c>
      <c r="AC15" s="17">
        <f>(4*$B$6*(1+S15))/SQRT('Isocratic retention'!$B$8)</f>
        <v>2.3962851821228408E-2</v>
      </c>
      <c r="AE15" s="18">
        <f t="shared" ref="AE15:AF78" si="11">U15</f>
        <v>0.01</v>
      </c>
      <c r="AF15" s="22">
        <f t="shared" si="11"/>
        <v>0.14749999999999999</v>
      </c>
      <c r="AG15" s="22">
        <f t="shared" ref="AG15:AL69" si="12">(2*(D15-C15))/(W15+X15)</f>
        <v>20.051566188920905</v>
      </c>
      <c r="AH15" s="22">
        <f t="shared" si="7"/>
        <v>13.010075991347438</v>
      </c>
      <c r="AI15" s="22">
        <f t="shared" si="7"/>
        <v>12.006138602919057</v>
      </c>
      <c r="AJ15" s="22">
        <f t="shared" si="7"/>
        <v>6.9707125565135479</v>
      </c>
      <c r="AK15" s="22">
        <f t="shared" si="7"/>
        <v>13.876841901299999</v>
      </c>
      <c r="AL15" s="22">
        <f t="shared" si="7"/>
        <v>21.847069634413959</v>
      </c>
      <c r="AM15" s="17"/>
      <c r="AN15" s="1">
        <v>1.5</v>
      </c>
    </row>
    <row r="16" spans="1:40">
      <c r="A16" s="8">
        <v>0.02</v>
      </c>
      <c r="B16" s="22">
        <f t="shared" si="3"/>
        <v>0.14499999999999999</v>
      </c>
      <c r="C16" s="17">
        <f t="shared" si="8"/>
        <v>0.87314545321257897</v>
      </c>
      <c r="D16" s="17">
        <f t="shared" si="4"/>
        <v>1.3460775369525695</v>
      </c>
      <c r="E16" s="17">
        <f t="shared" si="4"/>
        <v>1.643214789994849</v>
      </c>
      <c r="F16" s="17">
        <f t="shared" si="4"/>
        <v>1.9320419521621877</v>
      </c>
      <c r="G16" s="17">
        <f t="shared" si="4"/>
        <v>2.1070275159659424</v>
      </c>
      <c r="H16" s="17">
        <f t="shared" si="4"/>
        <v>2.4531070409083209</v>
      </c>
      <c r="I16" s="17">
        <f t="shared" si="4"/>
        <v>2.9967867101290029</v>
      </c>
      <c r="K16" s="19">
        <f t="shared" si="5"/>
        <v>0.02</v>
      </c>
      <c r="L16" s="22">
        <f t="shared" si="5"/>
        <v>0.14499999999999999</v>
      </c>
      <c r="M16" s="17">
        <f t="shared" si="9"/>
        <v>1.769289564746471</v>
      </c>
      <c r="N16" s="17">
        <f t="shared" si="6"/>
        <v>1.5698061365533518</v>
      </c>
      <c r="O16" s="17">
        <f t="shared" si="6"/>
        <v>1.511246304209416</v>
      </c>
      <c r="P16" s="17">
        <f t="shared" si="6"/>
        <v>1.8448279194393724</v>
      </c>
      <c r="Q16" s="17">
        <f t="shared" si="6"/>
        <v>1.7281501012629255</v>
      </c>
      <c r="R16" s="17">
        <f t="shared" si="6"/>
        <v>1.8179158414484318</v>
      </c>
      <c r="S16" s="17">
        <f t="shared" si="6"/>
        <v>1.7072070189887951</v>
      </c>
      <c r="U16" s="18">
        <f t="shared" si="10"/>
        <v>0.02</v>
      </c>
      <c r="V16" s="22">
        <f t="shared" si="10"/>
        <v>0.14499999999999999</v>
      </c>
      <c r="W16" s="17">
        <f>(4*$B$6*(1+M16))/SQRT('Isocratic retention'!$B$8)</f>
        <v>2.4775535576422928E-2</v>
      </c>
      <c r="X16" s="17">
        <f>(4*$B$6*(1+N16))/SQRT('Isocratic retention'!$B$8)</f>
        <v>2.2990850856189304E-2</v>
      </c>
      <c r="Y16" s="17">
        <f>(4*$B$6*(1+O16))/SQRT('Isocratic retention'!$B$8)</f>
        <v>2.2466943487290031E-2</v>
      </c>
      <c r="Z16" s="17">
        <f>(4*$B$6*(1+P16))/SQRT('Isocratic retention'!$B$8)</f>
        <v>2.5451341825759571E-2</v>
      </c>
      <c r="AA16" s="17">
        <f>(4*$B$6*(1+Q16))/SQRT('Isocratic retention'!$B$8)</f>
        <v>2.440748008157443E-2</v>
      </c>
      <c r="AB16" s="17">
        <f>(4*$B$6*(1+R16))/SQRT('Isocratic retention'!$B$8)</f>
        <v>2.5210572079544517E-2</v>
      </c>
      <c r="AC16" s="17">
        <f>(4*$B$6*(1+S16))/SQRT('Isocratic retention'!$B$8)</f>
        <v>2.4220112141952639E-2</v>
      </c>
      <c r="AE16" s="18">
        <f t="shared" si="11"/>
        <v>0.02</v>
      </c>
      <c r="AF16" s="22">
        <f t="shared" si="11"/>
        <v>0.14499999999999999</v>
      </c>
      <c r="AG16" s="22">
        <f t="shared" si="12"/>
        <v>19.8018782269491</v>
      </c>
      <c r="AH16" s="22">
        <f t="shared" si="7"/>
        <v>13.073104726424203</v>
      </c>
      <c r="AI16" s="22">
        <f t="shared" si="7"/>
        <v>12.05498737195766</v>
      </c>
      <c r="AJ16" s="22">
        <f t="shared" si="7"/>
        <v>7.0192418155798899</v>
      </c>
      <c r="AK16" s="22">
        <f t="shared" si="7"/>
        <v>13.949742477540012</v>
      </c>
      <c r="AL16" s="22">
        <f t="shared" si="7"/>
        <v>21.997659056648803</v>
      </c>
      <c r="AM16" s="17"/>
      <c r="AN16" s="1">
        <v>1.5</v>
      </c>
    </row>
    <row r="17" spans="1:40">
      <c r="A17" s="8">
        <v>0.03</v>
      </c>
      <c r="B17" s="22">
        <f t="shared" si="3"/>
        <v>0.14249999999999999</v>
      </c>
      <c r="C17" s="17">
        <f t="shared" si="8"/>
        <v>0.83073028959557371</v>
      </c>
      <c r="D17" s="17">
        <f t="shared" si="4"/>
        <v>1.2929948640861098</v>
      </c>
      <c r="E17" s="17">
        <f t="shared" si="4"/>
        <v>1.5933227909981698</v>
      </c>
      <c r="F17" s="17">
        <f t="shared" si="4"/>
        <v>1.8859818355269744</v>
      </c>
      <c r="G17" s="17">
        <f t="shared" si="4"/>
        <v>2.0638516208917124</v>
      </c>
      <c r="H17" s="17">
        <f t="shared" si="4"/>
        <v>2.4153961204739107</v>
      </c>
      <c r="I17" s="17">
        <f t="shared" si="4"/>
        <v>2.9688006211745819</v>
      </c>
      <c r="K17" s="19">
        <f t="shared" si="5"/>
        <v>0.03</v>
      </c>
      <c r="L17" s="22">
        <f t="shared" si="5"/>
        <v>0.14249999999999999</v>
      </c>
      <c r="M17" s="17">
        <f t="shared" si="9"/>
        <v>1.7197029741490402</v>
      </c>
      <c r="N17" s="17">
        <f t="shared" si="6"/>
        <v>1.5814505614232153</v>
      </c>
      <c r="O17" s="17">
        <f t="shared" si="6"/>
        <v>1.5323005080668228</v>
      </c>
      <c r="P17" s="17">
        <f t="shared" si="6"/>
        <v>1.8713710903518683</v>
      </c>
      <c r="Q17" s="17">
        <f t="shared" si="6"/>
        <v>1.7557720818056974</v>
      </c>
      <c r="R17" s="17">
        <f t="shared" si="6"/>
        <v>1.848378516178371</v>
      </c>
      <c r="S17" s="17">
        <f t="shared" si="6"/>
        <v>1.7369292456235972</v>
      </c>
      <c r="U17" s="18">
        <f t="shared" si="10"/>
        <v>0.03</v>
      </c>
      <c r="V17" s="22">
        <f t="shared" si="10"/>
        <v>0.14249999999999999</v>
      </c>
      <c r="W17" s="17">
        <f>(4*$B$6*(1+M17))/SQRT('Isocratic retention'!$B$8)</f>
        <v>2.4331907595044736E-2</v>
      </c>
      <c r="X17" s="17">
        <f>(4*$B$6*(1+N17))/SQRT('Isocratic retention'!$B$8)</f>
        <v>2.3095028066945054E-2</v>
      </c>
      <c r="Y17" s="17">
        <f>(4*$B$6*(1+O17))/SQRT('Isocratic retention'!$B$8)</f>
        <v>2.2655305579626951E-2</v>
      </c>
      <c r="Z17" s="17">
        <f>(4*$B$6*(1+P17))/SQRT('Isocratic retention'!$B$8)</f>
        <v>2.5688811133276288E-2</v>
      </c>
      <c r="AA17" s="17">
        <f>(4*$B$6*(1+Q17))/SQRT('Isocratic retention'!$B$8)</f>
        <v>2.4654600993139836E-2</v>
      </c>
      <c r="AB17" s="17">
        <f>(4*$B$6*(1+R17))/SQRT('Isocratic retention'!$B$8)</f>
        <v>2.548310735037081E-2</v>
      </c>
      <c r="AC17" s="17">
        <f>(4*$B$6*(1+S17))/SQRT('Isocratic retention'!$B$8)</f>
        <v>2.4486022970771459E-2</v>
      </c>
      <c r="AE17" s="18">
        <f t="shared" si="11"/>
        <v>0.03</v>
      </c>
      <c r="AF17" s="22">
        <f t="shared" si="11"/>
        <v>0.14249999999999999</v>
      </c>
      <c r="AG17" s="22">
        <f t="shared" si="12"/>
        <v>19.493756787707326</v>
      </c>
      <c r="AH17" s="22">
        <f t="shared" si="7"/>
        <v>13.128993953667617</v>
      </c>
      <c r="AI17" s="22">
        <f t="shared" si="7"/>
        <v>12.107328230518389</v>
      </c>
      <c r="AJ17" s="22">
        <f t="shared" si="7"/>
        <v>7.0662586365061406</v>
      </c>
      <c r="AK17" s="22">
        <f t="shared" si="7"/>
        <v>14.023157866476319</v>
      </c>
      <c r="AL17" s="22">
        <f t="shared" si="7"/>
        <v>22.149855206366162</v>
      </c>
      <c r="AM17" s="17"/>
      <c r="AN17" s="1">
        <v>1.5</v>
      </c>
    </row>
    <row r="18" spans="1:40">
      <c r="A18" s="8">
        <v>0.04</v>
      </c>
      <c r="B18" s="22">
        <f t="shared" si="3"/>
        <v>0.13999999999999999</v>
      </c>
      <c r="C18" s="17">
        <f t="shared" si="8"/>
        <v>0.78925942034049468</v>
      </c>
      <c r="D18" s="17">
        <f t="shared" si="4"/>
        <v>1.2387254092897857</v>
      </c>
      <c r="E18" s="17">
        <f t="shared" si="4"/>
        <v>1.5418468866179762</v>
      </c>
      <c r="F18" s="17">
        <f t="shared" si="4"/>
        <v>1.8384125576560233</v>
      </c>
      <c r="G18" s="17">
        <f t="shared" si="4"/>
        <v>2.0191452764024089</v>
      </c>
      <c r="H18" s="17">
        <f t="shared" si="4"/>
        <v>2.3762785001535431</v>
      </c>
      <c r="I18" s="17">
        <f t="shared" si="4"/>
        <v>2.939707420864901</v>
      </c>
      <c r="K18" s="19">
        <f t="shared" si="5"/>
        <v>0.04</v>
      </c>
      <c r="L18" s="22">
        <f t="shared" si="5"/>
        <v>0.13999999999999999</v>
      </c>
      <c r="M18" s="17">
        <f t="shared" si="9"/>
        <v>1.6644638172056749</v>
      </c>
      <c r="N18" s="17">
        <f t="shared" si="6"/>
        <v>1.5901443902947994</v>
      </c>
      <c r="O18" s="17">
        <f t="shared" si="6"/>
        <v>1.5527626623159287</v>
      </c>
      <c r="P18" s="17">
        <f t="shared" si="6"/>
        <v>1.8976885706147018</v>
      </c>
      <c r="Q18" s="17">
        <f t="shared" si="6"/>
        <v>1.7837833092569106</v>
      </c>
      <c r="R18" s="17">
        <f t="shared" si="6"/>
        <v>1.8796239573578266</v>
      </c>
      <c r="S18" s="17">
        <f t="shared" si="6"/>
        <v>1.7676604609505533</v>
      </c>
      <c r="U18" s="18">
        <f t="shared" si="10"/>
        <v>0.04</v>
      </c>
      <c r="V18" s="22">
        <f t="shared" si="10"/>
        <v>0.13999999999999999</v>
      </c>
      <c r="W18" s="17">
        <f>(4*$B$6*(1+M18))/SQRT('Isocratic retention'!$B$8)</f>
        <v>2.3837708752321968E-2</v>
      </c>
      <c r="X18" s="17">
        <f>(4*$B$6*(1+N18))/SQRT('Isocratic retention'!$B$8)</f>
        <v>2.317280767845455E-2</v>
      </c>
      <c r="Y18" s="17">
        <f>(4*$B$6*(1+O18))/SQRT('Isocratic retention'!$B$8)</f>
        <v>2.2838370881653393E-2</v>
      </c>
      <c r="Z18" s="17">
        <f>(4*$B$6*(1+P18))/SQRT('Isocratic retention'!$B$8)</f>
        <v>2.5924261292347445E-2</v>
      </c>
      <c r="AA18" s="17">
        <f>(4*$B$6*(1+Q18))/SQRT('Isocratic retention'!$B$8)</f>
        <v>2.4905204314327859E-2</v>
      </c>
      <c r="AB18" s="17">
        <f>(4*$B$6*(1+R18))/SQRT('Isocratic retention'!$B$8)</f>
        <v>2.5762645665683637E-2</v>
      </c>
      <c r="AC18" s="17">
        <f>(4*$B$6*(1+S18))/SQRT('Isocratic retention'!$B$8)</f>
        <v>2.4760960748435541E-2</v>
      </c>
      <c r="AE18" s="18">
        <f t="shared" si="11"/>
        <v>0.04</v>
      </c>
      <c r="AF18" s="22">
        <f t="shared" si="11"/>
        <v>0.13999999999999999</v>
      </c>
      <c r="AG18" s="22">
        <f t="shared" si="12"/>
        <v>19.121933689502622</v>
      </c>
      <c r="AH18" s="22">
        <f t="shared" si="7"/>
        <v>13.17599273977299</v>
      </c>
      <c r="AI18" s="22">
        <f t="shared" si="7"/>
        <v>12.163644898405192</v>
      </c>
      <c r="AJ18" s="22">
        <f t="shared" si="7"/>
        <v>7.1113365678450284</v>
      </c>
      <c r="AK18" s="22">
        <f t="shared" si="7"/>
        <v>14.097034861042003</v>
      </c>
      <c r="AL18" s="22">
        <f t="shared" si="7"/>
        <v>22.303590764807463</v>
      </c>
      <c r="AM18" s="17"/>
      <c r="AN18" s="1">
        <v>1.5</v>
      </c>
    </row>
    <row r="19" spans="1:40">
      <c r="A19" s="8">
        <v>0.05</v>
      </c>
      <c r="B19" s="22">
        <f t="shared" si="3"/>
        <v>0.13749999999999998</v>
      </c>
      <c r="C19" s="17">
        <f t="shared" si="8"/>
        <v>0.74890416802902959</v>
      </c>
      <c r="D19" s="17">
        <f t="shared" si="4"/>
        <v>1.1833742461533401</v>
      </c>
      <c r="E19" s="17">
        <f t="shared" si="4"/>
        <v>1.4887721631849731</v>
      </c>
      <c r="F19" s="17">
        <f t="shared" si="4"/>
        <v>1.789301232719599</v>
      </c>
      <c r="G19" s="17">
        <f t="shared" si="4"/>
        <v>1.9728502702289372</v>
      </c>
      <c r="H19" s="17">
        <f t="shared" si="4"/>
        <v>2.3356873154818429</v>
      </c>
      <c r="I19" s="17">
        <f t="shared" si="4"/>
        <v>2.9094450202152577</v>
      </c>
      <c r="K19" s="19">
        <f t="shared" si="5"/>
        <v>0.05</v>
      </c>
      <c r="L19" s="22">
        <f t="shared" si="5"/>
        <v>0.13749999999999998</v>
      </c>
      <c r="M19" s="17">
        <f t="shared" si="9"/>
        <v>1.603887569950188</v>
      </c>
      <c r="N19" s="17">
        <f t="shared" si="6"/>
        <v>1.5951221081410585</v>
      </c>
      <c r="O19" s="17">
        <f t="shared" si="6"/>
        <v>1.5722834930828222</v>
      </c>
      <c r="P19" s="17">
        <f t="shared" si="6"/>
        <v>1.9235401365711726</v>
      </c>
      <c r="Q19" s="17">
        <f t="shared" si="6"/>
        <v>1.8120742637603382</v>
      </c>
      <c r="R19" s="17">
        <f t="shared" si="6"/>
        <v>1.9116297165607874</v>
      </c>
      <c r="S19" s="17">
        <f t="shared" si="6"/>
        <v>1.7994435332627234</v>
      </c>
      <c r="U19" s="18">
        <f t="shared" si="10"/>
        <v>0.05</v>
      </c>
      <c r="V19" s="22">
        <f t="shared" si="10"/>
        <v>0.13749999999999998</v>
      </c>
      <c r="W19" s="17">
        <f>(4*$B$6*(1+M19))/SQRT('Isocratic retention'!$B$8)</f>
        <v>2.3295761464443489E-2</v>
      </c>
      <c r="X19" s="17">
        <f>(4*$B$6*(1+N19))/SQRT('Isocratic retention'!$B$8)</f>
        <v>2.3217340986621138E-2</v>
      </c>
      <c r="Y19" s="17">
        <f>(4*$B$6*(1+O19))/SQRT('Isocratic retention'!$B$8)</f>
        <v>2.3013014603748511E-2</v>
      </c>
      <c r="Z19" s="17">
        <f>(4*$B$6*(1+P19))/SQRT('Isocratic retention'!$B$8)</f>
        <v>2.6155543134526133E-2</v>
      </c>
      <c r="AA19" s="17">
        <f>(4*$B$6*(1+Q19))/SQRT('Isocratic retention'!$B$8)</f>
        <v>2.5158310222324447E-2</v>
      </c>
      <c r="AB19" s="17">
        <f>(4*$B$6*(1+R19))/SQRT('Isocratic retention'!$B$8)</f>
        <v>2.6048986189938627E-2</v>
      </c>
      <c r="AC19" s="17">
        <f>(4*$B$6*(1+S19))/SQRT('Isocratic retention'!$B$8)</f>
        <v>2.5045308997467517E-2</v>
      </c>
      <c r="AE19" s="18">
        <f t="shared" si="11"/>
        <v>0.05</v>
      </c>
      <c r="AF19" s="22">
        <f t="shared" si="11"/>
        <v>0.13749999999999998</v>
      </c>
      <c r="AG19" s="22">
        <f t="shared" si="12"/>
        <v>18.681621101555482</v>
      </c>
      <c r="AH19" s="22">
        <f t="shared" si="7"/>
        <v>13.212008133255679</v>
      </c>
      <c r="AI19" s="22">
        <f t="shared" si="7"/>
        <v>12.224441120862197</v>
      </c>
      <c r="AJ19" s="22">
        <f t="shared" si="7"/>
        <v>7.1539759929112323</v>
      </c>
      <c r="AK19" s="22">
        <f t="shared" si="7"/>
        <v>14.171302555469962</v>
      </c>
      <c r="AL19" s="22">
        <f t="shared" si="7"/>
        <v>22.458777545671524</v>
      </c>
      <c r="AM19" s="17"/>
      <c r="AN19" s="1">
        <v>1.5</v>
      </c>
    </row>
    <row r="20" spans="1:40">
      <c r="A20" s="8">
        <v>0.06</v>
      </c>
      <c r="B20" s="22">
        <f t="shared" si="3"/>
        <v>0.13500000000000001</v>
      </c>
      <c r="C20" s="17">
        <f>((10^(C$3-C$4*$A20))+1)*$B$6</f>
        <v>0.97511712276123341</v>
      </c>
      <c r="D20" s="17">
        <f t="shared" si="4"/>
        <v>1.1270846590301555</v>
      </c>
      <c r="E20" s="17">
        <f t="shared" si="4"/>
        <v>1.4341001757783005</v>
      </c>
      <c r="F20" s="17">
        <f t="shared" si="4"/>
        <v>1.7386228873350624</v>
      </c>
      <c r="G20" s="17">
        <f t="shared" si="4"/>
        <v>1.9249103980393407</v>
      </c>
      <c r="H20" s="17">
        <f t="shared" si="4"/>
        <v>2.2935536296683292</v>
      </c>
      <c r="I20" s="17">
        <f t="shared" si="4"/>
        <v>2.8779471123388296</v>
      </c>
      <c r="K20" s="19">
        <f t="shared" si="5"/>
        <v>0.06</v>
      </c>
      <c r="L20" s="22">
        <f t="shared" si="5"/>
        <v>0.13500000000000001</v>
      </c>
      <c r="M20" s="17">
        <f>(10^(C$3-C$4*$A20))</f>
        <v>3.473014324592814</v>
      </c>
      <c r="N20" s="17">
        <f t="shared" si="6"/>
        <v>1.5955063383271182</v>
      </c>
      <c r="O20" s="17">
        <f t="shared" si="6"/>
        <v>1.590421656433503</v>
      </c>
      <c r="P20" s="17">
        <f t="shared" si="6"/>
        <v>1.9486280422929509</v>
      </c>
      <c r="Q20" s="17">
        <f t="shared" si="6"/>
        <v>1.8404998007040925</v>
      </c>
      <c r="R20" s="17">
        <f t="shared" si="6"/>
        <v>1.9443579340680175</v>
      </c>
      <c r="S20" s="17">
        <f t="shared" si="6"/>
        <v>1.8323216624408927</v>
      </c>
      <c r="U20" s="18">
        <f t="shared" si="10"/>
        <v>0.06</v>
      </c>
      <c r="V20" s="22">
        <f t="shared" si="10"/>
        <v>0.13500000000000001</v>
      </c>
      <c r="W20" s="17">
        <f>C20/(SQRT('Isocratic retention'!$B$8/16))</f>
        <v>4.0017962348023482E-2</v>
      </c>
      <c r="X20" s="17">
        <f>(4*$B$6*(1+N20))/SQRT('Isocratic retention'!$B$8)</f>
        <v>2.3220778513980304E-2</v>
      </c>
      <c r="Y20" s="17">
        <f>(4*$B$6*(1+O20))/SQRT('Isocratic retention'!$B$8)</f>
        <v>2.317528824862353E-2</v>
      </c>
      <c r="Z20" s="17">
        <f>(4*$B$6*(1+P20))/SQRT('Isocratic retention'!$B$8)</f>
        <v>2.6379992866565897E-2</v>
      </c>
      <c r="AA20" s="17">
        <f>(4*$B$6*(1+Q20))/SQRT('Isocratic retention'!$B$8)</f>
        <v>2.5412620176326454E-2</v>
      </c>
      <c r="AB20" s="17">
        <f>(4*$B$6*(1+R20))/SQRT('Isocratic retention'!$B$8)</f>
        <v>2.6341790209975274E-2</v>
      </c>
      <c r="AC20" s="17">
        <f>(4*$B$6*(1+S20))/SQRT('Isocratic retention'!$B$8)</f>
        <v>2.5339454206949986E-2</v>
      </c>
      <c r="AE20" s="18">
        <f t="shared" si="11"/>
        <v>0.06</v>
      </c>
      <c r="AF20" s="22">
        <f t="shared" si="11"/>
        <v>0.13500000000000001</v>
      </c>
      <c r="AG20" s="22">
        <f t="shared" si="12"/>
        <v>4.8061531332680261</v>
      </c>
      <c r="AH20" s="22">
        <f t="shared" si="7"/>
        <v>13.234549312943297</v>
      </c>
      <c r="AI20" s="22">
        <f t="shared" si="7"/>
        <v>12.290222341748404</v>
      </c>
      <c r="AJ20" s="22">
        <f t="shared" si="7"/>
        <v>7.1935938258223509</v>
      </c>
      <c r="AK20" s="22">
        <f t="shared" si="7"/>
        <v>14.245867313621657</v>
      </c>
      <c r="AL20" s="22">
        <f t="shared" si="7"/>
        <v>22.615302292493386</v>
      </c>
      <c r="AM20" s="17"/>
      <c r="AN20" s="1">
        <v>1.5</v>
      </c>
    </row>
    <row r="21" spans="1:40">
      <c r="A21" s="8">
        <v>7.0000000000000007E-2</v>
      </c>
      <c r="B21" s="22">
        <f t="shared" si="3"/>
        <v>0.13250000000000001</v>
      </c>
      <c r="C21" s="17">
        <f t="shared" ref="C21:I74" si="13">((10^(C$3-C$4*$A21))+1)*$B$6</f>
        <v>0.88773553843293707</v>
      </c>
      <c r="D21" s="17">
        <f t="shared" si="4"/>
        <v>1.0700441439211033</v>
      </c>
      <c r="E21" s="17">
        <f t="shared" si="4"/>
        <v>1.3778541539786755</v>
      </c>
      <c r="F21" s="17">
        <f t="shared" si="4"/>
        <v>1.6863630430152075</v>
      </c>
      <c r="G21" s="17">
        <f t="shared" si="4"/>
        <v>1.8752730275750435</v>
      </c>
      <c r="H21" s="17">
        <f t="shared" si="4"/>
        <v>2.2498068906941429</v>
      </c>
      <c r="I21" s="17">
        <f t="shared" si="4"/>
        <v>2.8451429044250514</v>
      </c>
      <c r="K21" s="19">
        <f t="shared" si="5"/>
        <v>7.0000000000000007E-2</v>
      </c>
      <c r="L21" s="22">
        <f t="shared" si="5"/>
        <v>0.13250000000000001</v>
      </c>
      <c r="M21" s="17">
        <f t="shared" ref="M21:S73" si="14">(10^(C$3-C$4*$A21))</f>
        <v>3.0721813689584265</v>
      </c>
      <c r="N21" s="17">
        <f t="shared" si="6"/>
        <v>1.5903188762065812</v>
      </c>
      <c r="O21" s="17">
        <f t="shared" si="6"/>
        <v>1.6066262212672713</v>
      </c>
      <c r="P21" s="17">
        <f t="shared" si="6"/>
        <v>1.9725868635088286</v>
      </c>
      <c r="Q21" s="17">
        <f t="shared" si="6"/>
        <v>1.8688706455064754</v>
      </c>
      <c r="R21" s="17">
        <f t="shared" si="6"/>
        <v>1.9777511033495843</v>
      </c>
      <c r="S21" s="17">
        <f t="shared" si="6"/>
        <v>1.8663377423545979</v>
      </c>
      <c r="U21" s="18">
        <f t="shared" si="10"/>
        <v>7.0000000000000007E-2</v>
      </c>
      <c r="V21" s="22">
        <f t="shared" si="10"/>
        <v>0.13250000000000001</v>
      </c>
      <c r="W21" s="17">
        <f>C21/(SQRT('Isocratic retention'!$B$8/16))</f>
        <v>3.6431897792354069E-2</v>
      </c>
      <c r="X21" s="17">
        <f>(4*$B$6*(1+N21))/SQRT('Isocratic retention'!$B$8)</f>
        <v>2.3174368722113526E-2</v>
      </c>
      <c r="Y21" s="17">
        <f>(4*$B$6*(1+O21))/SQRT('Isocratic retention'!$B$8)</f>
        <v>2.3320262893980356E-2</v>
      </c>
      <c r="Z21" s="17">
        <f>(4*$B$6*(1+P21))/SQRT('Isocratic retention'!$B$8)</f>
        <v>2.6594341208812107E-2</v>
      </c>
      <c r="AA21" s="17">
        <f>(4*$B$6*(1+Q21))/SQRT('Isocratic retention'!$B$8)</f>
        <v>2.5666440825377636E-2</v>
      </c>
      <c r="AB21" s="17">
        <f>(4*$B$6*(1+R21))/SQRT('Isocratic retention'!$B$8)</f>
        <v>2.6640543241827585E-2</v>
      </c>
      <c r="AC21" s="17">
        <f>(4*$B$6*(1+S21))/SQRT('Isocratic retention'!$B$8)</f>
        <v>2.5643780128226334E-2</v>
      </c>
      <c r="AE21" s="18">
        <f t="shared" si="11"/>
        <v>7.0000000000000007E-2</v>
      </c>
      <c r="AF21" s="22">
        <f t="shared" si="11"/>
        <v>0.13250000000000001</v>
      </c>
      <c r="AG21" s="22">
        <f t="shared" si="12"/>
        <v>6.1170952703074049</v>
      </c>
      <c r="AH21" s="22">
        <f t="shared" si="7"/>
        <v>13.240668841046388</v>
      </c>
      <c r="AI21" s="22">
        <f t="shared" si="7"/>
        <v>12.36146793436242</v>
      </c>
      <c r="AJ21" s="22">
        <f t="shared" si="7"/>
        <v>7.2295123496716345</v>
      </c>
      <c r="AK21" s="22">
        <f t="shared" si="7"/>
        <v>14.320606312835377</v>
      </c>
      <c r="AL21" s="22">
        <f t="shared" si="7"/>
        <v>22.773021638523868</v>
      </c>
      <c r="AM21" s="17"/>
      <c r="AN21" s="1">
        <v>1.5</v>
      </c>
    </row>
    <row r="22" spans="1:40">
      <c r="A22" s="8">
        <v>0.08</v>
      </c>
      <c r="B22" s="22">
        <f t="shared" si="3"/>
        <v>0.13</v>
      </c>
      <c r="C22" s="17">
        <f t="shared" si="13"/>
        <v>0.81043897404432463</v>
      </c>
      <c r="D22" s="17">
        <f t="shared" si="4"/>
        <v>1.0124898063377685</v>
      </c>
      <c r="E22" s="17">
        <f t="shared" si="4"/>
        <v>1.3200852537536283</v>
      </c>
      <c r="F22" s="17">
        <f t="shared" si="4"/>
        <v>1.6325208103940991</v>
      </c>
      <c r="G22" s="17">
        <f t="shared" si="4"/>
        <v>1.8238911024678564</v>
      </c>
      <c r="H22" s="17">
        <f t="shared" si="4"/>
        <v>2.2043755772775282</v>
      </c>
      <c r="I22" s="17">
        <f t="shared" si="4"/>
        <v>2.8109568525254884</v>
      </c>
      <c r="K22" s="19">
        <f t="shared" si="5"/>
        <v>0.08</v>
      </c>
      <c r="L22" s="22">
        <f t="shared" si="5"/>
        <v>0.13</v>
      </c>
      <c r="M22" s="17">
        <f t="shared" si="14"/>
        <v>2.7176099726803882</v>
      </c>
      <c r="N22" s="17">
        <f t="shared" si="6"/>
        <v>1.5785074724019101</v>
      </c>
      <c r="O22" s="17">
        <f t="shared" si="6"/>
        <v>1.6202189336017765</v>
      </c>
      <c r="P22" s="17">
        <f t="shared" si="6"/>
        <v>1.9949726864437503</v>
      </c>
      <c r="Q22" s="17">
        <f t="shared" si="6"/>
        <v>1.8969432960285832</v>
      </c>
      <c r="R22" s="17">
        <f t="shared" si="6"/>
        <v>2.0117268536387676</v>
      </c>
      <c r="S22" s="17">
        <f t="shared" si="6"/>
        <v>1.9015334925968996</v>
      </c>
      <c r="U22" s="18">
        <f t="shared" si="10"/>
        <v>0.08</v>
      </c>
      <c r="V22" s="22">
        <f t="shared" si="10"/>
        <v>0.13</v>
      </c>
      <c r="W22" s="17">
        <f>C22/(SQRT('Isocratic retention'!$B$8/16))</f>
        <v>3.3259713722223166E-2</v>
      </c>
      <c r="X22" s="17">
        <f>(4*$B$6*(1+N22))/SQRT('Isocratic retention'!$B$8)</f>
        <v>2.3068697629102741E-2</v>
      </c>
      <c r="Y22" s="17">
        <f>(4*$B$6*(1+O22))/SQRT('Isocratic retention'!$B$8)</f>
        <v>2.3441870519383897E-2</v>
      </c>
      <c r="Z22" s="17">
        <f>(4*$B$6*(1+P22))/SQRT('Isocratic retention'!$B$8)</f>
        <v>2.6794616672812722E-2</v>
      </c>
      <c r="AA22" s="17">
        <f>(4*$B$6*(1+Q22))/SQRT('Isocratic retention'!$B$8)</f>
        <v>2.5917593669987672E-2</v>
      </c>
      <c r="AB22" s="17">
        <f>(4*$B$6*(1+R22))/SQRT('Isocratic retention'!$B$8)</f>
        <v>2.6944508352858644E-2</v>
      </c>
      <c r="AC22" s="17">
        <f>(4*$B$6*(1+S22))/SQRT('Isocratic retention'!$B$8)</f>
        <v>2.5958660006938795E-2</v>
      </c>
      <c r="AE22" s="18">
        <f t="shared" si="11"/>
        <v>0.08</v>
      </c>
      <c r="AF22" s="22">
        <f t="shared" si="11"/>
        <v>0.13</v>
      </c>
      <c r="AG22" s="22">
        <f t="shared" si="12"/>
        <v>7.1740291425310305</v>
      </c>
      <c r="AH22" s="22">
        <f t="shared" si="7"/>
        <v>13.226905611380637</v>
      </c>
      <c r="AI22" s="22">
        <f t="shared" si="7"/>
        <v>12.438590916802893</v>
      </c>
      <c r="AJ22" s="22">
        <f t="shared" si="7"/>
        <v>7.2609473527757391</v>
      </c>
      <c r="AK22" s="22">
        <f t="shared" si="7"/>
        <v>14.395359255492011</v>
      </c>
      <c r="AL22" s="22">
        <f t="shared" si="7"/>
        <v>22.93175603860119</v>
      </c>
      <c r="AM22" s="17"/>
      <c r="AN22" s="1">
        <v>1.5</v>
      </c>
    </row>
    <row r="23" spans="1:40">
      <c r="A23" s="8">
        <v>0.09</v>
      </c>
      <c r="B23" s="22">
        <f t="shared" si="3"/>
        <v>0.1275</v>
      </c>
      <c r="C23" s="17">
        <f t="shared" si="13"/>
        <v>0.74206348151679746</v>
      </c>
      <c r="D23" s="17">
        <f t="shared" si="4"/>
        <v>0.95471231022022884</v>
      </c>
      <c r="E23" s="17">
        <f t="shared" si="4"/>
        <v>1.2608798676500843</v>
      </c>
      <c r="F23" s="17">
        <f t="shared" si="4"/>
        <v>1.5771125364314378</v>
      </c>
      <c r="G23" s="17">
        <f t="shared" si="4"/>
        <v>1.7707256756892782</v>
      </c>
      <c r="H23" s="17">
        <f t="shared" si="4"/>
        <v>2.1571880842086331</v>
      </c>
      <c r="I23" s="17">
        <f t="shared" si="4"/>
        <v>2.7753084078331698</v>
      </c>
      <c r="K23" s="19">
        <f t="shared" si="5"/>
        <v>0.09</v>
      </c>
      <c r="L23" s="22">
        <f t="shared" si="5"/>
        <v>0.1275</v>
      </c>
      <c r="M23" s="17">
        <f t="shared" si="14"/>
        <v>2.4039609243889792</v>
      </c>
      <c r="N23" s="17">
        <f t="shared" si="6"/>
        <v>1.5589933909115223</v>
      </c>
      <c r="O23" s="17">
        <f t="shared" si="6"/>
        <v>1.6303784007141533</v>
      </c>
      <c r="P23" s="17">
        <f t="shared" si="6"/>
        <v>2.0152522090602405</v>
      </c>
      <c r="Q23" s="17">
        <f t="shared" si="6"/>
        <v>1.9244082407060943</v>
      </c>
      <c r="R23" s="17">
        <f t="shared" si="6"/>
        <v>2.0461715662800808</v>
      </c>
      <c r="S23" s="17">
        <f t="shared" si="6"/>
        <v>1.9379482918010043</v>
      </c>
      <c r="U23" s="18">
        <f t="shared" si="10"/>
        <v>0.09</v>
      </c>
      <c r="V23" s="22">
        <f t="shared" si="10"/>
        <v>0.1275</v>
      </c>
      <c r="W23" s="17">
        <f>C23/(SQRT('Isocratic retention'!$B$8/16))</f>
        <v>3.0453642716367042E-2</v>
      </c>
      <c r="X23" s="17">
        <f>(4*$B$6*(1+N23))/SQRT('Isocratic retention'!$B$8)</f>
        <v>2.2894114289620661E-2</v>
      </c>
      <c r="Y23" s="17">
        <f>(4*$B$6*(1+O23))/SQRT('Isocratic retention'!$B$8)</f>
        <v>2.3532762509186785E-2</v>
      </c>
      <c r="Z23" s="17">
        <f>(4*$B$6*(1+P23))/SQRT('Isocratic retention'!$B$8)</f>
        <v>2.6976048055234344E-2</v>
      </c>
      <c r="AA23" s="17">
        <f>(4*$B$6*(1+Q23))/SQRT('Isocratic retention'!$B$8)</f>
        <v>2.6163309655280263E-2</v>
      </c>
      <c r="AB23" s="17">
        <f>(4*$B$6*(1+R23))/SQRT('Isocratic retention'!$B$8)</f>
        <v>2.7252669050218815E-2</v>
      </c>
      <c r="AC23" s="17">
        <f>(4*$B$6*(1+S23))/SQRT('Isocratic retention'!$B$8)</f>
        <v>2.6284446145259141E-2</v>
      </c>
      <c r="AE23" s="18">
        <f t="shared" si="11"/>
        <v>0.09</v>
      </c>
      <c r="AF23" s="22">
        <f t="shared" si="11"/>
        <v>0.1275</v>
      </c>
      <c r="AG23" s="22">
        <f t="shared" si="12"/>
        <v>7.972175050567313</v>
      </c>
      <c r="AH23" s="22">
        <f t="shared" si="7"/>
        <v>13.18923772351277</v>
      </c>
      <c r="AI23" s="22">
        <f t="shared" si="7"/>
        <v>12.521881439992201</v>
      </c>
      <c r="AJ23" s="22">
        <f t="shared" si="7"/>
        <v>7.2869958388499851</v>
      </c>
      <c r="AK23" s="22">
        <f t="shared" si="7"/>
        <v>14.469917724434366</v>
      </c>
      <c r="AL23" s="22">
        <f t="shared" si="7"/>
        <v>23.091282425943884</v>
      </c>
      <c r="AM23" s="17"/>
      <c r="AN23" s="1">
        <v>1.5</v>
      </c>
    </row>
    <row r="24" spans="1:40">
      <c r="A24" s="8">
        <v>0.1</v>
      </c>
      <c r="B24" s="22">
        <f t="shared" si="3"/>
        <v>0.125</v>
      </c>
      <c r="C24" s="17">
        <f t="shared" si="13"/>
        <v>0.68157944816601268</v>
      </c>
      <c r="D24" s="17">
        <f t="shared" si="4"/>
        <v>0.89705728845577959</v>
      </c>
      <c r="E24" s="17">
        <f t="shared" si="4"/>
        <v>1.2003678743426207</v>
      </c>
      <c r="F24" s="17">
        <f t="shared" si="4"/>
        <v>1.5201760195140896</v>
      </c>
      <c r="G24" s="17">
        <f t="shared" si="4"/>
        <v>1.7157490693980171</v>
      </c>
      <c r="H24" s="17">
        <f t="shared" si="4"/>
        <v>2.1081739080973017</v>
      </c>
      <c r="I24" s="17">
        <f t="shared" si="4"/>
        <v>2.7381117865033064</v>
      </c>
      <c r="K24" s="19">
        <f t="shared" si="5"/>
        <v>0.1</v>
      </c>
      <c r="L24" s="22">
        <f t="shared" si="5"/>
        <v>0.125</v>
      </c>
      <c r="M24" s="17">
        <f t="shared" si="14"/>
        <v>2.1265112301193243</v>
      </c>
      <c r="N24" s="17">
        <f t="shared" si="6"/>
        <v>1.5307436606885068</v>
      </c>
      <c r="O24" s="17">
        <f t="shared" si="6"/>
        <v>1.6361296573614077</v>
      </c>
      <c r="P24" s="17">
        <f t="shared" si="6"/>
        <v>2.0327926907556817</v>
      </c>
      <c r="Q24" s="17">
        <f t="shared" si="6"/>
        <v>1.9508765273389053</v>
      </c>
      <c r="R24" s="17">
        <f t="shared" si="6"/>
        <v>2.080932628148167</v>
      </c>
      <c r="S24" s="17">
        <f t="shared" si="6"/>
        <v>1.975617626285878</v>
      </c>
      <c r="U24" s="18">
        <f t="shared" si="10"/>
        <v>0.1</v>
      </c>
      <c r="V24" s="22">
        <f t="shared" si="10"/>
        <v>0.125</v>
      </c>
      <c r="W24" s="17">
        <f>C24/(SQRT('Isocratic retention'!$B$8/16))</f>
        <v>2.7971430361778973E-2</v>
      </c>
      <c r="X24" s="17">
        <f>(4*$B$6*(1+N24))/SQRT('Isocratic retention'!$B$8)</f>
        <v>2.2641377195936219E-2</v>
      </c>
      <c r="Y24" s="17">
        <f>(4*$B$6*(1+O24))/SQRT('Isocratic retention'!$B$8)</f>
        <v>2.3584216306394241E-2</v>
      </c>
      <c r="Z24" s="17">
        <f>(4*$B$6*(1+P24))/SQRT('Isocratic retention'!$B$8)</f>
        <v>2.7132974522515056E-2</v>
      </c>
      <c r="AA24" s="17">
        <f>(4*$B$6*(1+Q24))/SQRT('Isocratic retention'!$B$8)</f>
        <v>2.6400109008250124E-2</v>
      </c>
      <c r="AB24" s="17">
        <f>(4*$B$6*(1+R24))/SQRT('Isocratic retention'!$B$8)</f>
        <v>2.7563659975815957E-2</v>
      </c>
      <c r="AC24" s="17">
        <f>(4*$B$6*(1+S24))/SQRT('Isocratic retention'!$B$8)</f>
        <v>2.6621456022648256E-2</v>
      </c>
      <c r="AE24" s="18">
        <f t="shared" si="11"/>
        <v>0.1</v>
      </c>
      <c r="AF24" s="22">
        <f t="shared" si="11"/>
        <v>0.125</v>
      </c>
      <c r="AG24" s="22">
        <f t="shared" si="12"/>
        <v>8.5147554813690807</v>
      </c>
      <c r="AH24" s="22">
        <f t="shared" si="7"/>
        <v>13.123058587513851</v>
      </c>
      <c r="AI24" s="22">
        <f t="shared" si="7"/>
        <v>12.61142977142871</v>
      </c>
      <c r="AJ24" s="22">
        <f t="shared" si="7"/>
        <v>7.3066237543194257</v>
      </c>
      <c r="AK24" s="22">
        <f t="shared" si="7"/>
        <v>14.544011513174928</v>
      </c>
      <c r="AL24" s="22">
        <f t="shared" si="7"/>
        <v>23.251325268874918</v>
      </c>
      <c r="AM24" s="17"/>
      <c r="AN24" s="1">
        <v>1.5</v>
      </c>
    </row>
    <row r="25" spans="1:40">
      <c r="A25" s="8">
        <v>0.11</v>
      </c>
      <c r="B25" s="22">
        <f t="shared" si="3"/>
        <v>0.1225</v>
      </c>
      <c r="C25" s="17">
        <f t="shared" si="13"/>
        <v>0.62807609257546915</v>
      </c>
      <c r="D25" s="17">
        <f t="shared" si="4"/>
        <v>0.83992296420935997</v>
      </c>
      <c r="E25" s="17">
        <f t="shared" si="4"/>
        <v>1.1387314989397495</v>
      </c>
      <c r="F25" s="17">
        <f t="shared" si="4"/>
        <v>1.4617752629657814</v>
      </c>
      <c r="G25" s="17">
        <f t="shared" si="4"/>
        <v>1.6589487582243521</v>
      </c>
      <c r="H25" s="17">
        <f t="shared" si="4"/>
        <v>2.0572652061450234</v>
      </c>
      <c r="I25" s="17">
        <f t="shared" si="4"/>
        <v>2.6992757794754931</v>
      </c>
      <c r="K25" s="19">
        <f t="shared" si="5"/>
        <v>0.11</v>
      </c>
      <c r="L25" s="22">
        <f t="shared" si="5"/>
        <v>0.1225</v>
      </c>
      <c r="M25" s="17">
        <f t="shared" si="14"/>
        <v>1.8810829934654547</v>
      </c>
      <c r="N25" s="17">
        <f t="shared" si="6"/>
        <v>1.4928688679905311</v>
      </c>
      <c r="O25" s="17">
        <f t="shared" si="6"/>
        <v>1.6363442332247609</v>
      </c>
      <c r="P25" s="17">
        <f t="shared" si="6"/>
        <v>2.0468541719863826</v>
      </c>
      <c r="Q25" s="17">
        <f t="shared" si="6"/>
        <v>1.9758649368193277</v>
      </c>
      <c r="R25" s="17">
        <f t="shared" si="6"/>
        <v>2.115809126723744</v>
      </c>
      <c r="S25" s="17">
        <f t="shared" si="6"/>
        <v>2.0145710446637874</v>
      </c>
      <c r="U25" s="18">
        <f t="shared" si="10"/>
        <v>0.11</v>
      </c>
      <c r="V25" s="22">
        <f t="shared" si="10"/>
        <v>0.1225</v>
      </c>
      <c r="W25" s="17">
        <f>C25/(SQRT('Isocratic retention'!$B$8/16))</f>
        <v>2.5775698977786501E-2</v>
      </c>
      <c r="X25" s="17">
        <f>(4*$B$6*(1+N25))/SQRT('Isocratic retention'!$B$8)</f>
        <v>2.2302529180227088E-2</v>
      </c>
      <c r="Y25" s="17">
        <f>(4*$B$6*(1+O25))/SQRT('Isocratic retention'!$B$8)</f>
        <v>2.3586136016056972E-2</v>
      </c>
      <c r="Z25" s="17">
        <f>(4*$B$6*(1+P25))/SQRT('Isocratic retention'!$B$8)</f>
        <v>2.7258776003488149E-2</v>
      </c>
      <c r="AA25" s="17">
        <f>(4*$B$6*(1+Q25))/SQRT('Isocratic retention'!$B$8)</f>
        <v>2.6623668594059315E-2</v>
      </c>
      <c r="AB25" s="17">
        <f>(4*$B$6*(1+R25))/SQRT('Isocratic retention'!$B$8)</f>
        <v>2.7875683659521776E-2</v>
      </c>
      <c r="AC25" s="17">
        <f>(4*$B$6*(1+S25))/SQRT('Isocratic retention'!$B$8)</f>
        <v>2.6969953996688591E-2</v>
      </c>
      <c r="AE25" s="18">
        <f t="shared" si="11"/>
        <v>0.11</v>
      </c>
      <c r="AF25" s="22">
        <f t="shared" si="11"/>
        <v>0.1225</v>
      </c>
      <c r="AG25" s="22">
        <f t="shared" si="12"/>
        <v>8.8125906361455861</v>
      </c>
      <c r="AH25" s="22">
        <f t="shared" si="7"/>
        <v>13.023195747894022</v>
      </c>
      <c r="AI25" s="22">
        <f t="shared" si="7"/>
        <v>12.707024211266283</v>
      </c>
      <c r="AJ25" s="22">
        <f t="shared" si="7"/>
        <v>7.3186544052065994</v>
      </c>
      <c r="AK25" s="22">
        <f t="shared" si="7"/>
        <v>14.61729108512472</v>
      </c>
      <c r="AL25" s="22">
        <f t="shared" si="7"/>
        <v>23.41154559473966</v>
      </c>
      <c r="AM25" s="17"/>
      <c r="AN25" s="1">
        <v>1.5</v>
      </c>
    </row>
    <row r="26" spans="1:40">
      <c r="A26" s="8">
        <v>0.12</v>
      </c>
      <c r="B26" s="22">
        <f t="shared" si="3"/>
        <v>0.12</v>
      </c>
      <c r="C26" s="17">
        <f t="shared" si="13"/>
        <v>0.58074774985655542</v>
      </c>
      <c r="D26" s="17">
        <f t="shared" si="4"/>
        <v>0.78375275941576805</v>
      </c>
      <c r="E26" s="17">
        <f t="shared" si="4"/>
        <v>1.076214151183047</v>
      </c>
      <c r="F26" s="17">
        <f t="shared" si="4"/>
        <v>1.4020056692877449</v>
      </c>
      <c r="G26" s="17">
        <f t="shared" si="4"/>
        <v>1.6003320617184307</v>
      </c>
      <c r="H26" s="17">
        <f t="shared" si="4"/>
        <v>2.0043988125140473</v>
      </c>
      <c r="I26" s="17">
        <f t="shared" si="4"/>
        <v>2.6587036245107218</v>
      </c>
      <c r="K26" s="19">
        <f t="shared" si="5"/>
        <v>0.12</v>
      </c>
      <c r="L26" s="22">
        <f t="shared" si="5"/>
        <v>0.12</v>
      </c>
      <c r="M26" s="17">
        <f t="shared" si="14"/>
        <v>1.6639805039291531</v>
      </c>
      <c r="N26" s="17">
        <f t="shared" si="6"/>
        <v>1.4447418324070134</v>
      </c>
      <c r="O26" s="17">
        <f t="shared" si="6"/>
        <v>1.6297576196164039</v>
      </c>
      <c r="P26" s="17">
        <f t="shared" si="6"/>
        <v>2.0565859803253868</v>
      </c>
      <c r="Q26" s="17">
        <f t="shared" si="6"/>
        <v>1.9987803659100192</v>
      </c>
      <c r="R26" s="17">
        <f t="shared" si="6"/>
        <v>2.1505408171674083</v>
      </c>
      <c r="S26" s="17">
        <f t="shared" si="6"/>
        <v>2.054829480430119</v>
      </c>
      <c r="U26" s="18">
        <f t="shared" si="10"/>
        <v>0.12</v>
      </c>
      <c r="V26" s="22">
        <f t="shared" si="10"/>
        <v>0.12</v>
      </c>
      <c r="W26" s="17">
        <f>C26/(SQRT('Isocratic retention'!$B$8/16))</f>
        <v>2.3833384774999598E-2</v>
      </c>
      <c r="X26" s="17">
        <f>(4*$B$6*(1+N26))/SQRT('Isocratic retention'!$B$8)</f>
        <v>2.1871959153363044E-2</v>
      </c>
      <c r="Y26" s="17">
        <f>(4*$B$6*(1+O26))/SQRT('Isocratic retention'!$B$8)</f>
        <v>2.3527208671708665E-2</v>
      </c>
      <c r="Z26" s="17">
        <f>(4*$B$6*(1+P26))/SQRT('Isocratic retention'!$B$8)</f>
        <v>2.7345841930719195E-2</v>
      </c>
      <c r="AA26" s="17">
        <f>(4*$B$6*(1+Q26))/SQRT('Isocratic retention'!$B$8)</f>
        <v>2.682868219607222E-2</v>
      </c>
      <c r="AB26" s="17">
        <f>(4*$B$6*(1+R26))/SQRT('Isocratic retention'!$B$8)</f>
        <v>2.818641181275305E-2</v>
      </c>
      <c r="AC26" s="17">
        <f>(4*$B$6*(1+S26))/SQRT('Isocratic retention'!$B$8)</f>
        <v>2.7330127349550374E-2</v>
      </c>
      <c r="AE26" s="18">
        <f t="shared" si="11"/>
        <v>0.12</v>
      </c>
      <c r="AF26" s="22">
        <f t="shared" si="11"/>
        <v>0.12</v>
      </c>
      <c r="AG26" s="22">
        <f t="shared" si="12"/>
        <v>8.883206737373964</v>
      </c>
      <c r="AH26" s="22">
        <f t="shared" si="7"/>
        <v>12.883997913537392</v>
      </c>
      <c r="AI26" s="22">
        <f t="shared" si="7"/>
        <v>12.808019737237851</v>
      </c>
      <c r="AJ26" s="22">
        <f t="shared" si="7"/>
        <v>7.3217585434259718</v>
      </c>
      <c r="AK26" s="22">
        <f t="shared" si="7"/>
        <v>14.689305110731903</v>
      </c>
      <c r="AL26" s="22">
        <f t="shared" si="7"/>
        <v>23.571527399566634</v>
      </c>
      <c r="AM26" s="17"/>
      <c r="AN26" s="1">
        <v>1.5</v>
      </c>
    </row>
    <row r="27" spans="1:40">
      <c r="A27" s="8">
        <v>0.13</v>
      </c>
      <c r="B27" s="22">
        <f t="shared" si="3"/>
        <v>0.11749999999999999</v>
      </c>
      <c r="C27" s="17">
        <f t="shared" si="13"/>
        <v>0.53888173977559384</v>
      </c>
      <c r="D27" s="17">
        <f t="shared" si="4"/>
        <v>0.72902200037425124</v>
      </c>
      <c r="E27" s="17">
        <f t="shared" si="4"/>
        <v>1.0131282099137269</v>
      </c>
      <c r="F27" s="17">
        <f t="shared" si="4"/>
        <v>1.3409994804253151</v>
      </c>
      <c r="G27" s="17">
        <f t="shared" si="4"/>
        <v>1.5399317016918064</v>
      </c>
      <c r="H27" s="17">
        <f t="shared" si="4"/>
        <v>1.9495188080290018</v>
      </c>
      <c r="I27" s="17">
        <f t="shared" si="4"/>
        <v>2.6162929701067417</v>
      </c>
      <c r="K27" s="19">
        <f t="shared" si="5"/>
        <v>0.13</v>
      </c>
      <c r="L27" s="22">
        <f t="shared" si="5"/>
        <v>0.11749999999999999</v>
      </c>
      <c r="M27" s="17">
        <f t="shared" si="14"/>
        <v>1.4719345861265771</v>
      </c>
      <c r="N27" s="17">
        <f t="shared" si="6"/>
        <v>1.3861248499784375</v>
      </c>
      <c r="O27" s="17">
        <f t="shared" si="6"/>
        <v>1.6150124186073374</v>
      </c>
      <c r="P27" s="17">
        <f t="shared" si="6"/>
        <v>2.0610301991117725</v>
      </c>
      <c r="Q27" s="17">
        <f t="shared" si="6"/>
        <v>2.0189045457429522</v>
      </c>
      <c r="R27" s="17">
        <f t="shared" si="6"/>
        <v>2.1847952579039771</v>
      </c>
      <c r="S27" s="17">
        <f t="shared" si="6"/>
        <v>2.0964017695755253</v>
      </c>
      <c r="U27" s="18">
        <f t="shared" si="10"/>
        <v>0.13</v>
      </c>
      <c r="V27" s="22">
        <f t="shared" si="10"/>
        <v>0.11749999999999999</v>
      </c>
      <c r="W27" s="17">
        <f>C27/(SQRT('Isocratic retention'!$B$8/16))</f>
        <v>2.2115239973749784E-2</v>
      </c>
      <c r="X27" s="17">
        <f>(4*$B$6*(1+N27))/SQRT('Isocratic retention'!$B$8)</f>
        <v>2.1347540489446728E-2</v>
      </c>
      <c r="Y27" s="17">
        <f>(4*$B$6*(1+O27))/SQRT('Isocratic retention'!$B$8)</f>
        <v>2.339529027038573E-2</v>
      </c>
      <c r="Z27" s="17">
        <f>(4*$B$6*(1+P27))/SQRT('Isocratic retention'!$B$8)</f>
        <v>2.7385602272885362E-2</v>
      </c>
      <c r="AA27" s="17">
        <f>(4*$B$6*(1+Q27))/SQRT('Isocratic retention'!$B$8)</f>
        <v>2.7008723799429365E-2</v>
      </c>
      <c r="AB27" s="17">
        <f>(4*$B$6*(1+R27))/SQRT('Isocratic retention'!$B$8)</f>
        <v>2.84928702365752E-2</v>
      </c>
      <c r="AC27" s="17">
        <f>(4*$B$6*(1+S27))/SQRT('Isocratic retention'!$B$8)</f>
        <v>2.7702055132699927E-2</v>
      </c>
      <c r="AE27" s="18">
        <f t="shared" si="11"/>
        <v>0.13</v>
      </c>
      <c r="AF27" s="22">
        <f t="shared" si="11"/>
        <v>0.11749999999999999</v>
      </c>
      <c r="AG27" s="22">
        <f t="shared" si="12"/>
        <v>8.749567265245016</v>
      </c>
      <c r="AH27" s="22">
        <f t="shared" si="7"/>
        <v>12.699518770481095</v>
      </c>
      <c r="AI27" s="22">
        <f t="shared" si="7"/>
        <v>12.913174782511145</v>
      </c>
      <c r="AJ27" s="22">
        <f t="shared" si="7"/>
        <v>7.3144475032936374</v>
      </c>
      <c r="AK27" s="22">
        <f t="shared" si="7"/>
        <v>14.759471811620086</v>
      </c>
      <c r="AL27" s="22">
        <f t="shared" si="7"/>
        <v>23.730760658409991</v>
      </c>
      <c r="AM27" s="17"/>
      <c r="AN27" s="1">
        <v>1.5</v>
      </c>
    </row>
    <row r="28" spans="1:40">
      <c r="A28" s="8">
        <v>0.14000000000000001</v>
      </c>
      <c r="B28" s="22">
        <f t="shared" si="3"/>
        <v>0.11499999999999999</v>
      </c>
      <c r="C28" s="17">
        <f t="shared" si="13"/>
        <v>0.50184763506356223</v>
      </c>
      <c r="D28" s="17">
        <f>((10^(D$3-D$4*$A28))+1)*$B$6</f>
        <v>1.0087432802629439</v>
      </c>
      <c r="E28" s="17">
        <f t="shared" si="4"/>
        <v>0.94986026410292745</v>
      </c>
      <c r="F28" s="17">
        <f t="shared" si="4"/>
        <v>1.2789311410433279</v>
      </c>
      <c r="G28" s="17">
        <f t="shared" si="4"/>
        <v>1.4778122221742702</v>
      </c>
      <c r="H28" s="17">
        <f t="shared" si="4"/>
        <v>1.8925797472701915</v>
      </c>
      <c r="I28" s="17">
        <f t="shared" si="4"/>
        <v>2.5719359705277669</v>
      </c>
      <c r="K28" s="19">
        <f t="shared" si="5"/>
        <v>0.14000000000000001</v>
      </c>
      <c r="L28" s="22">
        <f t="shared" si="5"/>
        <v>0.11499999999999999</v>
      </c>
      <c r="M28" s="17">
        <f>(10^(C$3-C$4*$A28))</f>
        <v>1.3020533718512033</v>
      </c>
      <c r="N28" s="17">
        <f>(10^(D$3-D$4*$A28))</f>
        <v>3.627262753499743</v>
      </c>
      <c r="O28" s="17">
        <f t="shared" si="6"/>
        <v>1.5907355153361031</v>
      </c>
      <c r="P28" s="17">
        <f t="shared" si="6"/>
        <v>2.0591353921115925</v>
      </c>
      <c r="Q28" s="17">
        <f t="shared" si="6"/>
        <v>2.035380955068018</v>
      </c>
      <c r="R28" s="17">
        <f t="shared" si="6"/>
        <v>2.2181531403609491</v>
      </c>
      <c r="S28" s="17">
        <f t="shared" si="6"/>
        <v>2.1392801482223609</v>
      </c>
      <c r="U28" s="18">
        <f t="shared" si="10"/>
        <v>0.14000000000000001</v>
      </c>
      <c r="V28" s="22">
        <f t="shared" si="10"/>
        <v>0.11499999999999999</v>
      </c>
      <c r="W28" s="17">
        <f>C28/(SQRT('Isocratic retention'!$B$8/16))</f>
        <v>2.0595392384813813E-2</v>
      </c>
      <c r="X28" s="17">
        <f>D28/(SQRT('Isocratic retention'!$B$8/16))</f>
        <v>4.1397950734445917E-2</v>
      </c>
      <c r="Y28" s="17">
        <f>(4*$B$6*(1+O28))/SQRT('Isocratic retention'!$B$8)</f>
        <v>2.3178096197097511E-2</v>
      </c>
      <c r="Z28" s="17">
        <f>(4*$B$6*(1+P28))/SQRT('Isocratic retention'!$B$8)</f>
        <v>2.7368650322883079E-2</v>
      </c>
      <c r="AA28" s="17">
        <f>(4*$B$6*(1+Q28))/SQRT('Isocratic retention'!$B$8)</f>
        <v>2.7156130510017338E-2</v>
      </c>
      <c r="AB28" s="17">
        <f>(4*$B$6*(1+R28))/SQRT('Isocratic retention'!$B$8)</f>
        <v>2.8791307573749255E-2</v>
      </c>
      <c r="AC28" s="17">
        <f>(4*$B$6*(1+S28))/SQRT('Isocratic retention'!$B$8)</f>
        <v>2.8085667886363439E-2</v>
      </c>
      <c r="AE28" s="18">
        <f t="shared" si="11"/>
        <v>0.14000000000000001</v>
      </c>
      <c r="AF28" s="22">
        <f t="shared" si="11"/>
        <v>0.11499999999999999</v>
      </c>
      <c r="AG28" s="22">
        <f t="shared" si="12"/>
        <v>16.35322825627393</v>
      </c>
      <c r="AH28" s="22">
        <f t="shared" si="7"/>
        <v>-1.8236797994909131</v>
      </c>
      <c r="AI28" s="22">
        <f t="shared" si="7"/>
        <v>13.020457283450371</v>
      </c>
      <c r="AJ28" s="22">
        <f t="shared" si="7"/>
        <v>7.2950712719210724</v>
      </c>
      <c r="AK28" s="22">
        <f t="shared" si="7"/>
        <v>14.827042642235588</v>
      </c>
      <c r="AL28" s="22">
        <f t="shared" si="7"/>
        <v>23.888619876913172</v>
      </c>
      <c r="AM28" s="17"/>
      <c r="AN28" s="1">
        <v>1.5</v>
      </c>
    </row>
    <row r="29" spans="1:40">
      <c r="A29" s="8">
        <v>0.15</v>
      </c>
      <c r="B29" s="22">
        <f t="shared" si="3"/>
        <v>0.11249999999999999</v>
      </c>
      <c r="C29" s="17">
        <f t="shared" si="13"/>
        <v>0.4690877683084208</v>
      </c>
      <c r="D29" s="17">
        <f t="shared" si="13"/>
        <v>0.8704623419441665</v>
      </c>
      <c r="E29" s="17">
        <f t="shared" si="4"/>
        <v>0.88687189657043086</v>
      </c>
      <c r="F29" s="17">
        <f t="shared" si="4"/>
        <v>1.2160221055496589</v>
      </c>
      <c r="G29" s="17">
        <f t="shared" si="4"/>
        <v>1.4140771725728085</v>
      </c>
      <c r="H29" s="17">
        <f t="shared" si="4"/>
        <v>1.8335506493624401</v>
      </c>
      <c r="I29" s="17">
        <f t="shared" si="4"/>
        <v>2.5255195633699805</v>
      </c>
      <c r="K29" s="19">
        <f t="shared" si="5"/>
        <v>0.15</v>
      </c>
      <c r="L29" s="22">
        <f t="shared" si="5"/>
        <v>0.11249999999999999</v>
      </c>
      <c r="M29" s="17">
        <f t="shared" si="14"/>
        <v>1.1517787537083524</v>
      </c>
      <c r="N29" s="17">
        <f t="shared" si="14"/>
        <v>2.992946522679663</v>
      </c>
      <c r="O29" s="17">
        <f t="shared" si="6"/>
        <v>1.5556550077465947</v>
      </c>
      <c r="P29" s="17">
        <f t="shared" si="6"/>
        <v>2.0497842582281507</v>
      </c>
      <c r="Q29" s="17">
        <f t="shared" si="6"/>
        <v>2.0472067418107671</v>
      </c>
      <c r="R29" s="17">
        <f t="shared" si="6"/>
        <v>2.2500920607705006</v>
      </c>
      <c r="S29" s="17">
        <f t="shared" si="6"/>
        <v>2.1834344659797682</v>
      </c>
      <c r="U29" s="18">
        <f t="shared" si="10"/>
        <v>0.15</v>
      </c>
      <c r="V29" s="22">
        <f t="shared" si="10"/>
        <v>0.11249999999999999</v>
      </c>
      <c r="W29" s="17">
        <f>C29/(SQRT('Isocratic retention'!$B$8/16))</f>
        <v>1.9250955820495047E-2</v>
      </c>
      <c r="X29" s="17">
        <f>D29/(SQRT('Isocratic retention'!$B$8/16))</f>
        <v>3.5723020765602395E-2</v>
      </c>
      <c r="Y29" s="17">
        <f>(4*$B$6*(1+O29))/SQRT('Isocratic retention'!$B$8)</f>
        <v>2.2864247340377317E-2</v>
      </c>
      <c r="Z29" s="17">
        <f>(4*$B$6*(1+P29))/SQRT('Isocratic retention'!$B$8)</f>
        <v>2.7284990111557252E-2</v>
      </c>
      <c r="AA29" s="17">
        <f>(4*$B$6*(1+Q29))/SQRT('Isocratic retention'!$B$8)</f>
        <v>2.7261930280432823E-2</v>
      </c>
      <c r="AB29" s="17">
        <f>(4*$B$6*(1+R29))/SQRT('Isocratic retention'!$B$8)</f>
        <v>2.9077050122651625E-2</v>
      </c>
      <c r="AC29" s="17">
        <f>(4*$B$6*(1+S29))/SQRT('Isocratic retention'!$B$8)</f>
        <v>2.8480695869127486E-2</v>
      </c>
      <c r="AE29" s="18">
        <f t="shared" si="11"/>
        <v>0.15</v>
      </c>
      <c r="AF29" s="22">
        <f t="shared" si="11"/>
        <v>0.11249999999999999</v>
      </c>
      <c r="AG29" s="22">
        <f t="shared" si="12"/>
        <v>14.602348185859659</v>
      </c>
      <c r="AH29" s="22">
        <f t="shared" si="7"/>
        <v>0.56017476686507339</v>
      </c>
      <c r="AI29" s="22">
        <f t="shared" si="7"/>
        <v>13.126828071701047</v>
      </c>
      <c r="AJ29" s="22">
        <f t="shared" si="7"/>
        <v>7.2618239709911432</v>
      </c>
      <c r="AK29" s="22">
        <f t="shared" si="7"/>
        <v>14.891056735086607</v>
      </c>
      <c r="AL29" s="22">
        <f t="shared" si="7"/>
        <v>24.044336764208015</v>
      </c>
      <c r="AM29" s="17"/>
      <c r="AN29" s="1">
        <v>1.5</v>
      </c>
    </row>
    <row r="30" spans="1:40">
      <c r="A30" s="8">
        <v>0.16</v>
      </c>
      <c r="B30" s="22">
        <f t="shared" si="3"/>
        <v>0.10999999999999999</v>
      </c>
      <c r="C30" s="17">
        <f t="shared" si="13"/>
        <v>0.44010883448081373</v>
      </c>
      <c r="D30" s="17">
        <f t="shared" si="13"/>
        <v>0.75636323150758433</v>
      </c>
      <c r="E30" s="17">
        <f t="shared" si="8"/>
        <v>0.82469387417305196</v>
      </c>
      <c r="F30" s="17">
        <f t="shared" si="8"/>
        <v>1.1525444388393771</v>
      </c>
      <c r="G30" s="17">
        <f t="shared" si="8"/>
        <v>1.3488768070325321</v>
      </c>
      <c r="H30" s="17">
        <f t="shared" si="8"/>
        <v>1.7724198500756139</v>
      </c>
      <c r="I30" s="17">
        <f t="shared" si="8"/>
        <v>2.4769259964197623</v>
      </c>
      <c r="K30" s="19">
        <f t="shared" si="5"/>
        <v>0.16</v>
      </c>
      <c r="L30" s="22">
        <f t="shared" si="5"/>
        <v>0.10999999999999999</v>
      </c>
      <c r="M30" s="17">
        <f t="shared" si="14"/>
        <v>1.0188478645908889</v>
      </c>
      <c r="N30" s="17">
        <f t="shared" si="14"/>
        <v>2.4695561078329558</v>
      </c>
      <c r="O30" s="17">
        <f t="shared" ref="O30:S45" si="15">1/((2.31*E$4*$B30*$B$6)+(10^(E$4*$A30-E$3)))</f>
        <v>1.5087559529684322</v>
      </c>
      <c r="P30" s="17">
        <f t="shared" si="15"/>
        <v>2.0318387390395851</v>
      </c>
      <c r="Q30" s="17">
        <f t="shared" si="15"/>
        <v>2.0532335969553355</v>
      </c>
      <c r="R30" s="17">
        <f t="shared" si="15"/>
        <v>2.2799693348929173</v>
      </c>
      <c r="S30" s="17">
        <f t="shared" si="15"/>
        <v>2.2288047949153609</v>
      </c>
      <c r="U30" s="18">
        <f t="shared" si="10"/>
        <v>0.16</v>
      </c>
      <c r="V30" s="22">
        <f t="shared" si="10"/>
        <v>0.10999999999999999</v>
      </c>
      <c r="W30" s="17">
        <f>C30/(SQRT('Isocratic retention'!$B$8/16))</f>
        <v>1.8061685469549723E-2</v>
      </c>
      <c r="X30" s="17">
        <f>D30/(SQRT('Isocratic retention'!$B$8/16))</f>
        <v>3.104049207359813E-2</v>
      </c>
      <c r="Y30" s="17">
        <f>(4*$B$6*(1+O30))/SQRT('Isocratic retention'!$B$8)</f>
        <v>2.2444663482138447E-2</v>
      </c>
      <c r="Z30" s="17">
        <f>(4*$B$6*(1+P30))/SQRT('Isocratic retention'!$B$8)</f>
        <v>2.7124439963694912E-2</v>
      </c>
      <c r="AA30" s="17">
        <f>(4*$B$6*(1+Q30))/SQRT('Isocratic retention'!$B$8)</f>
        <v>2.731584972820349E-2</v>
      </c>
      <c r="AB30" s="17">
        <f>(4*$B$6*(1+R30))/SQRT('Isocratic retention'!$B$8)</f>
        <v>2.934434808866055E-2</v>
      </c>
      <c r="AC30" s="17">
        <f>(4*$B$6*(1+S30))/SQRT('Isocratic retention'!$B$8)</f>
        <v>2.8886602933873417E-2</v>
      </c>
      <c r="AE30" s="18">
        <f t="shared" si="11"/>
        <v>0.16</v>
      </c>
      <c r="AF30" s="22">
        <f t="shared" si="11"/>
        <v>0.10999999999999999</v>
      </c>
      <c r="AG30" s="22">
        <f t="shared" si="12"/>
        <v>12.881481549320963</v>
      </c>
      <c r="AH30" s="22">
        <f t="shared" si="12"/>
        <v>2.5551255093298044</v>
      </c>
      <c r="AI30" s="22">
        <f t="shared" si="12"/>
        <v>13.228020757913599</v>
      </c>
      <c r="AJ30" s="22">
        <f t="shared" si="12"/>
        <v>7.2127598623845115</v>
      </c>
      <c r="AK30" s="22">
        <f t="shared" si="12"/>
        <v>14.950284657037347</v>
      </c>
      <c r="AL30" s="22">
        <f t="shared" si="12"/>
        <v>24.196965152484687</v>
      </c>
      <c r="AM30" s="17"/>
      <c r="AN30" s="1">
        <v>1.5</v>
      </c>
    </row>
    <row r="31" spans="1:40">
      <c r="A31" s="8">
        <v>0.17</v>
      </c>
      <c r="B31" s="22">
        <f t="shared" si="3"/>
        <v>0.10749999999999998</v>
      </c>
      <c r="C31" s="17">
        <f t="shared" si="13"/>
        <v>0.41447446264219728</v>
      </c>
      <c r="D31" s="17">
        <f t="shared" si="13"/>
        <v>0.66221716075698212</v>
      </c>
      <c r="E31" s="17">
        <f t="shared" si="8"/>
        <v>0.76391181947454001</v>
      </c>
      <c r="F31" s="17">
        <f t="shared" si="8"/>
        <v>1.0888224034204936</v>
      </c>
      <c r="G31" s="17">
        <f t="shared" si="8"/>
        <v>1.2824158469596223</v>
      </c>
      <c r="H31" s="17">
        <f t="shared" si="8"/>
        <v>1.7092007863812986</v>
      </c>
      <c r="I31" s="17">
        <f t="shared" si="8"/>
        <v>2.4260336895814936</v>
      </c>
      <c r="K31" s="19">
        <f t="shared" si="5"/>
        <v>0.17</v>
      </c>
      <c r="L31" s="22">
        <f t="shared" si="5"/>
        <v>0.10749999999999998</v>
      </c>
      <c r="M31" s="17">
        <f t="shared" si="14"/>
        <v>0.90125900294585914</v>
      </c>
      <c r="N31" s="17">
        <f t="shared" si="14"/>
        <v>2.037693397967808</v>
      </c>
      <c r="O31" s="17">
        <f t="shared" si="15"/>
        <v>1.4494626127398218</v>
      </c>
      <c r="P31" s="17">
        <f t="shared" si="15"/>
        <v>2.004205043084561</v>
      </c>
      <c r="Q31" s="17">
        <f t="shared" si="15"/>
        <v>2.0521826760549677</v>
      </c>
      <c r="R31" s="17">
        <f t="shared" si="15"/>
        <v>2.3070049818348348</v>
      </c>
      <c r="S31" s="17">
        <f t="shared" si="15"/>
        <v>2.275292054379761</v>
      </c>
      <c r="U31" s="18">
        <f t="shared" si="10"/>
        <v>0.17</v>
      </c>
      <c r="V31" s="22">
        <f t="shared" si="10"/>
        <v>0.10749999999999998</v>
      </c>
      <c r="W31" s="17">
        <f>C31/(SQRT('Isocratic retention'!$B$8/16))</f>
        <v>1.7009673046520853E-2</v>
      </c>
      <c r="X31" s="17">
        <f>D31/(SQRT('Isocratic retention'!$B$8/16))</f>
        <v>2.7176818852638323E-2</v>
      </c>
      <c r="Y31" s="17">
        <f>(4*$B$6*(1+O31))/SQRT('Isocratic retention'!$B$8)</f>
        <v>2.1914193762041345E-2</v>
      </c>
      <c r="Z31" s="17">
        <f>(4*$B$6*(1+P31))/SQRT('Isocratic retention'!$B$8)</f>
        <v>2.6877214239827921E-2</v>
      </c>
      <c r="AA31" s="17">
        <f>(4*$B$6*(1+Q31))/SQRT('Isocratic retention'!$B$8)</f>
        <v>2.7306447631547895E-2</v>
      </c>
      <c r="AB31" s="17">
        <f>(4*$B$6*(1+R31))/SQRT('Isocratic retention'!$B$8)</f>
        <v>2.9586223348354604E-2</v>
      </c>
      <c r="AC31" s="17">
        <f>(4*$B$6*(1+S31))/SQRT('Isocratic retention'!$B$8)</f>
        <v>2.9302502652477275E-2</v>
      </c>
      <c r="AE31" s="18">
        <f t="shared" si="11"/>
        <v>0.17</v>
      </c>
      <c r="AF31" s="22">
        <f t="shared" si="11"/>
        <v>0.10749999999999998</v>
      </c>
      <c r="AG31" s="22">
        <f t="shared" si="12"/>
        <v>11.213503831902942</v>
      </c>
      <c r="AH31" s="22">
        <f t="shared" si="12"/>
        <v>4.143106988473412</v>
      </c>
      <c r="AI31" s="22">
        <f t="shared" si="12"/>
        <v>13.31835244162275</v>
      </c>
      <c r="AJ31" s="22">
        <f t="shared" si="12"/>
        <v>7.1458235509697197</v>
      </c>
      <c r="AK31" s="22">
        <f t="shared" si="12"/>
        <v>15.003160585392072</v>
      </c>
      <c r="AL31" s="22">
        <f t="shared" si="12"/>
        <v>24.345335750346131</v>
      </c>
      <c r="AM31" s="17"/>
      <c r="AN31" s="1">
        <v>1.5</v>
      </c>
    </row>
    <row r="32" spans="1:40">
      <c r="A32" s="8">
        <v>0.18</v>
      </c>
      <c r="B32" s="22">
        <f t="shared" si="3"/>
        <v>0.105</v>
      </c>
      <c r="C32" s="17">
        <f t="shared" si="13"/>
        <v>0.39179864497859379</v>
      </c>
      <c r="D32" s="17">
        <f t="shared" si="13"/>
        <v>0.58453484926601051</v>
      </c>
      <c r="E32" s="17">
        <f t="shared" si="8"/>
        <v>0.70514231402369942</v>
      </c>
      <c r="F32" s="17">
        <f t="shared" si="8"/>
        <v>1.0252311270687595</v>
      </c>
      <c r="G32" s="17">
        <f t="shared" si="8"/>
        <v>1.214960590729725</v>
      </c>
      <c r="H32" s="17">
        <f t="shared" si="8"/>
        <v>1.6439387313162892</v>
      </c>
      <c r="I32" s="17">
        <f t="shared" si="8"/>
        <v>2.3727185407914826</v>
      </c>
      <c r="K32" s="19">
        <f t="shared" si="5"/>
        <v>0.18</v>
      </c>
      <c r="L32" s="22">
        <f t="shared" si="5"/>
        <v>0.105</v>
      </c>
      <c r="M32" s="17">
        <f t="shared" si="14"/>
        <v>0.79724149072749451</v>
      </c>
      <c r="N32" s="17">
        <f t="shared" si="14"/>
        <v>1.6813525195688555</v>
      </c>
      <c r="O32" s="17">
        <f t="shared" si="15"/>
        <v>1.3778202195085503</v>
      </c>
      <c r="P32" s="17">
        <f t="shared" si="15"/>
        <v>1.9659187131097418</v>
      </c>
      <c r="Q32" s="17">
        <f t="shared" si="15"/>
        <v>2.0426795117528838</v>
      </c>
      <c r="R32" s="17">
        <f t="shared" si="15"/>
        <v>2.330266737769747</v>
      </c>
      <c r="S32" s="17">
        <f t="shared" si="15"/>
        <v>2.3227462142093196</v>
      </c>
      <c r="U32" s="18">
        <f t="shared" si="10"/>
        <v>0.18</v>
      </c>
      <c r="V32" s="22">
        <f t="shared" si="10"/>
        <v>0.105</v>
      </c>
      <c r="W32" s="17">
        <f>C32/(SQRT('Isocratic retention'!$B$8/16))</f>
        <v>1.6079077124973359E-2</v>
      </c>
      <c r="X32" s="17">
        <f>D32/(SQRT('Isocratic retention'!$B$8/16))</f>
        <v>2.3988804055451417E-2</v>
      </c>
      <c r="Y32" s="17">
        <f>(4*$B$6*(1+O32))/SQRT('Isocratic retention'!$B$8)</f>
        <v>2.1273242853592757E-2</v>
      </c>
      <c r="Z32" s="17">
        <f>(4*$B$6*(1+P32))/SQRT('Isocratic retention'!$B$8)</f>
        <v>2.6534684393019124E-2</v>
      </c>
      <c r="AA32" s="17">
        <f>(4*$B$6*(1+Q32))/SQRT('Isocratic retention'!$B$8)</f>
        <v>2.7221427275333748E-2</v>
      </c>
      <c r="AB32" s="17">
        <f>(4*$B$6*(1+R32))/SQRT('Isocratic retention'!$B$8)</f>
        <v>2.979433537429518E-2</v>
      </c>
      <c r="AC32" s="17">
        <f>(4*$B$6*(1+S32))/SQRT('Isocratic retention'!$B$8)</f>
        <v>2.9727052775394495E-2</v>
      </c>
      <c r="AE32" s="18">
        <f t="shared" si="11"/>
        <v>0.18</v>
      </c>
      <c r="AF32" s="22">
        <f t="shared" si="11"/>
        <v>0.105</v>
      </c>
      <c r="AG32" s="22">
        <f t="shared" si="12"/>
        <v>9.620483969168717</v>
      </c>
      <c r="AH32" s="22">
        <f t="shared" si="12"/>
        <v>5.32929785522313</v>
      </c>
      <c r="AI32" s="22">
        <f t="shared" si="12"/>
        <v>13.390616639534171</v>
      </c>
      <c r="AJ32" s="22">
        <f t="shared" si="12"/>
        <v>7.0588983381646768</v>
      </c>
      <c r="AK32" s="22">
        <f t="shared" si="12"/>
        <v>15.04770332452463</v>
      </c>
      <c r="AL32" s="22">
        <f t="shared" si="12"/>
        <v>24.487997747713585</v>
      </c>
      <c r="AM32" s="17"/>
      <c r="AN32" s="1">
        <v>1.5</v>
      </c>
    </row>
    <row r="33" spans="1:40">
      <c r="A33" s="8">
        <v>0.19</v>
      </c>
      <c r="B33" s="22">
        <f t="shared" si="3"/>
        <v>0.10249999999999999</v>
      </c>
      <c r="C33" s="17">
        <f t="shared" si="13"/>
        <v>0.37173992421296936</v>
      </c>
      <c r="D33" s="17">
        <f>((10^(D$3-D$4*$A33))+1)*$B$6</f>
        <v>0.52043720323077414</v>
      </c>
      <c r="E33" s="17">
        <f>((10^(E$3-E$4*$A33))+1)*$B$6</f>
        <v>0.91822529511368334</v>
      </c>
      <c r="F33" s="17">
        <f t="shared" si="8"/>
        <v>0.96219146589693505</v>
      </c>
      <c r="G33" s="17">
        <f t="shared" si="8"/>
        <v>1.146844355035457</v>
      </c>
      <c r="H33" s="17">
        <f t="shared" si="8"/>
        <v>1.5767184059916219</v>
      </c>
      <c r="I33" s="17">
        <f t="shared" si="8"/>
        <v>2.3168558122530847</v>
      </c>
      <c r="K33" s="19">
        <f t="shared" si="5"/>
        <v>0.19</v>
      </c>
      <c r="L33" s="22">
        <f t="shared" si="5"/>
        <v>0.10249999999999999</v>
      </c>
      <c r="M33" s="17">
        <f t="shared" si="14"/>
        <v>0.7052290101512354</v>
      </c>
      <c r="N33" s="17">
        <f t="shared" si="14"/>
        <v>1.3873266203246521</v>
      </c>
      <c r="O33" s="17">
        <f t="shared" si="14"/>
        <v>3.212042638136162</v>
      </c>
      <c r="P33" s="17">
        <f t="shared" si="15"/>
        <v>1.9162460525641776</v>
      </c>
      <c r="Q33" s="17">
        <f t="shared" si="15"/>
        <v>2.0233148666235596</v>
      </c>
      <c r="R33" s="17">
        <f t="shared" si="15"/>
        <v>2.3486599183797208</v>
      </c>
      <c r="S33" s="17">
        <f t="shared" si="15"/>
        <v>2.3709515941452732</v>
      </c>
      <c r="U33" s="18">
        <f t="shared" si="10"/>
        <v>0.19</v>
      </c>
      <c r="V33" s="22">
        <f t="shared" si="10"/>
        <v>0.10249999999999999</v>
      </c>
      <c r="W33" s="17">
        <f>C33/(SQRT('Isocratic retention'!$B$8/16))</f>
        <v>1.5255884593931296E-2</v>
      </c>
      <c r="X33" s="17">
        <f>D33/(SQRT('Isocratic retention'!$B$8/16))</f>
        <v>2.1358292165380644E-2</v>
      </c>
      <c r="Y33" s="17">
        <f>E33/(SQRT('Isocratic retention'!$B$8/16))</f>
        <v>3.7683171004945643E-2</v>
      </c>
      <c r="Z33" s="17">
        <f>(4*$B$6*(1+P33))/SQRT('Isocratic retention'!$B$8)</f>
        <v>2.6090286384161981E-2</v>
      </c>
      <c r="AA33" s="17">
        <f>(4*$B$6*(1+Q33))/SQRT('Isocratic retention'!$B$8)</f>
        <v>2.7048180872922847E-2</v>
      </c>
      <c r="AB33" s="17">
        <f>(4*$B$6*(1+R33))/SQRT('Isocratic retention'!$B$8)</f>
        <v>2.99588905390447E-2</v>
      </c>
      <c r="AC33" s="17">
        <f>(4*$B$6*(1+S33))/SQRT('Isocratic retention'!$B$8)</f>
        <v>3.0158323712454319E-2</v>
      </c>
      <c r="AE33" s="18">
        <f t="shared" si="11"/>
        <v>0.19</v>
      </c>
      <c r="AF33" s="22">
        <f t="shared" si="11"/>
        <v>0.10249999999999999</v>
      </c>
      <c r="AG33" s="22">
        <f t="shared" si="12"/>
        <v>8.1223882211136811</v>
      </c>
      <c r="AH33" s="22">
        <f t="shared" si="12"/>
        <v>13.474872420940745</v>
      </c>
      <c r="AI33" s="22">
        <f t="shared" si="12"/>
        <v>1.3788234975248823</v>
      </c>
      <c r="AJ33" s="22">
        <f t="shared" si="12"/>
        <v>6.9498763765679605</v>
      </c>
      <c r="AK33" s="22">
        <f t="shared" si="12"/>
        <v>15.081429033589018</v>
      </c>
      <c r="AL33" s="22">
        <f t="shared" si="12"/>
        <v>24.6231438191768</v>
      </c>
      <c r="AM33" s="17"/>
      <c r="AN33" s="1">
        <v>1.5</v>
      </c>
    </row>
    <row r="34" spans="1:40">
      <c r="A34" s="8">
        <v>0.2</v>
      </c>
      <c r="B34" s="22">
        <f t="shared" si="3"/>
        <v>9.9999999999999992E-2</v>
      </c>
      <c r="C34" s="17">
        <f t="shared" si="13"/>
        <v>0.35399625186905631</v>
      </c>
      <c r="D34" s="17">
        <f t="shared" si="13"/>
        <v>0.46754860931018871</v>
      </c>
      <c r="E34" s="17">
        <f t="shared" si="13"/>
        <v>0.78804441184826779</v>
      </c>
      <c r="F34" s="17">
        <f t="shared" si="8"/>
        <v>0.90016038201994797</v>
      </c>
      <c r="G34" s="17">
        <f t="shared" si="8"/>
        <v>1.078469945771461</v>
      </c>
      <c r="H34" s="17">
        <f t="shared" si="8"/>
        <v>1.5076722554613706</v>
      </c>
      <c r="I34" s="17">
        <f t="shared" si="8"/>
        <v>2.2583227646078678</v>
      </c>
      <c r="K34" s="19">
        <f t="shared" si="5"/>
        <v>0.2</v>
      </c>
      <c r="L34" s="22">
        <f t="shared" si="5"/>
        <v>9.9999999999999992E-2</v>
      </c>
      <c r="M34" s="17">
        <f t="shared" si="14"/>
        <v>0.62383601774796471</v>
      </c>
      <c r="N34" s="17">
        <f t="shared" si="14"/>
        <v>1.1447183913311412</v>
      </c>
      <c r="O34" s="17">
        <f t="shared" si="14"/>
        <v>2.6148826231571918</v>
      </c>
      <c r="P34" s="17">
        <f t="shared" si="15"/>
        <v>1.8547931801085269</v>
      </c>
      <c r="Q34" s="17">
        <f t="shared" si="15"/>
        <v>1.9927359047020197</v>
      </c>
      <c r="R34" s="17">
        <f t="shared" si="15"/>
        <v>2.3609260900408944</v>
      </c>
      <c r="S34" s="17">
        <f t="shared" si="15"/>
        <v>2.4196087649901687</v>
      </c>
      <c r="U34" s="18">
        <f t="shared" si="10"/>
        <v>0.2</v>
      </c>
      <c r="V34" s="22">
        <f t="shared" si="10"/>
        <v>9.9999999999999992E-2</v>
      </c>
      <c r="W34" s="17">
        <f>C34/(SQRT('Isocratic retention'!$B$8/16))</f>
        <v>1.4527699645477421E-2</v>
      </c>
      <c r="X34" s="17">
        <f>D34/(SQRT('Isocratic retention'!$B$8/16))</f>
        <v>1.9187790067990918E-2</v>
      </c>
      <c r="Y34" s="17">
        <f>E34/(SQRT('Isocratic retention'!$B$8/16))</f>
        <v>3.2340660281520009E-2</v>
      </c>
      <c r="Z34" s="17">
        <f>(4*$B$6*(1+P34))/SQRT('Isocratic retention'!$B$8)</f>
        <v>2.5540496341553077E-2</v>
      </c>
      <c r="AA34" s="17">
        <f>(4*$B$6*(1+Q34))/SQRT('Isocratic retention'!$B$8)</f>
        <v>2.677460523510523E-2</v>
      </c>
      <c r="AB34" s="17">
        <f>(4*$B$6*(1+R34))/SQRT('Isocratic retention'!$B$8)</f>
        <v>3.0068630226886169E-2</v>
      </c>
      <c r="AC34" s="17">
        <f>(4*$B$6*(1+S34))/SQRT('Isocratic retention'!$B$8)</f>
        <v>3.0593636610990502E-2</v>
      </c>
      <c r="AE34" s="18">
        <f t="shared" si="11"/>
        <v>0.2</v>
      </c>
      <c r="AF34" s="22">
        <f t="shared" si="11"/>
        <v>9.9999999999999992E-2</v>
      </c>
      <c r="AG34" s="22">
        <f t="shared" si="12"/>
        <v>6.7359162453910075</v>
      </c>
      <c r="AH34" s="22">
        <f t="shared" si="12"/>
        <v>12.439566894179693</v>
      </c>
      <c r="AI34" s="22">
        <f t="shared" si="12"/>
        <v>3.8740058669452209</v>
      </c>
      <c r="AJ34" s="22">
        <f t="shared" si="12"/>
        <v>6.8167530360323472</v>
      </c>
      <c r="AK34" s="22">
        <f t="shared" si="12"/>
        <v>15.101262488019302</v>
      </c>
      <c r="AL34" s="22">
        <f t="shared" si="12"/>
        <v>24.748514959147606</v>
      </c>
      <c r="AM34" s="17"/>
      <c r="AN34" s="1">
        <v>1.5</v>
      </c>
    </row>
    <row r="35" spans="1:40">
      <c r="A35" s="8">
        <v>0.21</v>
      </c>
      <c r="B35" s="22">
        <f t="shared" si="3"/>
        <v>9.7500000000000003E-2</v>
      </c>
      <c r="C35" s="17">
        <f t="shared" si="13"/>
        <v>0.33830043996126541</v>
      </c>
      <c r="D35" s="17">
        <f t="shared" si="13"/>
        <v>0.4239088886664874</v>
      </c>
      <c r="E35" s="17">
        <f t="shared" si="13"/>
        <v>0.68206582816560657</v>
      </c>
      <c r="F35" s="17">
        <f t="shared" si="8"/>
        <v>0.83961658836618358</v>
      </c>
      <c r="G35" s="17">
        <f t="shared" si="8"/>
        <v>1.0103076696872475</v>
      </c>
      <c r="H35" s="17">
        <f t="shared" si="8"/>
        <v>1.4369889771184747</v>
      </c>
      <c r="I35" s="17">
        <f t="shared" si="8"/>
        <v>2.1970022403207285</v>
      </c>
      <c r="K35" s="19">
        <f t="shared" si="5"/>
        <v>0.21</v>
      </c>
      <c r="L35" s="22">
        <f t="shared" si="5"/>
        <v>9.7500000000000003E-2</v>
      </c>
      <c r="M35" s="17">
        <f t="shared" si="14"/>
        <v>0.55183688055626323</v>
      </c>
      <c r="N35" s="17">
        <f t="shared" si="14"/>
        <v>0.94453618654352023</v>
      </c>
      <c r="O35" s="17">
        <f t="shared" si="14"/>
        <v>2.1287423310348923</v>
      </c>
      <c r="P35" s="17">
        <f t="shared" si="15"/>
        <v>1.7816086001535869</v>
      </c>
      <c r="Q35" s="17">
        <f t="shared" si="15"/>
        <v>1.949768142761483</v>
      </c>
      <c r="R35" s="17">
        <f t="shared" si="15"/>
        <v>2.3656556934156558</v>
      </c>
      <c r="S35" s="17">
        <f t="shared" si="15"/>
        <v>2.4683126088465799</v>
      </c>
      <c r="U35" s="18">
        <f t="shared" si="10"/>
        <v>0.21</v>
      </c>
      <c r="V35" s="22">
        <f t="shared" si="10"/>
        <v>9.7500000000000003E-2</v>
      </c>
      <c r="W35" s="17">
        <f>C35/(SQRT('Isocratic retention'!$B$8/16))</f>
        <v>1.3883557116045667E-2</v>
      </c>
      <c r="X35" s="17">
        <f>D35/(SQRT('Isocratic retention'!$B$8/16))</f>
        <v>1.7396853721131672E-2</v>
      </c>
      <c r="Y35" s="17">
        <f>E35/(SQRT('Isocratic retention'!$B$8/16))</f>
        <v>2.7991390975797795E-2</v>
      </c>
      <c r="Z35" s="17">
        <f>(4*$B$6*(1+P35))/SQRT('Isocratic retention'!$B$8)</f>
        <v>2.488574821141841E-2</v>
      </c>
      <c r="AA35" s="17">
        <f>(4*$B$6*(1+Q35))/SQRT('Isocratic retention'!$B$8)</f>
        <v>2.639019281101317E-2</v>
      </c>
      <c r="AB35" s="17">
        <f>(4*$B$6*(1+R35))/SQRT('Isocratic retention'!$B$8)</f>
        <v>3.0110943771184846E-2</v>
      </c>
      <c r="AC35" s="17">
        <f>(4*$B$6*(1+S35))/SQRT('Isocratic retention'!$B$8)</f>
        <v>3.102936707108182E-2</v>
      </c>
      <c r="AE35" s="18">
        <f t="shared" si="11"/>
        <v>0.21</v>
      </c>
      <c r="AF35" s="22">
        <f t="shared" si="11"/>
        <v>9.7500000000000003E-2</v>
      </c>
      <c r="AG35" s="22">
        <f t="shared" si="12"/>
        <v>5.4736140871573724</v>
      </c>
      <c r="AH35" s="22">
        <f t="shared" si="12"/>
        <v>11.375497828695877</v>
      </c>
      <c r="AI35" s="22">
        <f t="shared" si="12"/>
        <v>5.9591257251174108</v>
      </c>
      <c r="AJ35" s="22">
        <f t="shared" si="12"/>
        <v>6.6577454423076139</v>
      </c>
      <c r="AK35" s="22">
        <f t="shared" si="12"/>
        <v>15.103459266186265</v>
      </c>
      <c r="AL35" s="22">
        <f t="shared" si="12"/>
        <v>24.861282277840566</v>
      </c>
      <c r="AM35" s="17"/>
      <c r="AN35" s="1">
        <v>1.5</v>
      </c>
    </row>
    <row r="36" spans="1:40">
      <c r="A36" s="8">
        <v>0.22</v>
      </c>
      <c r="B36" s="22">
        <f t="shared" si="3"/>
        <v>9.5000000000000001E-2</v>
      </c>
      <c r="C36" s="17">
        <f t="shared" si="13"/>
        <v>0.3244161376212672</v>
      </c>
      <c r="D36" s="17">
        <f t="shared" si="13"/>
        <v>0.38790064801029045</v>
      </c>
      <c r="E36" s="17">
        <f t="shared" si="13"/>
        <v>0.59579002546972248</v>
      </c>
      <c r="F36" s="17">
        <f t="shared" si="8"/>
        <v>0.78104187116420332</v>
      </c>
      <c r="G36" s="17">
        <f t="shared" si="8"/>
        <v>0.94288743217261406</v>
      </c>
      <c r="H36" s="17">
        <f t="shared" si="8"/>
        <v>1.3649216336125347</v>
      </c>
      <c r="I36" s="17">
        <f t="shared" si="8"/>
        <v>2.132787430325648</v>
      </c>
      <c r="K36" s="19">
        <f t="shared" si="5"/>
        <v>0.22</v>
      </c>
      <c r="L36" s="22">
        <f t="shared" si="5"/>
        <v>9.5000000000000001E-2</v>
      </c>
      <c r="M36" s="17">
        <f t="shared" si="14"/>
        <v>0.48814742028104219</v>
      </c>
      <c r="N36" s="17">
        <f t="shared" si="14"/>
        <v>0.77936077068940568</v>
      </c>
      <c r="O36" s="17">
        <f t="shared" si="14"/>
        <v>1.7329817682097366</v>
      </c>
      <c r="P36" s="17">
        <f t="shared" si="15"/>
        <v>1.6972610972238229</v>
      </c>
      <c r="Q36" s="17">
        <f t="shared" si="15"/>
        <v>1.8935619479737409</v>
      </c>
      <c r="R36" s="17">
        <f t="shared" si="15"/>
        <v>2.3613206918711369</v>
      </c>
      <c r="S36" s="17">
        <f t="shared" si="15"/>
        <v>2.5165262611838726</v>
      </c>
      <c r="U36" s="18">
        <f t="shared" si="10"/>
        <v>0.22</v>
      </c>
      <c r="V36" s="22">
        <f t="shared" si="10"/>
        <v>9.5000000000000001E-2</v>
      </c>
      <c r="W36" s="17">
        <f>C36/(SQRT('Isocratic retention'!$B$8/16))</f>
        <v>1.3313757370659931E-2</v>
      </c>
      <c r="X36" s="17">
        <f>D36/(SQRT('Isocratic retention'!$B$8/16))</f>
        <v>1.5919106704734447E-2</v>
      </c>
      <c r="Y36" s="17">
        <f>E36/(SQRT('Isocratic retention'!$B$8/16))</f>
        <v>2.4450706740807914E-2</v>
      </c>
      <c r="Z36" s="17">
        <f>(4*$B$6*(1+P36))/SQRT('Isocratic retention'!$B$8)</f>
        <v>2.4131130642269367E-2</v>
      </c>
      <c r="AA36" s="17">
        <f>(4*$B$6*(1+Q36))/SQRT('Isocratic retention'!$B$8)</f>
        <v>2.588734233401491E-2</v>
      </c>
      <c r="AB36" s="17">
        <f>(4*$B$6*(1+R36))/SQRT('Isocratic retention'!$B$8)</f>
        <v>3.007216054448392E-2</v>
      </c>
      <c r="AC36" s="17">
        <f>(4*$B$6*(1+S36))/SQRT('Isocratic retention'!$B$8)</f>
        <v>3.1460712017438573E-2</v>
      </c>
      <c r="AE36" s="18">
        <f t="shared" si="11"/>
        <v>0.22</v>
      </c>
      <c r="AF36" s="22">
        <f t="shared" si="11"/>
        <v>9.5000000000000001E-2</v>
      </c>
      <c r="AG36" s="22">
        <f t="shared" si="12"/>
        <v>4.3433657561086436</v>
      </c>
      <c r="AH36" s="22">
        <f t="shared" si="12"/>
        <v>10.299248855329413</v>
      </c>
      <c r="AI36" s="22">
        <f t="shared" si="12"/>
        <v>7.6263828489537699</v>
      </c>
      <c r="AJ36" s="22">
        <f t="shared" si="12"/>
        <v>6.4714315083208591</v>
      </c>
      <c r="AK36" s="22">
        <f t="shared" si="12"/>
        <v>15.08355792067187</v>
      </c>
      <c r="AL36" s="22">
        <f t="shared" si="12"/>
        <v>24.957905091799034</v>
      </c>
      <c r="AM36" s="17"/>
      <c r="AN36" s="1">
        <v>1.5</v>
      </c>
    </row>
    <row r="37" spans="1:40">
      <c r="A37" s="8">
        <v>0.23</v>
      </c>
      <c r="B37" s="22">
        <f t="shared" si="3"/>
        <v>9.2499999999999999E-2</v>
      </c>
      <c r="C37" s="17">
        <f t="shared" si="13"/>
        <v>0.31213427207643413</v>
      </c>
      <c r="D37" s="17">
        <f t="shared" si="13"/>
        <v>0.35818933510476819</v>
      </c>
      <c r="E37" s="17">
        <f t="shared" si="13"/>
        <v>0.52555400350977954</v>
      </c>
      <c r="F37" s="17">
        <f t="shared" si="13"/>
        <v>0.98734856411701832</v>
      </c>
      <c r="G37" s="17">
        <f t="shared" si="8"/>
        <v>0.87678385175582474</v>
      </c>
      <c r="H37" s="17">
        <f t="shared" si="8"/>
        <v>1.2917943826348732</v>
      </c>
      <c r="I37" s="17">
        <f t="shared" si="8"/>
        <v>2.0655880837150957</v>
      </c>
      <c r="K37" s="19">
        <f t="shared" si="5"/>
        <v>0.23</v>
      </c>
      <c r="L37" s="22">
        <f t="shared" si="5"/>
        <v>9.2499999999999999E-2</v>
      </c>
      <c r="M37" s="17">
        <f t="shared" si="14"/>
        <v>0.43180858750657869</v>
      </c>
      <c r="N37" s="17">
        <f t="shared" si="14"/>
        <v>0.64307034451728518</v>
      </c>
      <c r="O37" s="17">
        <f t="shared" si="14"/>
        <v>1.410798181237521</v>
      </c>
      <c r="P37" s="17">
        <f t="shared" si="14"/>
        <v>3.5291218537477911</v>
      </c>
      <c r="Q37" s="17">
        <f t="shared" si="15"/>
        <v>1.8237483552473752</v>
      </c>
      <c r="R37" s="17">
        <f t="shared" si="15"/>
        <v>2.3463334917649408</v>
      </c>
      <c r="S37" s="17">
        <f t="shared" si="15"/>
        <v>2.5635510091884557</v>
      </c>
      <c r="U37" s="18">
        <f t="shared" si="10"/>
        <v>0.23</v>
      </c>
      <c r="V37" s="22">
        <f t="shared" si="10"/>
        <v>9.2499999999999999E-2</v>
      </c>
      <c r="W37" s="17">
        <f>C37/(SQRT('Isocratic retention'!$B$8/16))</f>
        <v>1.280972024377116E-2</v>
      </c>
      <c r="X37" s="17">
        <f>D37/(SQRT('Isocratic retention'!$B$8/16))</f>
        <v>1.4699780150610684E-2</v>
      </c>
      <c r="Y37" s="17">
        <f>E37/(SQRT('Isocratic retention'!$B$8/16))</f>
        <v>2.1568281218108755E-2</v>
      </c>
      <c r="Z37" s="17">
        <f>F37/(SQRT('Isocratic retention'!$B$8/16))</f>
        <v>4.0519930109856862E-2</v>
      </c>
      <c r="AA37" s="17">
        <f>(4*$B$6*(1+Q37))/SQRT('Isocratic retention'!$B$8)</f>
        <v>2.5262752846397236E-2</v>
      </c>
      <c r="AB37" s="17">
        <f>(4*$B$6*(1+R37))/SQRT('Isocratic retention'!$B$8)</f>
        <v>2.9938077090680842E-2</v>
      </c>
      <c r="AC37" s="17">
        <f>(4*$B$6*(1+S37))/SQRT('Isocratic retention'!$B$8)</f>
        <v>3.1881420394053034E-2</v>
      </c>
      <c r="AE37" s="18">
        <f t="shared" si="11"/>
        <v>0.23</v>
      </c>
      <c r="AF37" s="22">
        <f t="shared" si="11"/>
        <v>9.2499999999999999E-2</v>
      </c>
      <c r="AG37" s="22">
        <f t="shared" si="12"/>
        <v>3.3483023950329325</v>
      </c>
      <c r="AH37" s="22">
        <f t="shared" si="12"/>
        <v>9.2293142830821608</v>
      </c>
      <c r="AI37" s="22">
        <f t="shared" si="12"/>
        <v>14.875434506171333</v>
      </c>
      <c r="AJ37" s="22">
        <f t="shared" si="12"/>
        <v>-3.3615142281356878</v>
      </c>
      <c r="AK37" s="22">
        <f t="shared" si="12"/>
        <v>15.036387364179404</v>
      </c>
      <c r="AL37" s="22">
        <f t="shared" si="12"/>
        <v>25.033969299776604</v>
      </c>
      <c r="AM37" s="17"/>
      <c r="AN37" s="1">
        <v>1.5</v>
      </c>
    </row>
    <row r="38" spans="1:40">
      <c r="A38" s="8">
        <v>0.24</v>
      </c>
      <c r="B38" s="22">
        <f t="shared" si="3"/>
        <v>0.09</v>
      </c>
      <c r="C38" s="17">
        <f t="shared" si="13"/>
        <v>0.30126990038763829</v>
      </c>
      <c r="D38" s="17">
        <f t="shared" si="13"/>
        <v>0.3336737770413134</v>
      </c>
      <c r="E38" s="17">
        <f t="shared" si="13"/>
        <v>0.46837576086686333</v>
      </c>
      <c r="F38" s="17">
        <f t="shared" si="13"/>
        <v>0.86815967151964291</v>
      </c>
      <c r="G38" s="17">
        <f t="shared" si="8"/>
        <v>0.81259414503949046</v>
      </c>
      <c r="H38" s="17">
        <f t="shared" si="8"/>
        <v>1.218006555248758</v>
      </c>
      <c r="I38" s="17">
        <f t="shared" si="8"/>
        <v>1.9953384285532789</v>
      </c>
      <c r="K38" s="19">
        <f t="shared" si="5"/>
        <v>0.24</v>
      </c>
      <c r="L38" s="22">
        <f t="shared" si="5"/>
        <v>0.09</v>
      </c>
      <c r="M38" s="17">
        <f t="shared" si="14"/>
        <v>0.38197202012678116</v>
      </c>
      <c r="N38" s="17">
        <f t="shared" si="14"/>
        <v>0.53061365615281386</v>
      </c>
      <c r="O38" s="17">
        <f t="shared" si="14"/>
        <v>1.1485126645268959</v>
      </c>
      <c r="P38" s="17">
        <f t="shared" si="14"/>
        <v>2.9823838143102885</v>
      </c>
      <c r="Q38" s="17">
        <f t="shared" si="15"/>
        <v>1.7405796250238248</v>
      </c>
      <c r="R38" s="17">
        <f t="shared" si="15"/>
        <v>2.3191371097385192</v>
      </c>
      <c r="S38" s="17">
        <f t="shared" si="15"/>
        <v>2.6084928589018888</v>
      </c>
      <c r="U38" s="18">
        <f t="shared" si="10"/>
        <v>0.24</v>
      </c>
      <c r="V38" s="22">
        <f t="shared" si="10"/>
        <v>0.09</v>
      </c>
      <c r="W38" s="17">
        <f>C38/(SQRT('Isocratic retention'!$B$8/16))</f>
        <v>1.2363855837302706E-2</v>
      </c>
      <c r="X38" s="17">
        <f>D38/(SQRT('Isocratic retention'!$B$8/16))</f>
        <v>1.3693682876115033E-2</v>
      </c>
      <c r="Y38" s="17">
        <f>E38/(SQRT('Isocratic retention'!$B$8/16))</f>
        <v>1.9221735651632585E-2</v>
      </c>
      <c r="Z38" s="17">
        <f>F38/(SQRT('Isocratic retention'!$B$8/16))</f>
        <v>3.5628521165300478E-2</v>
      </c>
      <c r="AA38" s="17">
        <f>(4*$B$6*(1+Q38))/SQRT('Isocratic retention'!$B$8)</f>
        <v>2.4518681204077616E-2</v>
      </c>
      <c r="AB38" s="17">
        <f>(4*$B$6*(1+R38))/SQRT('Isocratic retention'!$B$8)</f>
        <v>2.9694763809533484E-2</v>
      </c>
      <c r="AC38" s="17">
        <f>(4*$B$6*(1+S38))/SQRT('Isocratic retention'!$B$8)</f>
        <v>3.228349405605644E-2</v>
      </c>
      <c r="AE38" s="18">
        <f t="shared" si="11"/>
        <v>0.24</v>
      </c>
      <c r="AF38" s="22">
        <f t="shared" si="11"/>
        <v>0.09</v>
      </c>
      <c r="AG38" s="22">
        <f t="shared" si="12"/>
        <v>2.4871018717504176</v>
      </c>
      <c r="AH38" s="22">
        <f t="shared" si="12"/>
        <v>8.1847346836557158</v>
      </c>
      <c r="AI38" s="22">
        <f t="shared" si="12"/>
        <v>14.57728491544129</v>
      </c>
      <c r="AJ38" s="22">
        <f t="shared" si="12"/>
        <v>-1.8476512386698056</v>
      </c>
      <c r="AK38" s="22">
        <f t="shared" si="12"/>
        <v>14.956157466380626</v>
      </c>
      <c r="AL38" s="22">
        <f t="shared" si="12"/>
        <v>25.08401817264026</v>
      </c>
      <c r="AM38" s="17"/>
      <c r="AN38" s="1">
        <v>1.5</v>
      </c>
    </row>
    <row r="39" spans="1:40">
      <c r="A39" s="8">
        <v>0.25</v>
      </c>
      <c r="B39" s="22">
        <f t="shared" si="3"/>
        <v>8.7499999999999994E-2</v>
      </c>
      <c r="C39" s="17">
        <f t="shared" si="13"/>
        <v>0.29165942453920618</v>
      </c>
      <c r="D39" s="17">
        <f t="shared" si="13"/>
        <v>0.31344536811594004</v>
      </c>
      <c r="E39" s="17">
        <f t="shared" si="13"/>
        <v>0.42182768851736752</v>
      </c>
      <c r="F39" s="17">
        <f t="shared" si="13"/>
        <v>0.76743574107488111</v>
      </c>
      <c r="G39" s="17">
        <f t="shared" si="8"/>
        <v>0.75090976746664906</v>
      </c>
      <c r="H39" s="17">
        <f t="shared" si="8"/>
        <v>1.1440325892337995</v>
      </c>
      <c r="I39" s="17">
        <f t="shared" si="8"/>
        <v>1.9220070464318382</v>
      </c>
      <c r="K39" s="19">
        <f t="shared" si="5"/>
        <v>0.25</v>
      </c>
      <c r="L39" s="22">
        <f t="shared" si="5"/>
        <v>8.7499999999999994E-2</v>
      </c>
      <c r="M39" s="17">
        <f t="shared" si="14"/>
        <v>0.33788726852846862</v>
      </c>
      <c r="N39" s="17">
        <f t="shared" si="14"/>
        <v>0.43782278952266068</v>
      </c>
      <c r="O39" s="17">
        <f t="shared" si="14"/>
        <v>0.93498939686865834</v>
      </c>
      <c r="P39" s="17">
        <f t="shared" si="14"/>
        <v>2.5203474361233078</v>
      </c>
      <c r="Q39" s="17">
        <f t="shared" si="15"/>
        <v>1.645023726907886</v>
      </c>
      <c r="R39" s="17">
        <f t="shared" si="15"/>
        <v>2.2783280880457091</v>
      </c>
      <c r="S39" s="17">
        <f t="shared" si="15"/>
        <v>2.6502275332117646</v>
      </c>
      <c r="U39" s="18">
        <f t="shared" si="10"/>
        <v>0.25</v>
      </c>
      <c r="V39" s="22">
        <f t="shared" si="10"/>
        <v>8.7499999999999994E-2</v>
      </c>
      <c r="W39" s="17">
        <f>C39/(SQRT('Isocratic retention'!$B$8/16))</f>
        <v>1.1969450230353564E-2</v>
      </c>
      <c r="X39" s="17">
        <f>D39/(SQRT('Isocratic retention'!$B$8/16))</f>
        <v>1.2863526489932666E-2</v>
      </c>
      <c r="Y39" s="17">
        <f>E39/(SQRT('Isocratic retention'!$B$8/16))</f>
        <v>1.7311443069157537E-2</v>
      </c>
      <c r="Z39" s="17">
        <f>F39/(SQRT('Isocratic retention'!$B$8/16))</f>
        <v>3.1494898278370223E-2</v>
      </c>
      <c r="AA39" s="17">
        <f>(4*$B$6*(1+Q39))/SQRT('Isocratic retention'!$B$8)</f>
        <v>2.3663787377355229E-2</v>
      </c>
      <c r="AB39" s="17">
        <f>(4*$B$6*(1+R39))/SQRT('Isocratic retention'!$B$8)</f>
        <v>2.9329664622485561E-2</v>
      </c>
      <c r="AC39" s="17">
        <f>(4*$B$6*(1+S39))/SQRT('Isocratic retention'!$B$8)</f>
        <v>3.2656874623151241E-2</v>
      </c>
      <c r="AE39" s="18">
        <f t="shared" si="11"/>
        <v>0.25</v>
      </c>
      <c r="AF39" s="22">
        <f t="shared" si="11"/>
        <v>8.7499999999999994E-2</v>
      </c>
      <c r="AG39" s="22">
        <f t="shared" si="12"/>
        <v>1.7545978335280901</v>
      </c>
      <c r="AH39" s="22">
        <f t="shared" si="12"/>
        <v>7.1835910348931797</v>
      </c>
      <c r="AI39" s="22">
        <f t="shared" si="12"/>
        <v>14.162424103728481</v>
      </c>
      <c r="AJ39" s="22">
        <f t="shared" si="12"/>
        <v>-0.59921564162639385</v>
      </c>
      <c r="AK39" s="22">
        <f t="shared" si="12"/>
        <v>14.836656489874692</v>
      </c>
      <c r="AL39" s="22">
        <f t="shared" si="12"/>
        <v>25.101399970568608</v>
      </c>
      <c r="AM39" s="17"/>
      <c r="AN39" s="1">
        <v>1.5</v>
      </c>
    </row>
    <row r="40" spans="1:40">
      <c r="A40" s="8">
        <v>0.26</v>
      </c>
      <c r="B40" s="22">
        <f t="shared" si="3"/>
        <v>8.4999999999999992E-2</v>
      </c>
      <c r="C40" s="17">
        <f t="shared" si="13"/>
        <v>0.28315812794526257</v>
      </c>
      <c r="D40" s="17">
        <f t="shared" si="13"/>
        <v>0.29675439471068443</v>
      </c>
      <c r="E40" s="17">
        <f t="shared" si="13"/>
        <v>0.38393350116038127</v>
      </c>
      <c r="F40" s="17">
        <f>((10^(F$3-F$4*$A40))+1)*$B$6</f>
        <v>0.68231614693188991</v>
      </c>
      <c r="G40" s="17">
        <f>((10^(G$3-G$4*$A40))+1)*$B$6</f>
        <v>0.91443000672566854</v>
      </c>
      <c r="H40" s="17">
        <f t="shared" si="8"/>
        <v>1.0704162848082555</v>
      </c>
      <c r="I40" s="17">
        <f t="shared" si="8"/>
        <v>1.8456088604498537</v>
      </c>
      <c r="K40" s="19">
        <f t="shared" si="5"/>
        <v>0.26</v>
      </c>
      <c r="L40" s="22">
        <f t="shared" si="5"/>
        <v>8.4999999999999992E-2</v>
      </c>
      <c r="M40" s="17">
        <f t="shared" si="14"/>
        <v>0.29889049516175492</v>
      </c>
      <c r="N40" s="17">
        <f t="shared" si="14"/>
        <v>0.36125869133341476</v>
      </c>
      <c r="O40" s="17">
        <f t="shared" si="14"/>
        <v>0.76116284935954714</v>
      </c>
      <c r="P40" s="17">
        <f t="shared" si="14"/>
        <v>2.1298905822563756</v>
      </c>
      <c r="Q40" s="17">
        <f t="shared" si="14"/>
        <v>3.1946330583746265</v>
      </c>
      <c r="R40" s="17">
        <f t="shared" si="15"/>
        <v>2.222807480655256</v>
      </c>
      <c r="S40" s="17">
        <f t="shared" si="15"/>
        <v>2.6873672573224199</v>
      </c>
      <c r="U40" s="18">
        <f t="shared" si="10"/>
        <v>0.26</v>
      </c>
      <c r="V40" s="22">
        <f t="shared" si="10"/>
        <v>8.4999999999999992E-2</v>
      </c>
      <c r="W40" s="17">
        <f>C40/(SQRT('Isocratic retention'!$B$8/16))</f>
        <v>1.1620564379551909E-2</v>
      </c>
      <c r="X40" s="17">
        <f>D40/(SQRT('Isocratic retention'!$B$8/16))</f>
        <v>1.2178543394371815E-2</v>
      </c>
      <c r="Y40" s="17">
        <f>E40/(SQRT('Isocratic retention'!$B$8/16))</f>
        <v>1.5756298433232462E-2</v>
      </c>
      <c r="Z40" s="17">
        <f>F40/(SQRT('Isocratic retention'!$B$8/16))</f>
        <v>2.8001663841210892E-2</v>
      </c>
      <c r="AA40" s="17">
        <f>G40/(SQRT('Isocratic retention'!$B$8/16))</f>
        <v>3.7527415655904707E-2</v>
      </c>
      <c r="AB40" s="17">
        <f>(4*$B$6*(1+R40))/SQRT('Isocratic retention'!$B$8)</f>
        <v>2.883294777454817E-2</v>
      </c>
      <c r="AC40" s="17">
        <f>(4*$B$6*(1+S40))/SQRT('Isocratic retention'!$B$8)</f>
        <v>3.2989146324787583E-2</v>
      </c>
      <c r="AE40" s="18">
        <f t="shared" si="11"/>
        <v>0.26</v>
      </c>
      <c r="AF40" s="22">
        <f t="shared" si="11"/>
        <v>8.4999999999999992E-2</v>
      </c>
      <c r="AG40" s="22">
        <f t="shared" si="12"/>
        <v>1.1425862594999514</v>
      </c>
      <c r="AH40" s="22">
        <f t="shared" si="12"/>
        <v>6.2416037282551828</v>
      </c>
      <c r="AI40" s="22">
        <f t="shared" si="12"/>
        <v>13.637867499409483</v>
      </c>
      <c r="AJ40" s="22">
        <f t="shared" si="12"/>
        <v>7.0843009416604303</v>
      </c>
      <c r="AK40" s="22">
        <f t="shared" si="12"/>
        <v>4.7011881797803587</v>
      </c>
      <c r="AL40" s="22">
        <f t="shared" si="12"/>
        <v>25.078172680337182</v>
      </c>
      <c r="AM40" s="17"/>
      <c r="AN40" s="1">
        <v>1.5</v>
      </c>
    </row>
    <row r="41" spans="1:40">
      <c r="A41" s="8">
        <v>0.27</v>
      </c>
      <c r="B41" s="22">
        <f t="shared" si="3"/>
        <v>8.249999999999999E-2</v>
      </c>
      <c r="C41" s="17">
        <f t="shared" si="13"/>
        <v>0.27563799627665359</v>
      </c>
      <c r="D41" s="17">
        <f t="shared" si="13"/>
        <v>0.28298224909890057</v>
      </c>
      <c r="E41" s="17">
        <f t="shared" si="13"/>
        <v>0.35308433033619069</v>
      </c>
      <c r="F41" s="17">
        <f t="shared" si="13"/>
        <v>0.61038343665068251</v>
      </c>
      <c r="G41" s="17">
        <f t="shared" si="13"/>
        <v>0.79901135555441793</v>
      </c>
      <c r="H41" s="17">
        <f t="shared" si="8"/>
        <v>0.99775812377261142</v>
      </c>
      <c r="I41" s="17">
        <f t="shared" si="8"/>
        <v>1.7662192243859371</v>
      </c>
      <c r="K41" s="19">
        <f t="shared" si="5"/>
        <v>0.27</v>
      </c>
      <c r="L41" s="22">
        <f t="shared" si="5"/>
        <v>8.249999999999999E-2</v>
      </c>
      <c r="M41" s="17">
        <f t="shared" si="14"/>
        <v>0.26439447833327329</v>
      </c>
      <c r="N41" s="17">
        <f t="shared" si="14"/>
        <v>0.29808371146284673</v>
      </c>
      <c r="O41" s="17">
        <f t="shared" si="14"/>
        <v>0.61965289145041591</v>
      </c>
      <c r="P41" s="17">
        <f t="shared" si="14"/>
        <v>1.799924021333406</v>
      </c>
      <c r="Q41" s="17">
        <f t="shared" si="14"/>
        <v>2.6651897043780637</v>
      </c>
      <c r="R41" s="17">
        <f t="shared" si="15"/>
        <v>2.1519466078844744</v>
      </c>
      <c r="S41" s="17">
        <f t="shared" si="15"/>
        <v>2.7182349245157784</v>
      </c>
      <c r="U41" s="18">
        <f t="shared" si="10"/>
        <v>0.27</v>
      </c>
      <c r="V41" s="22">
        <f t="shared" si="10"/>
        <v>8.249999999999999E-2</v>
      </c>
      <c r="W41" s="17">
        <f>C41/(SQRT('Isocratic retention'!$B$8/16))</f>
        <v>1.1311944687678994E-2</v>
      </c>
      <c r="X41" s="17">
        <f>D41/(SQRT('Isocratic retention'!$B$8/16))</f>
        <v>1.1613346463993623E-2</v>
      </c>
      <c r="Y41" s="17">
        <f>E41/(SQRT('Isocratic retention'!$B$8/16))</f>
        <v>1.4490275175416603E-2</v>
      </c>
      <c r="Z41" s="17">
        <f>F41/(SQRT('Isocratic retention'!$B$8/16))</f>
        <v>2.5049607698997611E-2</v>
      </c>
      <c r="AA41" s="17">
        <f>G41/(SQRT('Isocratic retention'!$B$8/16))</f>
        <v>3.2790734154761872E-2</v>
      </c>
      <c r="AB41" s="17">
        <f>(4*$B$6*(1+R41))/SQRT('Isocratic retention'!$B$8)</f>
        <v>2.8198988763306381E-2</v>
      </c>
      <c r="AC41" s="17">
        <f>(4*$B$6*(1+S41))/SQRT('Isocratic retention'!$B$8)</f>
        <v>3.3265304873335844E-2</v>
      </c>
      <c r="AE41" s="18">
        <f t="shared" si="11"/>
        <v>0.27</v>
      </c>
      <c r="AF41" s="22">
        <f t="shared" si="11"/>
        <v>8.249999999999999E-2</v>
      </c>
      <c r="AG41" s="22">
        <f t="shared" si="12"/>
        <v>0.64071184733557063</v>
      </c>
      <c r="AH41" s="22">
        <f t="shared" si="12"/>
        <v>5.3710617021396549</v>
      </c>
      <c r="AI41" s="22">
        <f t="shared" si="12"/>
        <v>13.014662037908414</v>
      </c>
      <c r="AJ41" s="22">
        <f t="shared" si="12"/>
        <v>6.5223652854837013</v>
      </c>
      <c r="AK41" s="22">
        <f t="shared" si="12"/>
        <v>6.5173855105124465</v>
      </c>
      <c r="AL41" s="22">
        <f t="shared" si="12"/>
        <v>25.005122654015306</v>
      </c>
      <c r="AM41" s="17"/>
      <c r="AN41" s="1">
        <v>1.5</v>
      </c>
    </row>
    <row r="42" spans="1:40">
      <c r="A42" s="8">
        <v>0.28000000000000003</v>
      </c>
      <c r="B42" s="22">
        <f t="shared" si="3"/>
        <v>7.9999999999999988E-2</v>
      </c>
      <c r="C42" s="17">
        <f t="shared" si="13"/>
        <v>0.26898578979399718</v>
      </c>
      <c r="D42" s="17">
        <f t="shared" si="13"/>
        <v>0.27161850235106544</v>
      </c>
      <c r="E42" s="17">
        <f t="shared" si="13"/>
        <v>0.32797041691261541</v>
      </c>
      <c r="F42" s="17">
        <f t="shared" si="13"/>
        <v>0.5495946739633526</v>
      </c>
      <c r="G42" s="17">
        <f t="shared" si="13"/>
        <v>0.70272092245180362</v>
      </c>
      <c r="H42" s="17">
        <f t="shared" si="8"/>
        <v>0.92669507924838002</v>
      </c>
      <c r="I42" s="17">
        <f t="shared" si="8"/>
        <v>1.683989803122877</v>
      </c>
      <c r="K42" s="19">
        <f t="shared" si="5"/>
        <v>0.28000000000000003</v>
      </c>
      <c r="L42" s="22">
        <f t="shared" si="5"/>
        <v>7.9999999999999988E-2</v>
      </c>
      <c r="M42" s="17">
        <f t="shared" si="14"/>
        <v>0.2338797696972347</v>
      </c>
      <c r="N42" s="17">
        <f t="shared" si="14"/>
        <v>0.24595643280305227</v>
      </c>
      <c r="O42" s="17">
        <f t="shared" si="14"/>
        <v>0.50445145372759359</v>
      </c>
      <c r="P42" s="17">
        <f t="shared" si="14"/>
        <v>1.5210764860704247</v>
      </c>
      <c r="Q42" s="17">
        <f t="shared" si="14"/>
        <v>2.2234904699624018</v>
      </c>
      <c r="R42" s="17">
        <f t="shared" si="15"/>
        <v>2.0657447588076692</v>
      </c>
      <c r="S42" s="17">
        <f t="shared" si="15"/>
        <v>2.7408540811753923</v>
      </c>
      <c r="U42" s="18">
        <f t="shared" si="10"/>
        <v>0.28000000000000003</v>
      </c>
      <c r="V42" s="22">
        <f t="shared" si="10"/>
        <v>7.9999999999999988E-2</v>
      </c>
      <c r="W42" s="17">
        <f>C42/(SQRT('Isocratic retention'!$B$8/16))</f>
        <v>1.1038943893886755E-2</v>
      </c>
      <c r="X42" s="17">
        <f>D42/(SQRT('Isocratic retention'!$B$8/16))</f>
        <v>1.1146988137519347E-2</v>
      </c>
      <c r="Y42" s="17">
        <f>E42/(SQRT('Isocratic retention'!$B$8/16))</f>
        <v>1.3459621915067443E-2</v>
      </c>
      <c r="Z42" s="17">
        <f>F42/(SQRT('Isocratic retention'!$B$8/16))</f>
        <v>2.2554889516307922E-2</v>
      </c>
      <c r="AA42" s="17">
        <f>G42/(SQRT('Isocratic retention'!$B$8/16))</f>
        <v>2.8839058159714433E-2</v>
      </c>
      <c r="AB42" s="17">
        <f>(4*$B$6*(1+R42))/SQRT('Isocratic retention'!$B$8)</f>
        <v>2.7427781228441264E-2</v>
      </c>
      <c r="AC42" s="17">
        <f>(4*$B$6*(1+S42))/SQRT('Isocratic retention'!$B$8)</f>
        <v>3.3467667864791474E-2</v>
      </c>
      <c r="AE42" s="18">
        <f t="shared" si="11"/>
        <v>0.28000000000000003</v>
      </c>
      <c r="AF42" s="22">
        <f t="shared" si="11"/>
        <v>7.9999999999999988E-2</v>
      </c>
      <c r="AG42" s="22">
        <f t="shared" si="12"/>
        <v>0.23733170671770112</v>
      </c>
      <c r="AH42" s="22">
        <f t="shared" si="12"/>
        <v>4.580225755690873</v>
      </c>
      <c r="AI42" s="22">
        <f t="shared" si="12"/>
        <v>12.307497630394678</v>
      </c>
      <c r="AJ42" s="22">
        <f t="shared" si="12"/>
        <v>5.9589214455262196</v>
      </c>
      <c r="AK42" s="22">
        <f t="shared" si="12"/>
        <v>7.9611422725024594</v>
      </c>
      <c r="AL42" s="22">
        <f t="shared" si="12"/>
        <v>24.871964494918377</v>
      </c>
      <c r="AM42" s="17"/>
      <c r="AN42" s="1">
        <v>1.5</v>
      </c>
    </row>
    <row r="43" spans="1:40">
      <c r="A43" s="8">
        <v>0.28999999999999998</v>
      </c>
      <c r="B43" s="22">
        <f t="shared" si="3"/>
        <v>7.7499999999999999E-2</v>
      </c>
      <c r="C43" s="17">
        <f t="shared" si="13"/>
        <v>0.26310133815964426</v>
      </c>
      <c r="D43" s="17">
        <f t="shared" si="13"/>
        <v>0.26224198660769116</v>
      </c>
      <c r="E43" s="17">
        <f t="shared" si="13"/>
        <v>0.30752550281618024</v>
      </c>
      <c r="F43" s="17">
        <f t="shared" si="13"/>
        <v>0.49822341804083115</v>
      </c>
      <c r="G43" s="17">
        <f t="shared" si="13"/>
        <v>0.62238860689448594</v>
      </c>
      <c r="H43" s="17">
        <f t="shared" si="8"/>
        <v>0.85787345011361726</v>
      </c>
      <c r="I43" s="17">
        <f t="shared" si="8"/>
        <v>1.5991654768610257</v>
      </c>
      <c r="K43" s="19">
        <f t="shared" si="5"/>
        <v>0.28999999999999998</v>
      </c>
      <c r="L43" s="22">
        <f t="shared" si="5"/>
        <v>7.7499999999999999E-2</v>
      </c>
      <c r="M43" s="17">
        <f t="shared" si="14"/>
        <v>0.20688687229194602</v>
      </c>
      <c r="N43" s="17">
        <f t="shared" si="14"/>
        <v>0.2029448926958311</v>
      </c>
      <c r="O43" s="17">
        <f t="shared" si="14"/>
        <v>0.4106674441109186</v>
      </c>
      <c r="P43" s="17">
        <f t="shared" si="14"/>
        <v>1.2854285231230789</v>
      </c>
      <c r="Q43" s="17">
        <f t="shared" si="14"/>
        <v>1.8549936096077333</v>
      </c>
      <c r="R43" s="17">
        <f t="shared" si="15"/>
        <v>1.9649486500162618</v>
      </c>
      <c r="S43" s="17">
        <f t="shared" si="15"/>
        <v>2.7529663141013576</v>
      </c>
      <c r="U43" s="18">
        <f t="shared" si="10"/>
        <v>0.28999999999999998</v>
      </c>
      <c r="V43" s="22">
        <f t="shared" si="10"/>
        <v>7.7499999999999999E-2</v>
      </c>
      <c r="W43" s="17">
        <f>C43/(SQRT('Isocratic retention'!$B$8/16))</f>
        <v>1.0797451094257227E-2</v>
      </c>
      <c r="X43" s="17">
        <f>D43/(SQRT('Isocratic retention'!$B$8/16))</f>
        <v>1.0762184050691841E-2</v>
      </c>
      <c r="Y43" s="17">
        <f>E43/(SQRT('Isocratic retention'!$B$8/16))</f>
        <v>1.262058034414012E-2</v>
      </c>
      <c r="Z43" s="17">
        <f>F43/(SQRT('Isocratic retention'!$B$8/16))</f>
        <v>2.044665765647059E-2</v>
      </c>
      <c r="AA43" s="17">
        <f>G43/(SQRT('Isocratic retention'!$B$8/16))</f>
        <v>2.5542289490327177E-2</v>
      </c>
      <c r="AB43" s="17">
        <f>(4*$B$6*(1+R43))/SQRT('Isocratic retention'!$B$8)</f>
        <v>2.652600569325806E-2</v>
      </c>
      <c r="AC43" s="17">
        <f>(4*$B$6*(1+S43))/SQRT('Isocratic retention'!$B$8)</f>
        <v>3.3576030334930868E-2</v>
      </c>
      <c r="AE43" s="18">
        <f t="shared" si="11"/>
        <v>0.28999999999999998</v>
      </c>
      <c r="AF43" s="22">
        <f t="shared" si="11"/>
        <v>7.7499999999999999E-2</v>
      </c>
      <c r="AG43" s="22">
        <f t="shared" si="12"/>
        <v>-7.9718561670968635E-2</v>
      </c>
      <c r="AH43" s="22">
        <f t="shared" si="12"/>
        <v>3.8732388903082486</v>
      </c>
      <c r="AI43" s="22">
        <f t="shared" si="12"/>
        <v>11.533948811880142</v>
      </c>
      <c r="AJ43" s="22">
        <f t="shared" si="12"/>
        <v>5.399783928834756</v>
      </c>
      <c r="AK43" s="22">
        <f t="shared" si="12"/>
        <v>9.0452296311544682</v>
      </c>
      <c r="AL43" s="22">
        <f t="shared" si="12"/>
        <v>24.667784179548569</v>
      </c>
      <c r="AM43" s="17"/>
      <c r="AN43" s="1">
        <v>1.5</v>
      </c>
    </row>
    <row r="44" spans="1:40">
      <c r="A44" s="8">
        <v>0.3</v>
      </c>
      <c r="B44" s="22">
        <f t="shared" si="3"/>
        <v>7.4999999999999997E-2</v>
      </c>
      <c r="C44" s="17">
        <f t="shared" si="13"/>
        <v>0.25789603205146522</v>
      </c>
      <c r="D44" s="17">
        <f t="shared" si="13"/>
        <v>0.25450518558275675</v>
      </c>
      <c r="E44" s="17">
        <f t="shared" si="13"/>
        <v>0.29088156105526652</v>
      </c>
      <c r="F44" s="17">
        <f t="shared" si="13"/>
        <v>0.45481069143820108</v>
      </c>
      <c r="G44" s="17">
        <f t="shared" si="13"/>
        <v>0.55536968596052905</v>
      </c>
      <c r="H44" s="17">
        <f t="shared" si="8"/>
        <v>0.79191663680993019</v>
      </c>
      <c r="I44" s="17">
        <f t="shared" si="8"/>
        <v>1.5121008702216383</v>
      </c>
      <c r="K44" s="19">
        <f t="shared" si="5"/>
        <v>0.3</v>
      </c>
      <c r="L44" s="22">
        <f t="shared" si="5"/>
        <v>7.4999999999999997E-2</v>
      </c>
      <c r="M44" s="17">
        <f t="shared" si="14"/>
        <v>0.18300932133699638</v>
      </c>
      <c r="N44" s="17">
        <f t="shared" si="14"/>
        <v>0.16745497973741633</v>
      </c>
      <c r="O44" s="17">
        <f t="shared" si="14"/>
        <v>0.33431908740947935</v>
      </c>
      <c r="P44" s="17">
        <f t="shared" si="14"/>
        <v>1.086287575404592</v>
      </c>
      <c r="Q44" s="17">
        <f t="shared" si="14"/>
        <v>1.5475673667914174</v>
      </c>
      <c r="R44" s="17">
        <f t="shared" si="15"/>
        <v>1.8511021288357907</v>
      </c>
      <c r="S44" s="17">
        <f t="shared" si="15"/>
        <v>2.7520902682140291</v>
      </c>
      <c r="U44" s="18">
        <f t="shared" si="10"/>
        <v>0.3</v>
      </c>
      <c r="V44" s="22">
        <f t="shared" si="10"/>
        <v>7.4999999999999997E-2</v>
      </c>
      <c r="W44" s="17">
        <f>C44/(SQRT('Isocratic retention'!$B$8/16))</f>
        <v>1.0583829838938495E-2</v>
      </c>
      <c r="X44" s="17">
        <f>D44/(SQRT('Isocratic retention'!$B$8/16))</f>
        <v>1.0444672436052923E-2</v>
      </c>
      <c r="Y44" s="17">
        <f>E44/(SQRT('Isocratic retention'!$B$8/16))</f>
        <v>1.193752738653758E-2</v>
      </c>
      <c r="Z44" s="17">
        <f>F44/(SQRT('Isocratic retention'!$B$8/16))</f>
        <v>1.8665036948499001E-2</v>
      </c>
      <c r="AA44" s="17">
        <f>G44/(SQRT('Isocratic retention'!$B$8/16))</f>
        <v>2.2791891007993323E-2</v>
      </c>
      <c r="AB44" s="17">
        <f>(4*$B$6*(1+R44))/SQRT('Isocratic retention'!$B$8)</f>
        <v>2.5507474236069336E-2</v>
      </c>
      <c r="AC44" s="17">
        <f>(4*$B$6*(1+S44))/SQRT('Isocratic retention'!$B$8)</f>
        <v>3.3568192763040808E-2</v>
      </c>
      <c r="AE44" s="18">
        <f t="shared" si="11"/>
        <v>0.3</v>
      </c>
      <c r="AF44" s="22">
        <f t="shared" si="11"/>
        <v>7.4999999999999997E-2</v>
      </c>
      <c r="AG44" s="22">
        <f t="shared" si="12"/>
        <v>-0.32250004535426174</v>
      </c>
      <c r="AH44" s="22">
        <f t="shared" si="12"/>
        <v>3.2504736586074845</v>
      </c>
      <c r="AI44" s="22">
        <f t="shared" si="12"/>
        <v>10.713424443013338</v>
      </c>
      <c r="AJ44" s="22">
        <f t="shared" si="12"/>
        <v>4.8512516232684355</v>
      </c>
      <c r="AK44" s="22">
        <f t="shared" si="12"/>
        <v>9.7950335228672341</v>
      </c>
      <c r="AL44" s="22">
        <f t="shared" si="12"/>
        <v>24.381755467020163</v>
      </c>
      <c r="AM44" s="17"/>
      <c r="AN44" s="1">
        <v>1.5</v>
      </c>
    </row>
    <row r="45" spans="1:40">
      <c r="A45" s="8">
        <v>0.31</v>
      </c>
      <c r="B45" s="22">
        <f t="shared" si="3"/>
        <v>7.2499999999999995E-2</v>
      </c>
      <c r="C45" s="17">
        <f t="shared" si="13"/>
        <v>0.2532914888648638</v>
      </c>
      <c r="D45" s="17">
        <f t="shared" si="13"/>
        <v>0.24812135477207173</v>
      </c>
      <c r="E45" s="17">
        <f t="shared" si="13"/>
        <v>0.27733194201387418</v>
      </c>
      <c r="F45" s="17">
        <f t="shared" si="13"/>
        <v>0.41812354417598169</v>
      </c>
      <c r="G45" s="17">
        <f t="shared" si="13"/>
        <v>0.4994577440229509</v>
      </c>
      <c r="H45" s="17">
        <f t="shared" si="13"/>
        <v>0.93232903697113734</v>
      </c>
      <c r="I45" s="17">
        <f t="shared" si="8"/>
        <v>1.4232743362927358</v>
      </c>
      <c r="K45" s="19">
        <f t="shared" si="5"/>
        <v>0.31</v>
      </c>
      <c r="L45" s="22">
        <f t="shared" si="5"/>
        <v>7.2499999999999995E-2</v>
      </c>
      <c r="M45" s="17">
        <f t="shared" si="14"/>
        <v>0.16188756360029252</v>
      </c>
      <c r="N45" s="17">
        <f t="shared" si="14"/>
        <v>0.13817135216546655</v>
      </c>
      <c r="O45" s="17">
        <f t="shared" si="14"/>
        <v>0.27216487162327613</v>
      </c>
      <c r="P45" s="17">
        <f t="shared" si="14"/>
        <v>0.91799790906413614</v>
      </c>
      <c r="Q45" s="17">
        <f t="shared" si="14"/>
        <v>1.2910905689126189</v>
      </c>
      <c r="R45" s="17">
        <f t="shared" si="14"/>
        <v>3.276738701702465</v>
      </c>
      <c r="S45" s="17">
        <f t="shared" si="15"/>
        <v>2.7356371997125342</v>
      </c>
      <c r="U45" s="18">
        <f t="shared" si="10"/>
        <v>0.31</v>
      </c>
      <c r="V45" s="22">
        <f t="shared" si="10"/>
        <v>7.2499999999999995E-2</v>
      </c>
      <c r="W45" s="17">
        <f>C45/(SQRT('Isocratic retention'!$B$8/16))</f>
        <v>1.0394863373710725E-2</v>
      </c>
      <c r="X45" s="17">
        <f>D45/(SQRT('Isocratic retention'!$B$8/16))</f>
        <v>1.0182685547447442E-2</v>
      </c>
      <c r="Y45" s="17">
        <f>E45/(SQRT('Isocratic retention'!$B$8/16))</f>
        <v>1.1381462753918806E-2</v>
      </c>
      <c r="Z45" s="17">
        <f>F45/(SQRT('Isocratic retention'!$B$8/16))</f>
        <v>1.7159428192867112E-2</v>
      </c>
      <c r="AA45" s="17">
        <f>G45/(SQRT('Isocratic retention'!$B$8/16))</f>
        <v>2.0497313325953434E-2</v>
      </c>
      <c r="AB45" s="17">
        <f>H45/(SQRT('Isocratic retention'!$B$8/16))</f>
        <v>3.8261976358111446E-2</v>
      </c>
      <c r="AC45" s="17">
        <f>(4*$B$6*(1+S45))/SQRT('Isocratic retention'!$B$8)</f>
        <v>3.3420994871859851E-2</v>
      </c>
      <c r="AE45" s="18">
        <f t="shared" si="11"/>
        <v>0.31</v>
      </c>
      <c r="AF45" s="22">
        <f t="shared" si="11"/>
        <v>7.2499999999999995E-2</v>
      </c>
      <c r="AG45" s="22">
        <f t="shared" si="12"/>
        <v>-0.50250242267445744</v>
      </c>
      <c r="AH45" s="22">
        <f t="shared" si="12"/>
        <v>2.7091807043408007</v>
      </c>
      <c r="AI45" s="22">
        <f t="shared" si="12"/>
        <v>9.8659570526099856</v>
      </c>
      <c r="AJ45" s="22">
        <f t="shared" si="12"/>
        <v>4.3197683371684725</v>
      </c>
      <c r="AK45" s="22">
        <f t="shared" si="12"/>
        <v>14.733714286732713</v>
      </c>
      <c r="AL45" s="22">
        <f t="shared" si="12"/>
        <v>13.697682752199585</v>
      </c>
      <c r="AM45" s="17"/>
      <c r="AN45" s="1">
        <v>1.5</v>
      </c>
    </row>
    <row r="46" spans="1:40">
      <c r="A46" s="8">
        <v>0.32</v>
      </c>
      <c r="B46" s="22">
        <f t="shared" si="3"/>
        <v>6.9999999999999993E-2</v>
      </c>
      <c r="C46" s="17">
        <f t="shared" si="13"/>
        <v>0.24921837241087394</v>
      </c>
      <c r="D46" s="17">
        <f t="shared" si="13"/>
        <v>0.24285389401043256</v>
      </c>
      <c r="E46" s="17">
        <f t="shared" si="13"/>
        <v>0.26630137132310161</v>
      </c>
      <c r="F46" s="17">
        <f t="shared" si="13"/>
        <v>0.38712003715004367</v>
      </c>
      <c r="G46" s="17">
        <f t="shared" si="13"/>
        <v>0.45281203251840813</v>
      </c>
      <c r="H46" s="17">
        <f t="shared" si="13"/>
        <v>0.81895620763734966</v>
      </c>
      <c r="I46" s="17">
        <f t="shared" si="8"/>
        <v>1.3332964347190392</v>
      </c>
      <c r="K46" s="19">
        <f t="shared" si="5"/>
        <v>0.32</v>
      </c>
      <c r="L46" s="22">
        <f t="shared" si="5"/>
        <v>6.9999999999999993E-2</v>
      </c>
      <c r="M46" s="17">
        <f t="shared" si="14"/>
        <v>0.14320354316914649</v>
      </c>
      <c r="N46" s="17">
        <f t="shared" si="14"/>
        <v>0.11400868812125035</v>
      </c>
      <c r="O46" s="17">
        <f t="shared" si="14"/>
        <v>0.22156592350046617</v>
      </c>
      <c r="P46" s="17">
        <f t="shared" si="14"/>
        <v>0.77577998692680583</v>
      </c>
      <c r="Q46" s="17">
        <f t="shared" si="14"/>
        <v>1.0771194152220558</v>
      </c>
      <c r="R46" s="17">
        <f t="shared" si="14"/>
        <v>2.7566798515474753</v>
      </c>
      <c r="S46" s="17">
        <f t="shared" ref="S46:S52" si="16">1/((2.31*I$4*$B46*$B$6)+(10^(I$4*$A46-I$3)))</f>
        <v>2.7010945413725596</v>
      </c>
      <c r="U46" s="18">
        <f t="shared" si="10"/>
        <v>0.32</v>
      </c>
      <c r="V46" s="22">
        <f t="shared" si="10"/>
        <v>6.9999999999999993E-2</v>
      </c>
      <c r="W46" s="17">
        <f>C46/(SQRT('Isocratic retention'!$B$8/16))</f>
        <v>1.0227706201418107E-2</v>
      </c>
      <c r="X46" s="17">
        <f>D46/(SQRT('Isocratic retention'!$B$8/16))</f>
        <v>9.9665135189714506E-3</v>
      </c>
      <c r="Y46" s="17">
        <f>E46/(SQRT('Isocratic retention'!$B$8/16))</f>
        <v>1.0928777684323699E-2</v>
      </c>
      <c r="Z46" s="17">
        <f>F46/(SQRT('Isocratic retention'!$B$8/16))</f>
        <v>1.5887071110973816E-2</v>
      </c>
      <c r="AA46" s="17">
        <f>G46/(SQRT('Isocratic retention'!$B$8/16))</f>
        <v>1.8583013717102623E-2</v>
      </c>
      <c r="AB46" s="17">
        <f>H46/(SQRT('Isocratic retention'!$B$8/16))</f>
        <v>3.3609253613667012E-2</v>
      </c>
      <c r="AC46" s="17">
        <f>(4*$B$6*(1+S46))/SQRT('Isocratic retention'!$B$8)</f>
        <v>3.3111957900247742E-2</v>
      </c>
      <c r="AE46" s="18">
        <f t="shared" si="11"/>
        <v>0.32</v>
      </c>
      <c r="AF46" s="22">
        <f t="shared" si="11"/>
        <v>6.9999999999999993E-2</v>
      </c>
      <c r="AG46" s="22">
        <f t="shared" si="12"/>
        <v>-0.63032674582770221</v>
      </c>
      <c r="AH46" s="22">
        <f t="shared" si="12"/>
        <v>2.2442833731813634</v>
      </c>
      <c r="AI46" s="22">
        <f t="shared" si="12"/>
        <v>9.0109894897773355</v>
      </c>
      <c r="AJ46" s="22">
        <f t="shared" si="12"/>
        <v>3.8115366234815453</v>
      </c>
      <c r="AK46" s="22">
        <f t="shared" si="12"/>
        <v>14.030590884220256</v>
      </c>
      <c r="AL46" s="22">
        <f t="shared" si="12"/>
        <v>15.417592558984744</v>
      </c>
      <c r="AM46" s="17"/>
      <c r="AN46" s="1">
        <v>1.5</v>
      </c>
    </row>
    <row r="47" spans="1:40">
      <c r="A47" s="8">
        <v>0.33</v>
      </c>
      <c r="B47" s="22">
        <f t="shared" si="3"/>
        <v>6.7499999999999991E-2</v>
      </c>
      <c r="C47" s="17">
        <f t="shared" si="13"/>
        <v>0.24561534883710487</v>
      </c>
      <c r="D47" s="17">
        <f t="shared" si="13"/>
        <v>0.23850757849891127</v>
      </c>
      <c r="E47" s="17">
        <f t="shared" si="13"/>
        <v>0.25732152551397341</v>
      </c>
      <c r="F47" s="17">
        <f t="shared" si="13"/>
        <v>0.36091965037597434</v>
      </c>
      <c r="G47" s="17">
        <f t="shared" si="13"/>
        <v>0.41389686830904893</v>
      </c>
      <c r="H47" s="17">
        <f t="shared" si="13"/>
        <v>0.72357704475963724</v>
      </c>
      <c r="I47" s="17">
        <f t="shared" ref="I47:I52" si="17">(1/(I$4*$B47))*(LOG10(2.31*I$4*$B47*($B$6*(10^(I$3-I$4*$A47))-$B$7)+1))+($B$6+$B$7)</f>
        <v>1.242909368924777</v>
      </c>
      <c r="K47" s="19">
        <f t="shared" si="5"/>
        <v>0.33</v>
      </c>
      <c r="L47" s="22">
        <f t="shared" si="5"/>
        <v>6.7499999999999991E-2</v>
      </c>
      <c r="M47" s="17">
        <f t="shared" si="14"/>
        <v>0.12667591209681126</v>
      </c>
      <c r="N47" s="17">
        <f t="shared" si="14"/>
        <v>9.4071461004180082E-2</v>
      </c>
      <c r="O47" s="17">
        <f t="shared" si="14"/>
        <v>0.18037397024758439</v>
      </c>
      <c r="P47" s="17">
        <f t="shared" si="14"/>
        <v>0.65559472649529515</v>
      </c>
      <c r="Q47" s="17">
        <f t="shared" si="14"/>
        <v>0.89860948765618798</v>
      </c>
      <c r="R47" s="17">
        <f t="shared" si="14"/>
        <v>2.3191607557781526</v>
      </c>
      <c r="S47" s="17">
        <f t="shared" si="16"/>
        <v>2.6462791021376395</v>
      </c>
      <c r="U47" s="18">
        <f t="shared" si="10"/>
        <v>0.33</v>
      </c>
      <c r="V47" s="22">
        <f t="shared" si="10"/>
        <v>6.7499999999999991E-2</v>
      </c>
      <c r="W47" s="17">
        <f>C47/(SQRT('Isocratic retention'!$B$8/16))</f>
        <v>1.0079841233868524E-2</v>
      </c>
      <c r="X47" s="17">
        <f>D47/(SQRT('Isocratic retention'!$B$8/16))</f>
        <v>9.7881444939253402E-3</v>
      </c>
      <c r="Y47" s="17">
        <f>E47/(SQRT('Isocratic retention'!$B$8/16))</f>
        <v>1.0560252588114575E-2</v>
      </c>
      <c r="Z47" s="17">
        <f>F47/(SQRT('Isocratic retention'!$B$8/16))</f>
        <v>1.4811829925115684E-2</v>
      </c>
      <c r="AA47" s="17">
        <f>G47/(SQRT('Isocratic retention'!$B$8/16))</f>
        <v>1.6985969075236963E-2</v>
      </c>
      <c r="AB47" s="17">
        <f>H47/(SQRT('Isocratic retention'!$B$8/16))</f>
        <v>2.9694975359565536E-2</v>
      </c>
      <c r="AC47" s="17">
        <f>(4*$B$6*(1+S47))/SQRT('Isocratic retention'!$B$8)</f>
        <v>3.2621549861236353E-2</v>
      </c>
      <c r="AE47" s="18">
        <f t="shared" si="11"/>
        <v>0.33</v>
      </c>
      <c r="AF47" s="22">
        <f t="shared" si="11"/>
        <v>6.7499999999999991E-2</v>
      </c>
      <c r="AG47" s="22">
        <f t="shared" si="12"/>
        <v>-0.71549984337368877</v>
      </c>
      <c r="AH47" s="22">
        <f t="shared" si="12"/>
        <v>1.8491822170767327</v>
      </c>
      <c r="AI47" s="22">
        <f t="shared" si="12"/>
        <v>8.1663083673151178</v>
      </c>
      <c r="AJ47" s="22">
        <f t="shared" si="12"/>
        <v>3.3321311284776058</v>
      </c>
      <c r="AK47" s="22">
        <f t="shared" si="12"/>
        <v>13.267948204565862</v>
      </c>
      <c r="AL47" s="22">
        <f t="shared" si="12"/>
        <v>16.667563614146488</v>
      </c>
      <c r="AM47" s="17"/>
      <c r="AN47" s="1">
        <v>1.5</v>
      </c>
    </row>
    <row r="48" spans="1:40">
      <c r="A48" s="8">
        <v>0.34</v>
      </c>
      <c r="B48" s="22">
        <f t="shared" si="3"/>
        <v>6.4999999999999988E-2</v>
      </c>
      <c r="C48" s="17">
        <f t="shared" si="13"/>
        <v>0.2424281630495688</v>
      </c>
      <c r="D48" s="17">
        <f t="shared" si="13"/>
        <v>0.23492132330299928</v>
      </c>
      <c r="E48" s="17">
        <f t="shared" si="13"/>
        <v>0.25001114847036549</v>
      </c>
      <c r="F48" s="17">
        <f t="shared" si="13"/>
        <v>0.3387782756425764</v>
      </c>
      <c r="G48" s="17">
        <f t="shared" si="13"/>
        <v>0.38143107549347754</v>
      </c>
      <c r="H48" s="17">
        <f t="shared" si="13"/>
        <v>0.64333573152161594</v>
      </c>
      <c r="I48" s="17">
        <f t="shared" si="17"/>
        <v>1.1529738410801287</v>
      </c>
      <c r="K48" s="19">
        <f t="shared" si="5"/>
        <v>0.34</v>
      </c>
      <c r="L48" s="22">
        <f t="shared" si="5"/>
        <v>6.4999999999999988E-2</v>
      </c>
      <c r="M48" s="17">
        <f t="shared" si="14"/>
        <v>0.11205579380536139</v>
      </c>
      <c r="N48" s="17">
        <f t="shared" si="14"/>
        <v>7.7620749096327046E-2</v>
      </c>
      <c r="O48" s="17">
        <f t="shared" si="14"/>
        <v>0.14684013059800691</v>
      </c>
      <c r="P48" s="17">
        <f t="shared" si="14"/>
        <v>0.55402878735126793</v>
      </c>
      <c r="Q48" s="17">
        <f t="shared" si="14"/>
        <v>0.74968383253888793</v>
      </c>
      <c r="R48" s="17">
        <f t="shared" si="14"/>
        <v>1.9510813372551195</v>
      </c>
      <c r="S48" s="17">
        <f t="shared" si="16"/>
        <v>2.5696439846490833</v>
      </c>
      <c r="U48" s="18">
        <f t="shared" si="10"/>
        <v>0.34</v>
      </c>
      <c r="V48" s="22">
        <f t="shared" si="10"/>
        <v>6.4999999999999988E-2</v>
      </c>
      <c r="W48" s="17">
        <f>C48/(SQRT('Isocratic retention'!$B$8/16))</f>
        <v>9.9490418889851048E-3</v>
      </c>
      <c r="X48" s="17">
        <f>D48/(SQRT('Isocratic retention'!$B$8/16))</f>
        <v>9.6409676860829963E-3</v>
      </c>
      <c r="Y48" s="17">
        <f>E48/(SQRT('Isocratic retention'!$B$8/16))</f>
        <v>1.0260241044421695E-2</v>
      </c>
      <c r="Z48" s="17">
        <f>F48/(SQRT('Isocratic retention'!$B$8/16))</f>
        <v>1.3903167078640826E-2</v>
      </c>
      <c r="AA48" s="17">
        <f>G48/(SQRT('Isocratic retention'!$B$8/16))</f>
        <v>1.5653601050754643E-2</v>
      </c>
      <c r="AB48" s="17">
        <f>H48/(SQRT('Isocratic retention'!$B$8/16))</f>
        <v>2.6401941346561784E-2</v>
      </c>
      <c r="AC48" s="17">
        <f>(4*$B$6*(1+S48))/SQRT('Isocratic retention'!$B$8)</f>
        <v>3.1935931389296283E-2</v>
      </c>
      <c r="AE48" s="18">
        <f t="shared" si="11"/>
        <v>0.34</v>
      </c>
      <c r="AF48" s="22">
        <f t="shared" si="11"/>
        <v>6.4999999999999988E-2</v>
      </c>
      <c r="AG48" s="22">
        <f t="shared" si="12"/>
        <v>-0.76639469907389457</v>
      </c>
      <c r="AH48" s="22">
        <f t="shared" si="12"/>
        <v>1.5164732325264678</v>
      </c>
      <c r="AI48" s="22">
        <f t="shared" si="12"/>
        <v>7.3472356813348707</v>
      </c>
      <c r="AJ48" s="22">
        <f t="shared" si="12"/>
        <v>2.8861612788091748</v>
      </c>
      <c r="AK48" s="22">
        <f t="shared" si="12"/>
        <v>12.455179084545611</v>
      </c>
      <c r="AL48" s="22">
        <f t="shared" si="12"/>
        <v>17.471946975716776</v>
      </c>
      <c r="AM48" s="17"/>
      <c r="AN48" s="1">
        <v>1.5</v>
      </c>
    </row>
    <row r="49" spans="1:40">
      <c r="A49" s="8">
        <v>0.35</v>
      </c>
      <c r="B49" s="22">
        <f t="shared" si="3"/>
        <v>6.25E-2</v>
      </c>
      <c r="C49" s="17">
        <f t="shared" si="13"/>
        <v>0.23960882172795611</v>
      </c>
      <c r="D49" s="17">
        <f t="shared" si="13"/>
        <v>0.23196221315645965</v>
      </c>
      <c r="E49" s="17">
        <f t="shared" si="13"/>
        <v>0.24405986448892072</v>
      </c>
      <c r="F49" s="17">
        <f t="shared" si="13"/>
        <v>0.32006708334941752</v>
      </c>
      <c r="G49" s="17">
        <f t="shared" si="13"/>
        <v>0.35434580617601941</v>
      </c>
      <c r="H49" s="17">
        <f t="shared" si="13"/>
        <v>0.57582970446183357</v>
      </c>
      <c r="I49" s="17">
        <f t="shared" si="17"/>
        <v>1.0644407297921499</v>
      </c>
      <c r="K49" s="19">
        <f t="shared" si="5"/>
        <v>0.35</v>
      </c>
      <c r="L49" s="22">
        <f t="shared" si="5"/>
        <v>6.25E-2</v>
      </c>
      <c r="M49" s="17">
        <f t="shared" si="14"/>
        <v>9.9123035449339883E-2</v>
      </c>
      <c r="N49" s="17">
        <f t="shared" si="14"/>
        <v>6.4046849341557993E-2</v>
      </c>
      <c r="O49" s="17">
        <f t="shared" si="14"/>
        <v>0.11954066279321425</v>
      </c>
      <c r="P49" s="17">
        <f t="shared" si="14"/>
        <v>0.46819763004319964</v>
      </c>
      <c r="Q49" s="17">
        <f t="shared" si="14"/>
        <v>0.62543947787164866</v>
      </c>
      <c r="R49" s="17">
        <f t="shared" si="14"/>
        <v>1.6414206626689614</v>
      </c>
      <c r="S49" s="17">
        <f t="shared" si="16"/>
        <v>2.470599824996754</v>
      </c>
      <c r="U49" s="18">
        <f t="shared" si="10"/>
        <v>0.35</v>
      </c>
      <c r="V49" s="22">
        <f t="shared" si="10"/>
        <v>6.25E-2</v>
      </c>
      <c r="W49" s="17">
        <f>C49/(SQRT('Isocratic retention'!$B$8/16))</f>
        <v>9.8333385624605543E-3</v>
      </c>
      <c r="X49" s="17">
        <f>D49/(SQRT('Isocratic retention'!$B$8/16))</f>
        <v>9.5195283680115893E-3</v>
      </c>
      <c r="Y49" s="17">
        <f>E49/(SQRT('Isocratic retention'!$B$8/16))</f>
        <v>1.0016005503138756E-2</v>
      </c>
      <c r="Z49" s="17">
        <f>F49/(SQRT('Isocratic retention'!$B$8/16))</f>
        <v>1.3135275949261482E-2</v>
      </c>
      <c r="AA49" s="17">
        <f>G49/(SQRT('Isocratic retention'!$B$8/16))</f>
        <v>1.4542045051550313E-2</v>
      </c>
      <c r="AB49" s="17">
        <f>H49/(SQRT('Isocratic retention'!$B$8/16))</f>
        <v>2.3631552450617332E-2</v>
      </c>
      <c r="AC49" s="17">
        <f>(4*$B$6*(1+S49))/SQRT('Isocratic retention'!$B$8)</f>
        <v>3.1049829721799531E-2</v>
      </c>
      <c r="AE49" s="18">
        <f t="shared" si="11"/>
        <v>0.35</v>
      </c>
      <c r="AF49" s="22">
        <f t="shared" si="11"/>
        <v>6.25E-2</v>
      </c>
      <c r="AG49" s="22">
        <f t="shared" si="12"/>
        <v>-0.79023005727967455</v>
      </c>
      <c r="AH49" s="22">
        <f t="shared" si="12"/>
        <v>1.2385278449263804</v>
      </c>
      <c r="AI49" s="22">
        <f t="shared" si="12"/>
        <v>6.5661349257724702</v>
      </c>
      <c r="AJ49" s="22">
        <f t="shared" si="12"/>
        <v>2.477026069509868</v>
      </c>
      <c r="AK49" s="22">
        <f t="shared" si="12"/>
        <v>11.604035918974493</v>
      </c>
      <c r="AL49" s="22">
        <f t="shared" si="12"/>
        <v>17.87120244289612</v>
      </c>
      <c r="AM49" s="17"/>
      <c r="AN49" s="1">
        <v>1.5</v>
      </c>
    </row>
    <row r="50" spans="1:40">
      <c r="A50" s="8">
        <v>0.36</v>
      </c>
      <c r="B50" s="22">
        <f t="shared" si="3"/>
        <v>0.06</v>
      </c>
      <c r="C50" s="17">
        <f t="shared" si="13"/>
        <v>0.23711487063202769</v>
      </c>
      <c r="D50" s="17">
        <f t="shared" si="13"/>
        <v>0.22952057630101899</v>
      </c>
      <c r="E50" s="17">
        <f t="shared" si="13"/>
        <v>0.23921500069919724</v>
      </c>
      <c r="F50" s="17">
        <f t="shared" si="13"/>
        <v>0.30425466333272039</v>
      </c>
      <c r="G50" s="17">
        <f t="shared" si="13"/>
        <v>0.3317493515578715</v>
      </c>
      <c r="H50" s="17">
        <f t="shared" si="13"/>
        <v>0.51903771657551412</v>
      </c>
      <c r="I50" s="17">
        <f t="shared" si="17"/>
        <v>0.9783071349267044</v>
      </c>
      <c r="K50" s="19">
        <f t="shared" si="5"/>
        <v>0.36</v>
      </c>
      <c r="L50" s="22">
        <f t="shared" si="5"/>
        <v>0.06</v>
      </c>
      <c r="M50" s="17">
        <f t="shared" si="14"/>
        <v>8.7682892807466536E-2</v>
      </c>
      <c r="N50" s="17">
        <f t="shared" si="14"/>
        <v>5.2846680279903684E-2</v>
      </c>
      <c r="O50" s="17">
        <f t="shared" si="14"/>
        <v>9.7316516968794523E-2</v>
      </c>
      <c r="P50" s="17">
        <f t="shared" si="14"/>
        <v>0.39566359326935957</v>
      </c>
      <c r="Q50" s="17">
        <f t="shared" si="14"/>
        <v>0.52178601632051147</v>
      </c>
      <c r="R50" s="17">
        <f t="shared" si="14"/>
        <v>1.3809069567684131</v>
      </c>
      <c r="S50" s="17">
        <f t="shared" si="16"/>
        <v>2.3497880104143132</v>
      </c>
      <c r="U50" s="18">
        <f t="shared" si="10"/>
        <v>0.36</v>
      </c>
      <c r="V50" s="22">
        <f t="shared" si="10"/>
        <v>0.06</v>
      </c>
      <c r="W50" s="17">
        <f>C50/(SQRT('Isocratic retention'!$B$8/16))</f>
        <v>9.7309889690372908E-3</v>
      </c>
      <c r="X50" s="17">
        <f>D50/(SQRT('Isocratic retention'!$B$8/16))</f>
        <v>9.4193257057181741E-3</v>
      </c>
      <c r="Y50" s="17">
        <f>E50/(SQRT('Isocratic retention'!$B$8/16))</f>
        <v>9.8171764884564545E-3</v>
      </c>
      <c r="Z50" s="17">
        <f>F50/(SQRT('Isocratic retention'!$B$8/16))</f>
        <v>1.2486347924013113E-2</v>
      </c>
      <c r="AA50" s="17">
        <f>G50/(SQRT('Isocratic retention'!$B$8/16))</f>
        <v>1.3614706120666538E-2</v>
      </c>
      <c r="AB50" s="17">
        <f>H50/(SQRT('Isocratic retention'!$B$8/16))</f>
        <v>2.130085844488749E-2</v>
      </c>
      <c r="AC50" s="17">
        <f>(4*$B$6*(1+S50))/SQRT('Isocratic retention'!$B$8)</f>
        <v>2.9968983049662699E-2</v>
      </c>
      <c r="AE50" s="18">
        <f t="shared" si="11"/>
        <v>0.36</v>
      </c>
      <c r="AF50" s="22">
        <f t="shared" si="11"/>
        <v>0.06</v>
      </c>
      <c r="AG50" s="22">
        <f t="shared" si="12"/>
        <v>-0.79312475643230307</v>
      </c>
      <c r="AH50" s="22">
        <f t="shared" si="12"/>
        <v>1.0079196623504663</v>
      </c>
      <c r="AI50" s="22">
        <f t="shared" si="12"/>
        <v>5.8322318419917929</v>
      </c>
      <c r="AJ50" s="22">
        <f t="shared" si="12"/>
        <v>2.1067875786231349</v>
      </c>
      <c r="AK50" s="22">
        <f t="shared" si="12"/>
        <v>10.72807313002248</v>
      </c>
      <c r="AL50" s="22">
        <f t="shared" si="12"/>
        <v>17.915772897406328</v>
      </c>
      <c r="AM50" s="17"/>
      <c r="AN50" s="1">
        <v>1.5</v>
      </c>
    </row>
    <row r="51" spans="1:40">
      <c r="A51" s="8">
        <v>0.37</v>
      </c>
      <c r="B51" s="22">
        <f t="shared" si="3"/>
        <v>5.7499999999999996E-2</v>
      </c>
      <c r="C51" s="17">
        <f t="shared" si="13"/>
        <v>0.23490875531665165</v>
      </c>
      <c r="D51" s="17">
        <f t="shared" si="13"/>
        <v>0.2275059197865201</v>
      </c>
      <c r="E51" s="17">
        <f t="shared" si="13"/>
        <v>0.23527085936530051</v>
      </c>
      <c r="F51" s="17">
        <f t="shared" si="13"/>
        <v>0.29089193246730893</v>
      </c>
      <c r="G51" s="17">
        <f t="shared" si="13"/>
        <v>0.31289778485106023</v>
      </c>
      <c r="H51" s="17">
        <f t="shared" si="13"/>
        <v>0.4712593176893885</v>
      </c>
      <c r="I51" s="17">
        <f t="shared" si="17"/>
        <v>0.89555951843521009</v>
      </c>
      <c r="K51" s="19">
        <f t="shared" si="5"/>
        <v>0.37</v>
      </c>
      <c r="L51" s="22">
        <f t="shared" si="5"/>
        <v>5.7499999999999996E-2</v>
      </c>
      <c r="M51" s="17">
        <f t="shared" si="14"/>
        <v>7.7563097782805762E-2</v>
      </c>
      <c r="N51" s="17">
        <f t="shared" si="14"/>
        <v>4.3605136635413232E-2</v>
      </c>
      <c r="O51" s="17">
        <f t="shared" si="14"/>
        <v>7.922412552890136E-2</v>
      </c>
      <c r="P51" s="17">
        <f t="shared" si="14"/>
        <v>0.33436666269407783</v>
      </c>
      <c r="Q51" s="17">
        <f t="shared" si="14"/>
        <v>0.43531093968376267</v>
      </c>
      <c r="R51" s="17">
        <f t="shared" si="14"/>
        <v>1.1617399894008646</v>
      </c>
      <c r="S51" s="17">
        <f t="shared" si="16"/>
        <v>2.2092319848244237</v>
      </c>
      <c r="U51" s="18">
        <f t="shared" si="10"/>
        <v>0.37</v>
      </c>
      <c r="V51" s="22">
        <f t="shared" si="10"/>
        <v>5.7499999999999996E-2</v>
      </c>
      <c r="W51" s="17">
        <f>C51/(SQRT('Isocratic retention'!$B$8/16))</f>
        <v>9.6404519068061176E-3</v>
      </c>
      <c r="X51" s="17">
        <f>D51/(SQRT('Isocratic retention'!$B$8/16))</f>
        <v>9.3366459468876457E-3</v>
      </c>
      <c r="Y51" s="17">
        <f>E51/(SQRT('Isocratic retention'!$B$8/16))</f>
        <v>9.6553123434107626E-3</v>
      </c>
      <c r="Z51" s="17">
        <f>F51/(SQRT('Isocratic retention'!$B$8/16))</f>
        <v>1.1937953020307021E-2</v>
      </c>
      <c r="AA51" s="17">
        <f>G51/(SQRT('Isocratic retention'!$B$8/16))</f>
        <v>1.2841054146903435E-2</v>
      </c>
      <c r="AB51" s="17">
        <f>H51/(SQRT('Isocratic retention'!$B$8/16))</f>
        <v>1.9340074326709318E-2</v>
      </c>
      <c r="AC51" s="17">
        <f>(4*$B$6*(1+S51))/SQRT('Isocratic retention'!$B$8)</f>
        <v>2.8711494177132417E-2</v>
      </c>
      <c r="AE51" s="18">
        <f t="shared" si="11"/>
        <v>0.37</v>
      </c>
      <c r="AF51" s="22">
        <f t="shared" si="11"/>
        <v>5.7499999999999996E-2</v>
      </c>
      <c r="AG51" s="22">
        <f t="shared" si="12"/>
        <v>-0.78018626316885797</v>
      </c>
      <c r="AH51" s="22">
        <f t="shared" si="12"/>
        <v>0.81770815416617115</v>
      </c>
      <c r="AI51" s="22">
        <f t="shared" si="12"/>
        <v>5.1517056049768248</v>
      </c>
      <c r="AJ51" s="22">
        <f t="shared" si="12"/>
        <v>1.7761690155908416</v>
      </c>
      <c r="AK51" s="22">
        <f t="shared" si="12"/>
        <v>9.8418881095595179</v>
      </c>
      <c r="AL51" s="22">
        <f t="shared" si="12"/>
        <v>17.660201902125159</v>
      </c>
      <c r="AM51" s="17"/>
      <c r="AN51" s="1">
        <v>1.5</v>
      </c>
    </row>
    <row r="52" spans="1:40">
      <c r="A52" s="8">
        <v>0.38</v>
      </c>
      <c r="B52" s="22">
        <f t="shared" si="3"/>
        <v>5.4999999999999993E-2</v>
      </c>
      <c r="C52" s="17">
        <f t="shared" si="13"/>
        <v>0.23295725562899439</v>
      </c>
      <c r="D52" s="17">
        <f t="shared" si="13"/>
        <v>0.22584357558395418</v>
      </c>
      <c r="E52" s="17">
        <f t="shared" si="13"/>
        <v>0.23205998460453856</v>
      </c>
      <c r="F52" s="17">
        <f t="shared" si="13"/>
        <v>0.27959938041057975</v>
      </c>
      <c r="G52" s="17">
        <f t="shared" si="13"/>
        <v>0.29717046951301879</v>
      </c>
      <c r="H52" s="17">
        <f t="shared" si="13"/>
        <v>0.43106394004754317</v>
      </c>
      <c r="I52" s="17">
        <f t="shared" si="17"/>
        <v>0.81711019208018054</v>
      </c>
      <c r="K52" s="19">
        <f t="shared" si="5"/>
        <v>0.38</v>
      </c>
      <c r="L52" s="22">
        <f t="shared" si="5"/>
        <v>5.4999999999999993E-2</v>
      </c>
      <c r="M52" s="17">
        <f t="shared" si="14"/>
        <v>6.8611264353185222E-2</v>
      </c>
      <c r="N52" s="17">
        <f t="shared" si="14"/>
        <v>3.5979704513551362E-2</v>
      </c>
      <c r="O52" s="17">
        <f t="shared" si="14"/>
        <v>6.4495342222653934E-2</v>
      </c>
      <c r="P52" s="17">
        <f t="shared" si="14"/>
        <v>0.28256596518614568</v>
      </c>
      <c r="Q52" s="17">
        <f t="shared" si="14"/>
        <v>0.36316729134412296</v>
      </c>
      <c r="R52" s="17">
        <f t="shared" si="14"/>
        <v>0.97735752315386781</v>
      </c>
      <c r="S52" s="17">
        <f t="shared" si="16"/>
        <v>2.0523037474887937</v>
      </c>
      <c r="U52" s="18">
        <f t="shared" si="10"/>
        <v>0.38</v>
      </c>
      <c r="V52" s="22">
        <f t="shared" si="10"/>
        <v>5.4999999999999993E-2</v>
      </c>
      <c r="W52" s="17">
        <f>C52/(SQRT('Isocratic retention'!$B$8/16))</f>
        <v>9.5603640494606248E-3</v>
      </c>
      <c r="X52" s="17">
        <f>D52/(SQRT('Isocratic retention'!$B$8/16))</f>
        <v>9.2684247802657695E-3</v>
      </c>
      <c r="Y52" s="17">
        <f>E52/(SQRT('Isocratic retention'!$B$8/16))</f>
        <v>9.5235408235788271E-3</v>
      </c>
      <c r="Z52" s="17">
        <f>F52/(SQRT('Isocratic retention'!$B$8/16))</f>
        <v>1.1474516462307068E-2</v>
      </c>
      <c r="AA52" s="17">
        <f>G52/(SQRT('Isocratic retention'!$B$8/16))</f>
        <v>1.2195618743973541E-2</v>
      </c>
      <c r="AB52" s="17">
        <f>H52/(SQRT('Isocratic retention'!$B$8/16))</f>
        <v>1.7690490834132478E-2</v>
      </c>
      <c r="AC52" s="17">
        <f>(4*$B$6*(1+S52))/SQRT('Isocratic retention'!$B$8)</f>
        <v>2.7307530800911708E-2</v>
      </c>
      <c r="AE52" s="18">
        <f t="shared" si="11"/>
        <v>0.38</v>
      </c>
      <c r="AF52" s="22">
        <f t="shared" si="11"/>
        <v>5.4999999999999993E-2</v>
      </c>
      <c r="AG52" s="22">
        <f t="shared" si="12"/>
        <v>-0.75561738031809189</v>
      </c>
      <c r="AH52" s="22">
        <f t="shared" si="12"/>
        <v>0.66160285215853898</v>
      </c>
      <c r="AI52" s="22">
        <f t="shared" si="12"/>
        <v>4.5279803896901818</v>
      </c>
      <c r="AJ52" s="22">
        <f t="shared" si="12"/>
        <v>1.4846631799362724</v>
      </c>
      <c r="AK52" s="22">
        <f t="shared" si="12"/>
        <v>8.9602475815461862</v>
      </c>
      <c r="AL52" s="22">
        <f t="shared" si="12"/>
        <v>17.158365546097116</v>
      </c>
      <c r="AM52" s="17"/>
      <c r="AN52" s="1">
        <v>1.5</v>
      </c>
    </row>
    <row r="53" spans="1:40">
      <c r="A53" s="8">
        <v>0.39</v>
      </c>
      <c r="B53" s="22">
        <f t="shared" si="3"/>
        <v>5.2499999999999991E-2</v>
      </c>
      <c r="C53" s="17">
        <f t="shared" si="13"/>
        <v>0.23123098547240589</v>
      </c>
      <c r="D53" s="17">
        <f t="shared" si="13"/>
        <v>0.22447193320823552</v>
      </c>
      <c r="E53" s="17">
        <f t="shared" si="13"/>
        <v>0.22944605273533947</v>
      </c>
      <c r="F53" s="17">
        <f t="shared" si="13"/>
        <v>0.27005629125924319</v>
      </c>
      <c r="G53" s="17">
        <f t="shared" si="13"/>
        <v>0.28404962647704851</v>
      </c>
      <c r="H53" s="17">
        <f>((10^(H$3-H$4*$A53))+1)*$B$6</f>
        <v>0.3972480646428162</v>
      </c>
      <c r="I53" s="17">
        <f>((10^(I$3-I$4*$A53))+1)*$B$6</f>
        <v>0.90144087579514953</v>
      </c>
      <c r="K53" s="19">
        <f t="shared" si="5"/>
        <v>0.39</v>
      </c>
      <c r="L53" s="22">
        <f t="shared" si="5"/>
        <v>5.2499999999999991E-2</v>
      </c>
      <c r="M53" s="17">
        <f t="shared" si="14"/>
        <v>6.0692593910118726E-2</v>
      </c>
      <c r="N53" s="17">
        <f t="shared" si="14"/>
        <v>2.9687767010254669E-2</v>
      </c>
      <c r="O53" s="17">
        <f t="shared" si="14"/>
        <v>5.2504829061190347E-2</v>
      </c>
      <c r="P53" s="17">
        <f t="shared" si="14"/>
        <v>0.23879032687726226</v>
      </c>
      <c r="Q53" s="17">
        <f t="shared" si="14"/>
        <v>0.30297993796811235</v>
      </c>
      <c r="R53" s="17">
        <f t="shared" si="14"/>
        <v>0.82223882863677145</v>
      </c>
      <c r="S53" s="17">
        <f t="shared" si="14"/>
        <v>3.1350498889685761</v>
      </c>
      <c r="U53" s="18">
        <f t="shared" si="10"/>
        <v>0.39</v>
      </c>
      <c r="V53" s="22">
        <f t="shared" si="10"/>
        <v>5.2499999999999991E-2</v>
      </c>
      <c r="W53" s="17">
        <f>C53/(SQRT('Isocratic retention'!$B$8/16))</f>
        <v>9.489519417040208E-3</v>
      </c>
      <c r="X53" s="17">
        <f>D53/(SQRT('Isocratic retention'!$B$8/16))</f>
        <v>9.2121337648941697E-3</v>
      </c>
      <c r="Y53" s="17">
        <f>E53/(SQRT('Isocratic retention'!$B$8/16))</f>
        <v>9.4162673231138784E-3</v>
      </c>
      <c r="Z53" s="17">
        <f>F53/(SQRT('Isocratic retention'!$B$8/16))</f>
        <v>1.108287634705547E-2</v>
      </c>
      <c r="AA53" s="17">
        <f>G53/(SQRT('Isocratic retention'!$B$8/16))</f>
        <v>1.165715070733303E-2</v>
      </c>
      <c r="AB53" s="17">
        <f>H53/(SQRT('Isocratic retention'!$B$8/16))</f>
        <v>1.6302716589250133E-2</v>
      </c>
      <c r="AC53" s="17">
        <f>I53/(SQRT('Isocratic retention'!$B$8/16))</f>
        <v>3.6994352970020225E-2</v>
      </c>
      <c r="AE53" s="18">
        <f t="shared" si="11"/>
        <v>0.39</v>
      </c>
      <c r="AF53" s="22">
        <f t="shared" si="11"/>
        <v>5.2499999999999991E-2</v>
      </c>
      <c r="AG53" s="22">
        <f t="shared" si="12"/>
        <v>-0.72282938822751241</v>
      </c>
      <c r="AH53" s="22">
        <f t="shared" si="12"/>
        <v>0.53403612082477769</v>
      </c>
      <c r="AI53" s="22">
        <f t="shared" si="12"/>
        <v>3.962139997389289</v>
      </c>
      <c r="AJ53" s="22">
        <f t="shared" si="12"/>
        <v>1.2307228293384824</v>
      </c>
      <c r="AK53" s="22">
        <f t="shared" si="12"/>
        <v>8.0972085428746734</v>
      </c>
      <c r="AL53" s="22">
        <f t="shared" si="12"/>
        <v>18.920095056694738</v>
      </c>
      <c r="AM53" s="17"/>
      <c r="AN53" s="1">
        <v>1.5</v>
      </c>
    </row>
    <row r="54" spans="1:40">
      <c r="A54" s="8">
        <v>0.4</v>
      </c>
      <c r="B54" s="22">
        <f t="shared" si="3"/>
        <v>4.9999999999999989E-2</v>
      </c>
      <c r="C54" s="17">
        <f t="shared" si="13"/>
        <v>0.22970395030433705</v>
      </c>
      <c r="D54" s="17">
        <f t="shared" si="13"/>
        <v>0.22334015628504283</v>
      </c>
      <c r="E54" s="17">
        <f t="shared" si="13"/>
        <v>0.22731808440088064</v>
      </c>
      <c r="F54" s="17">
        <f t="shared" si="13"/>
        <v>0.26199163500679851</v>
      </c>
      <c r="G54" s="17">
        <f t="shared" si="13"/>
        <v>0.27310328768531861</v>
      </c>
      <c r="H54" s="17">
        <f t="shared" si="13"/>
        <v>0.36879918577975124</v>
      </c>
      <c r="I54" s="17">
        <f t="shared" si="13"/>
        <v>0.78623651076441936</v>
      </c>
      <c r="K54" s="19">
        <f t="shared" si="5"/>
        <v>0.4</v>
      </c>
      <c r="L54" s="22">
        <f t="shared" si="5"/>
        <v>4.9999999999999989E-2</v>
      </c>
      <c r="M54" s="17">
        <f t="shared" si="14"/>
        <v>5.3687845432738718E-2</v>
      </c>
      <c r="N54" s="17">
        <f t="shared" si="14"/>
        <v>2.4496129747903012E-2</v>
      </c>
      <c r="O54" s="17">
        <f t="shared" si="14"/>
        <v>4.2743506426058016E-2</v>
      </c>
      <c r="P54" s="17">
        <f t="shared" si="14"/>
        <v>0.20179649085687384</v>
      </c>
      <c r="Q54" s="17">
        <f t="shared" si="14"/>
        <v>0.2527673747032963</v>
      </c>
      <c r="R54" s="17">
        <f t="shared" si="14"/>
        <v>0.69173938431078541</v>
      </c>
      <c r="S54" s="17">
        <f t="shared" si="14"/>
        <v>2.6065894989193548</v>
      </c>
      <c r="U54" s="18">
        <f t="shared" si="10"/>
        <v>0.4</v>
      </c>
      <c r="V54" s="22">
        <f t="shared" si="10"/>
        <v>4.9999999999999989E-2</v>
      </c>
      <c r="W54" s="17">
        <f>C54/(SQRT('Isocratic retention'!$B$8/16))</f>
        <v>9.4268512160277547E-3</v>
      </c>
      <c r="X54" s="17">
        <f>D54/(SQRT('Isocratic retention'!$B$8/16))</f>
        <v>9.1656866199907611E-3</v>
      </c>
      <c r="Y54" s="17">
        <f>E54/(SQRT('Isocratic retention'!$B$8/16))</f>
        <v>9.3289373453107789E-3</v>
      </c>
      <c r="Z54" s="17">
        <f>F54/(SQRT('Isocratic retention'!$B$8/16))</f>
        <v>1.0751909837774812E-2</v>
      </c>
      <c r="AA54" s="17">
        <f>G54/(SQRT('Isocratic retention'!$B$8/16))</f>
        <v>1.1207922441936838E-2</v>
      </c>
      <c r="AB54" s="17">
        <f>H54/(SQRT('Isocratic retention'!$B$8/16))</f>
        <v>1.5135199235066231E-2</v>
      </c>
      <c r="AC54" s="17">
        <f>I54/(SQRT('Isocratic retention'!$B$8/16))</f>
        <v>3.2266465586530416E-2</v>
      </c>
      <c r="AE54" s="18">
        <f t="shared" si="11"/>
        <v>0.4</v>
      </c>
      <c r="AF54" s="22">
        <f t="shared" si="11"/>
        <v>4.9999999999999989E-2</v>
      </c>
      <c r="AG54" s="22">
        <f t="shared" si="12"/>
        <v>-0.6845535639535888</v>
      </c>
      <c r="AH54" s="22">
        <f t="shared" si="12"/>
        <v>0.43017128905145013</v>
      </c>
      <c r="AI54" s="22">
        <f t="shared" si="12"/>
        <v>3.453395196904236</v>
      </c>
      <c r="AJ54" s="22">
        <f t="shared" si="12"/>
        <v>1.0119979549011389</v>
      </c>
      <c r="AK54" s="22">
        <f t="shared" si="12"/>
        <v>7.2653422982875195</v>
      </c>
      <c r="AL54" s="22">
        <f t="shared" si="12"/>
        <v>17.612770629713399</v>
      </c>
      <c r="AM54" s="17"/>
      <c r="AN54" s="1">
        <v>1.5</v>
      </c>
    </row>
    <row r="55" spans="1:40">
      <c r="A55" s="8">
        <v>0.41</v>
      </c>
      <c r="B55" s="22">
        <f t="shared" si="3"/>
        <v>4.7500000000000001E-2</v>
      </c>
      <c r="C55" s="17">
        <f t="shared" si="13"/>
        <v>0.22835315570499848</v>
      </c>
      <c r="D55" s="17">
        <f t="shared" si="13"/>
        <v>0.22240629843218943</v>
      </c>
      <c r="E55" s="17">
        <f t="shared" si="13"/>
        <v>0.22558573273333429</v>
      </c>
      <c r="F55" s="17">
        <f t="shared" si="13"/>
        <v>0.25517637011314653</v>
      </c>
      <c r="G55" s="17">
        <f t="shared" si="13"/>
        <v>0.26397107471585923</v>
      </c>
      <c r="H55" s="17">
        <f t="shared" si="13"/>
        <v>0.34486549490590174</v>
      </c>
      <c r="I55" s="17">
        <f t="shared" si="13"/>
        <v>0.69045159545081747</v>
      </c>
      <c r="K55" s="19">
        <f t="shared" si="5"/>
        <v>0.41</v>
      </c>
      <c r="L55" s="22">
        <f t="shared" si="5"/>
        <v>4.7500000000000001E-2</v>
      </c>
      <c r="M55" s="17">
        <f t="shared" si="14"/>
        <v>4.749153993118576E-2</v>
      </c>
      <c r="N55" s="17">
        <f t="shared" si="14"/>
        <v>2.0212378129309247E-2</v>
      </c>
      <c r="O55" s="17">
        <f t="shared" si="14"/>
        <v>3.4796939143735287E-2</v>
      </c>
      <c r="P55" s="17">
        <f t="shared" si="14"/>
        <v>0.17053380785847044</v>
      </c>
      <c r="Q55" s="17">
        <f t="shared" si="14"/>
        <v>0.21087648952228999</v>
      </c>
      <c r="R55" s="17">
        <f t="shared" si="14"/>
        <v>0.58195181149496211</v>
      </c>
      <c r="S55" s="17">
        <f t="shared" si="14"/>
        <v>2.1672091534441167</v>
      </c>
      <c r="U55" s="18">
        <f t="shared" si="10"/>
        <v>0.41</v>
      </c>
      <c r="V55" s="22">
        <f t="shared" si="10"/>
        <v>4.7500000000000001E-2</v>
      </c>
      <c r="W55" s="17">
        <f>C55/(SQRT('Isocratic retention'!$B$8/16))</f>
        <v>9.3714157753463576E-3</v>
      </c>
      <c r="X55" s="17">
        <f>D55/(SQRT('Isocratic retention'!$B$8/16))</f>
        <v>9.127361902352667E-3</v>
      </c>
      <c r="Y55" s="17">
        <f>E55/(SQRT('Isocratic retention'!$B$8/16))</f>
        <v>9.2578431329467335E-3</v>
      </c>
      <c r="Z55" s="17">
        <f>F55/(SQRT('Isocratic retention'!$B$8/16))</f>
        <v>1.0472217267990297E-2</v>
      </c>
      <c r="AA55" s="17">
        <f>G55/(SQRT('Isocratic retention'!$B$8/16))</f>
        <v>1.0833144329404973E-2</v>
      </c>
      <c r="AB55" s="17">
        <f>H55/(SQRT('Isocratic retention'!$B$8/16))</f>
        <v>1.4152981286183527E-2</v>
      </c>
      <c r="AC55" s="17">
        <f>I55/(SQRT('Isocratic retention'!$B$8/16))</f>
        <v>2.8335535603807808E-2</v>
      </c>
      <c r="AE55" s="18">
        <f t="shared" si="11"/>
        <v>0.41</v>
      </c>
      <c r="AF55" s="22">
        <f t="shared" si="11"/>
        <v>4.7500000000000001E-2</v>
      </c>
      <c r="AG55" s="22">
        <f t="shared" si="12"/>
        <v>-0.64294596934133807</v>
      </c>
      <c r="AH55" s="22">
        <f t="shared" si="12"/>
        <v>0.34586878906603297</v>
      </c>
      <c r="AI55" s="22">
        <f t="shared" si="12"/>
        <v>2.9995485851028518</v>
      </c>
      <c r="AJ55" s="22">
        <f t="shared" si="12"/>
        <v>0.82558604438686589</v>
      </c>
      <c r="AK55" s="22">
        <f t="shared" si="12"/>
        <v>6.4751471624375077</v>
      </c>
      <c r="AL55" s="22">
        <f t="shared" si="12"/>
        <v>16.267270587000535</v>
      </c>
      <c r="AM55" s="17"/>
      <c r="AN55" s="1">
        <v>1.5</v>
      </c>
    </row>
    <row r="56" spans="1:40">
      <c r="A56" s="8">
        <v>0.42</v>
      </c>
      <c r="B56" s="22">
        <f t="shared" si="3"/>
        <v>4.4999999999999998E-2</v>
      </c>
      <c r="C56" s="17">
        <f t="shared" si="13"/>
        <v>0.22715826112250517</v>
      </c>
      <c r="D56" s="17">
        <f t="shared" si="13"/>
        <v>0.22163574862554028</v>
      </c>
      <c r="E56" s="17">
        <f t="shared" si="13"/>
        <v>0.22417544750894733</v>
      </c>
      <c r="F56" s="17">
        <f t="shared" si="13"/>
        <v>0.24941693857425551</v>
      </c>
      <c r="G56" s="17">
        <f t="shared" si="13"/>
        <v>0.25635233430353332</v>
      </c>
      <c r="H56" s="17">
        <f t="shared" si="13"/>
        <v>0.32473037599305477</v>
      </c>
      <c r="I56" s="17">
        <f t="shared" si="13"/>
        <v>0.61081268594259996</v>
      </c>
      <c r="K56" s="19">
        <f t="shared" si="5"/>
        <v>0.42</v>
      </c>
      <c r="L56" s="22">
        <f t="shared" si="5"/>
        <v>4.4999999999999998E-2</v>
      </c>
      <c r="M56" s="17">
        <f t="shared" si="14"/>
        <v>4.2010372121583497E-2</v>
      </c>
      <c r="N56" s="17">
        <f t="shared" si="14"/>
        <v>1.6677745988716887E-2</v>
      </c>
      <c r="O56" s="17">
        <f t="shared" si="14"/>
        <v>2.8327740866730827E-2</v>
      </c>
      <c r="P56" s="17">
        <f t="shared" si="14"/>
        <v>0.1441143971296123</v>
      </c>
      <c r="Q56" s="17">
        <f t="shared" si="14"/>
        <v>0.17592813900703352</v>
      </c>
      <c r="R56" s="17">
        <f t="shared" si="14"/>
        <v>0.48958888070208606</v>
      </c>
      <c r="S56" s="17">
        <f t="shared" si="14"/>
        <v>1.8018930547825682</v>
      </c>
      <c r="U56" s="18">
        <f t="shared" si="10"/>
        <v>0.42</v>
      </c>
      <c r="V56" s="22">
        <f t="shared" si="10"/>
        <v>4.4999999999999998E-2</v>
      </c>
      <c r="W56" s="17">
        <f>C56/(SQRT('Isocratic retention'!$B$8/16))</f>
        <v>9.3223783363598784E-3</v>
      </c>
      <c r="X56" s="17">
        <f>D56/(SQRT('Isocratic retention'!$B$8/16))</f>
        <v>9.0957392055196502E-3</v>
      </c>
      <c r="Y56" s="17">
        <f>E56/(SQRT('Isocratic retention'!$B$8/16))</f>
        <v>9.1999662485272686E-3</v>
      </c>
      <c r="Z56" s="17">
        <f>F56/(SQRT('Isocratic retention'!$B$8/16))</f>
        <v>1.0235855184821551E-2</v>
      </c>
      <c r="AA56" s="17">
        <f>G56/(SQRT('Isocratic retention'!$B$8/16))</f>
        <v>1.0520477820076866E-2</v>
      </c>
      <c r="AB56" s="17">
        <f>H56/(SQRT('Isocratic retention'!$B$8/16))</f>
        <v>1.3326653441333871E-2</v>
      </c>
      <c r="AC56" s="17">
        <f>I56/(SQRT('Isocratic retention'!$B$8/16))</f>
        <v>2.5067223718243818E-2</v>
      </c>
      <c r="AE56" s="18">
        <f t="shared" si="11"/>
        <v>0.42</v>
      </c>
      <c r="AF56" s="22">
        <f t="shared" si="11"/>
        <v>4.4999999999999998E-2</v>
      </c>
      <c r="AG56" s="22">
        <f t="shared" si="12"/>
        <v>-0.59968262059438815</v>
      </c>
      <c r="AH56" s="22">
        <f t="shared" si="12"/>
        <v>0.27762787171951109</v>
      </c>
      <c r="AI56" s="22">
        <f t="shared" si="12"/>
        <v>2.5974195278412817</v>
      </c>
      <c r="AJ56" s="22">
        <f t="shared" si="12"/>
        <v>0.66826791877361846</v>
      </c>
      <c r="AK56" s="22">
        <f t="shared" si="12"/>
        <v>5.7346974728293896</v>
      </c>
      <c r="AL56" s="22">
        <f t="shared" si="12"/>
        <v>14.902496497579143</v>
      </c>
      <c r="AM56" s="17"/>
      <c r="AN56" s="1">
        <v>1.5</v>
      </c>
    </row>
    <row r="57" spans="1:40">
      <c r="A57" s="8">
        <v>0.43</v>
      </c>
      <c r="B57" s="22">
        <f t="shared" si="3"/>
        <v>4.2499999999999996E-2</v>
      </c>
      <c r="C57" s="17">
        <f t="shared" si="13"/>
        <v>0.22610127358052737</v>
      </c>
      <c r="D57" s="17">
        <f t="shared" si="13"/>
        <v>0.22099994843098947</v>
      </c>
      <c r="E57" s="17">
        <f t="shared" si="13"/>
        <v>0.22302735243599878</v>
      </c>
      <c r="F57" s="17">
        <f t="shared" si="13"/>
        <v>0.2445497687475815</v>
      </c>
      <c r="G57" s="17">
        <f t="shared" si="13"/>
        <v>0.2499962401492985</v>
      </c>
      <c r="H57" s="17">
        <f t="shared" si="13"/>
        <v>0.30779094881605129</v>
      </c>
      <c r="I57" s="17">
        <f t="shared" si="13"/>
        <v>0.54459812713766675</v>
      </c>
      <c r="K57" s="19">
        <f t="shared" si="5"/>
        <v>0.43</v>
      </c>
      <c r="L57" s="22">
        <f t="shared" si="5"/>
        <v>4.2499999999999996E-2</v>
      </c>
      <c r="M57" s="17">
        <f t="shared" si="14"/>
        <v>3.7161805415263038E-2</v>
      </c>
      <c r="N57" s="17">
        <f t="shared" si="14"/>
        <v>1.3761231334814134E-2</v>
      </c>
      <c r="O57" s="17">
        <f t="shared" si="14"/>
        <v>2.3061249706416327E-2</v>
      </c>
      <c r="P57" s="17">
        <f t="shared" si="14"/>
        <v>0.12178793003477757</v>
      </c>
      <c r="Q57" s="17">
        <f t="shared" si="14"/>
        <v>0.14677174380412172</v>
      </c>
      <c r="R57" s="17">
        <f t="shared" si="14"/>
        <v>0.41188508631216192</v>
      </c>
      <c r="S57" s="17">
        <f t="shared" si="14"/>
        <v>1.4981565465030589</v>
      </c>
      <c r="U57" s="18">
        <f t="shared" si="10"/>
        <v>0.43</v>
      </c>
      <c r="V57" s="22">
        <f t="shared" si="10"/>
        <v>4.2499999999999996E-2</v>
      </c>
      <c r="W57" s="17">
        <f>C57/(SQRT('Isocratic retention'!$B$8/16))</f>
        <v>9.2790004829001616E-3</v>
      </c>
      <c r="X57" s="17">
        <f>D57/(SQRT('Isocratic retention'!$B$8/16))</f>
        <v>9.0696465160852238E-3</v>
      </c>
      <c r="Y57" s="17">
        <f>E57/(SQRT('Isocratic retention'!$B$8/16))</f>
        <v>9.1528494208880356E-3</v>
      </c>
      <c r="Z57" s="17">
        <f>F57/(SQRT('Isocratic retention'!$B$8/16))</f>
        <v>1.0036110749697968E-2</v>
      </c>
      <c r="AA57" s="17">
        <f>G57/(SQRT('Isocratic retention'!$B$8/16))</f>
        <v>1.0259629219834468E-2</v>
      </c>
      <c r="AB57" s="17">
        <f>H57/(SQRT('Isocratic retention'!$B$8/16))</f>
        <v>1.2631474018120733E-2</v>
      </c>
      <c r="AC57" s="17">
        <f>I57/(SQRT('Isocratic retention'!$B$8/16))</f>
        <v>2.2349835561174581E-2</v>
      </c>
      <c r="AE57" s="18">
        <f t="shared" si="11"/>
        <v>0.43</v>
      </c>
      <c r="AF57" s="22">
        <f t="shared" si="11"/>
        <v>4.2499999999999996E-2</v>
      </c>
      <c r="AG57" s="22">
        <f t="shared" si="12"/>
        <v>-0.55604373988120048</v>
      </c>
      <c r="AH57" s="22">
        <f t="shared" si="12"/>
        <v>0.22251660936257658</v>
      </c>
      <c r="AI57" s="22">
        <f t="shared" si="12"/>
        <v>2.24320819056924</v>
      </c>
      <c r="AJ57" s="22">
        <f t="shared" si="12"/>
        <v>0.53671079841317804</v>
      </c>
      <c r="AK57" s="22">
        <f t="shared" si="12"/>
        <v>5.0495345782133159</v>
      </c>
      <c r="AL57" s="22">
        <f t="shared" si="12"/>
        <v>13.539068786708691</v>
      </c>
      <c r="AM57" s="17"/>
      <c r="AN57" s="1">
        <v>1.5</v>
      </c>
    </row>
    <row r="58" spans="1:40">
      <c r="A58" s="8">
        <v>0.44</v>
      </c>
      <c r="B58" s="22">
        <f t="shared" si="3"/>
        <v>3.9999999999999994E-2</v>
      </c>
      <c r="C58" s="17">
        <f t="shared" si="13"/>
        <v>0.22516627673623235</v>
      </c>
      <c r="D58" s="17">
        <f t="shared" si="13"/>
        <v>0.22047533356001994</v>
      </c>
      <c r="E58" s="17">
        <f t="shared" si="13"/>
        <v>0.22209270299506614</v>
      </c>
      <c r="F58" s="17">
        <f t="shared" si="13"/>
        <v>0.24043662980987193</v>
      </c>
      <c r="G58" s="17">
        <f t="shared" si="13"/>
        <v>0.24469353514675812</v>
      </c>
      <c r="H58" s="17">
        <f t="shared" si="13"/>
        <v>0.29354001767792315</v>
      </c>
      <c r="I58" s="17">
        <f t="shared" si="13"/>
        <v>0.48954504033868773</v>
      </c>
      <c r="K58" s="19">
        <f t="shared" si="5"/>
        <v>0.44</v>
      </c>
      <c r="L58" s="22">
        <f t="shared" si="5"/>
        <v>3.9999999999999994E-2</v>
      </c>
      <c r="M58" s="17">
        <f t="shared" si="14"/>
        <v>3.2872829065286033E-2</v>
      </c>
      <c r="N58" s="17">
        <f t="shared" si="14"/>
        <v>1.1354741101008916E-2</v>
      </c>
      <c r="O58" s="17">
        <f t="shared" si="14"/>
        <v>1.8773866949844842E-2</v>
      </c>
      <c r="P58" s="17">
        <f t="shared" si="14"/>
        <v>0.10292032022877037</v>
      </c>
      <c r="Q58" s="17">
        <f t="shared" si="14"/>
        <v>0.12244740893008306</v>
      </c>
      <c r="R58" s="17">
        <f t="shared" si="14"/>
        <v>0.34651384255928042</v>
      </c>
      <c r="S58" s="17">
        <f t="shared" si="14"/>
        <v>1.2456194510948981</v>
      </c>
      <c r="U58" s="18">
        <f t="shared" si="10"/>
        <v>0.44</v>
      </c>
      <c r="V58" s="22">
        <f t="shared" si="10"/>
        <v>3.9999999999999994E-2</v>
      </c>
      <c r="W58" s="17">
        <f>C58/(SQRT('Isocratic retention'!$B$8/16))</f>
        <v>9.240629022039577E-3</v>
      </c>
      <c r="X58" s="17">
        <f>D58/(SQRT('Isocratic retention'!$B$8/16))</f>
        <v>9.0481167760533571E-3</v>
      </c>
      <c r="Y58" s="17">
        <f>E58/(SQRT('Isocratic retention'!$B$8/16))</f>
        <v>9.1144922171606212E-3</v>
      </c>
      <c r="Z58" s="17">
        <f>F58/(SQRT('Isocratic retention'!$B$8/16))</f>
        <v>9.8673110893296254E-3</v>
      </c>
      <c r="AA58" s="17">
        <f>G58/(SQRT('Isocratic retention'!$B$8/16))</f>
        <v>1.0042010798230465E-2</v>
      </c>
      <c r="AB58" s="17">
        <f>H58/(SQRT('Isocratic retention'!$B$8/16))</f>
        <v>1.2046628144329703E-2</v>
      </c>
      <c r="AC58" s="17">
        <f>I58/(SQRT('Isocratic retention'!$B$8/16))</f>
        <v>2.0090504550325884E-2</v>
      </c>
      <c r="AE58" s="18">
        <f t="shared" si="11"/>
        <v>0.44</v>
      </c>
      <c r="AF58" s="22">
        <f t="shared" si="11"/>
        <v>3.9999999999999994E-2</v>
      </c>
      <c r="AG58" s="22">
        <f t="shared" si="12"/>
        <v>-0.51298686394356896</v>
      </c>
      <c r="AH58" s="22">
        <f t="shared" si="12"/>
        <v>0.17809880019445354</v>
      </c>
      <c r="AI58" s="22">
        <f t="shared" si="12"/>
        <v>1.9327907384367051</v>
      </c>
      <c r="AJ58" s="22">
        <f t="shared" si="12"/>
        <v>0.4276293648701342</v>
      </c>
      <c r="AK58" s="22">
        <f t="shared" si="12"/>
        <v>4.4227697920353171</v>
      </c>
      <c r="AL58" s="22">
        <f t="shared" si="12"/>
        <v>12.198040473807438</v>
      </c>
      <c r="AM58" s="17"/>
      <c r="AN58" s="1">
        <v>1.5</v>
      </c>
    </row>
    <row r="59" spans="1:40">
      <c r="A59" s="8">
        <v>0.45</v>
      </c>
      <c r="B59" s="22">
        <f t="shared" si="3"/>
        <v>3.7499999999999992E-2</v>
      </c>
      <c r="C59" s="17">
        <f t="shared" si="13"/>
        <v>0.22433919120861515</v>
      </c>
      <c r="D59" s="17">
        <f t="shared" si="13"/>
        <v>0.22004246052034304</v>
      </c>
      <c r="E59" s="17">
        <f t="shared" si="13"/>
        <v>0.2213318168994643</v>
      </c>
      <c r="F59" s="17">
        <f t="shared" si="13"/>
        <v>0.23696070591089763</v>
      </c>
      <c r="G59" s="17">
        <f t="shared" si="13"/>
        <v>0.2402696421612785</v>
      </c>
      <c r="H59" s="17">
        <f t="shared" si="13"/>
        <v>0.28155088509501158</v>
      </c>
      <c r="I59" s="17">
        <f t="shared" si="13"/>
        <v>0.4437719895051887</v>
      </c>
      <c r="K59" s="19">
        <f t="shared" si="5"/>
        <v>0.45</v>
      </c>
      <c r="L59" s="22">
        <f t="shared" si="5"/>
        <v>3.7499999999999992E-2</v>
      </c>
      <c r="M59" s="17">
        <f t="shared" si="14"/>
        <v>2.9078858755115362E-2</v>
      </c>
      <c r="N59" s="17">
        <f t="shared" si="14"/>
        <v>9.3690849557019375E-3</v>
      </c>
      <c r="O59" s="17">
        <f t="shared" si="14"/>
        <v>1.5283563759010516E-2</v>
      </c>
      <c r="P59" s="17">
        <f t="shared" si="14"/>
        <v>8.6975715187603816E-2</v>
      </c>
      <c r="Q59" s="17">
        <f t="shared" si="14"/>
        <v>0.10215432184072709</v>
      </c>
      <c r="R59" s="17">
        <f t="shared" si="14"/>
        <v>0.29151782153675038</v>
      </c>
      <c r="S59" s="17">
        <f t="shared" si="14"/>
        <v>1.0356513280054525</v>
      </c>
      <c r="U59" s="18">
        <f t="shared" si="10"/>
        <v>0.45</v>
      </c>
      <c r="V59" s="22">
        <f t="shared" si="10"/>
        <v>3.7499999999999992E-2</v>
      </c>
      <c r="W59" s="17">
        <f>C59/(SQRT('Isocratic retention'!$B$8/16))</f>
        <v>9.2066861481732501E-3</v>
      </c>
      <c r="X59" s="17">
        <f>D59/(SQRT('Isocratic retention'!$B$8/16))</f>
        <v>9.0303520413369653E-3</v>
      </c>
      <c r="Y59" s="17">
        <f>E59/(SQRT('Isocratic retention'!$B$8/16))</f>
        <v>9.0832661106610181E-3</v>
      </c>
      <c r="Z59" s="17">
        <f>F59/(SQRT('Isocratic retention'!$B$8/16))</f>
        <v>9.7246621823759028E-3</v>
      </c>
      <c r="AA59" s="17">
        <f>G59/(SQRT('Isocratic retention'!$B$8/16))</f>
        <v>9.8604580608287265E-3</v>
      </c>
      <c r="AB59" s="17">
        <f>H59/(SQRT('Isocratic retention'!$B$8/16))</f>
        <v>1.1554604524715862E-2</v>
      </c>
      <c r="AC59" s="17">
        <f>I59/(SQRT('Isocratic retention'!$B$8/16))</f>
        <v>1.821201817976335E-2</v>
      </c>
      <c r="AE59" s="18">
        <f t="shared" si="11"/>
        <v>0.45</v>
      </c>
      <c r="AF59" s="22">
        <f t="shared" si="11"/>
        <v>3.7499999999999992E-2</v>
      </c>
      <c r="AG59" s="22">
        <f t="shared" si="12"/>
        <v>-0.47120926584926998</v>
      </c>
      <c r="AH59" s="22">
        <f t="shared" si="12"/>
        <v>0.14236320632374974</v>
      </c>
      <c r="AI59" s="22">
        <f t="shared" si="12"/>
        <v>1.6619468947273119</v>
      </c>
      <c r="AJ59" s="22">
        <f t="shared" si="12"/>
        <v>0.33790308247190426</v>
      </c>
      <c r="AK59" s="22">
        <f t="shared" si="12"/>
        <v>3.8553464664257757</v>
      </c>
      <c r="AL59" s="22">
        <f t="shared" si="12"/>
        <v>10.899530391519122</v>
      </c>
      <c r="AM59" s="17"/>
      <c r="AN59" s="1">
        <v>1.5</v>
      </c>
    </row>
    <row r="60" spans="1:40">
      <c r="A60" s="8">
        <v>0.46</v>
      </c>
      <c r="B60" s="22">
        <f t="shared" si="3"/>
        <v>3.4999999999999989E-2</v>
      </c>
      <c r="C60" s="17">
        <f t="shared" si="13"/>
        <v>0.22360756256818948</v>
      </c>
      <c r="D60" s="17">
        <f t="shared" si="13"/>
        <v>0.21968528599318402</v>
      </c>
      <c r="E60" s="17">
        <f t="shared" si="13"/>
        <v>0.22071238930969053</v>
      </c>
      <c r="F60" s="17">
        <f t="shared" si="13"/>
        <v>0.2340232785264999</v>
      </c>
      <c r="G60" s="17">
        <f t="shared" si="13"/>
        <v>0.23657891655282023</v>
      </c>
      <c r="H60" s="17">
        <f t="shared" si="13"/>
        <v>0.27146457573757882</v>
      </c>
      <c r="I60" s="17">
        <f t="shared" si="13"/>
        <v>0.40571468328625826</v>
      </c>
      <c r="K60" s="19">
        <f t="shared" si="5"/>
        <v>0.46</v>
      </c>
      <c r="L60" s="22">
        <f t="shared" si="5"/>
        <v>3.4999999999999989E-2</v>
      </c>
      <c r="M60" s="17">
        <f t="shared" si="14"/>
        <v>2.572276407426366E-2</v>
      </c>
      <c r="N60" s="17">
        <f t="shared" si="14"/>
        <v>7.7306696935045844E-3</v>
      </c>
      <c r="O60" s="17">
        <f t="shared" si="14"/>
        <v>1.2442152796745506E-2</v>
      </c>
      <c r="P60" s="17">
        <f t="shared" si="14"/>
        <v>7.3501277644494961E-2</v>
      </c>
      <c r="Q60" s="17">
        <f t="shared" si="14"/>
        <v>8.5224387856973616E-2</v>
      </c>
      <c r="R60" s="17">
        <f t="shared" si="14"/>
        <v>0.24525034742008639</v>
      </c>
      <c r="S60" s="17">
        <f t="shared" si="14"/>
        <v>0.86107652883604724</v>
      </c>
      <c r="U60" s="18">
        <f t="shared" si="10"/>
        <v>0.46</v>
      </c>
      <c r="V60" s="22">
        <f t="shared" si="10"/>
        <v>3.4999999999999989E-2</v>
      </c>
      <c r="W60" s="17">
        <f>C60/(SQRT('Isocratic retention'!$B$8/16))</f>
        <v>9.17666074229956E-3</v>
      </c>
      <c r="X60" s="17">
        <f>D60/(SQRT('Isocratic retention'!$B$8/16))</f>
        <v>9.0156939080257084E-3</v>
      </c>
      <c r="Y60" s="17">
        <f>E60/(SQRT('Isocratic retention'!$B$8/16))</f>
        <v>9.0578453387493308E-3</v>
      </c>
      <c r="Z60" s="17">
        <f>F60/(SQRT('Isocratic retention'!$B$8/16))</f>
        <v>9.6041127060873359E-3</v>
      </c>
      <c r="AA60" s="17">
        <f>G60/(SQRT('Isocratic retention'!$B$8/16))</f>
        <v>9.7089938777181473E-3</v>
      </c>
      <c r="AB60" s="17">
        <f>H60/(SQRT('Isocratic retention'!$B$8/16))</f>
        <v>1.1140671122589464E-2</v>
      </c>
      <c r="AC60" s="17">
        <f>I60/(SQRT('Isocratic retention'!$B$8/16))</f>
        <v>1.6650179286991418E-2</v>
      </c>
      <c r="AE60" s="18">
        <f t="shared" si="11"/>
        <v>0.46</v>
      </c>
      <c r="AF60" s="22">
        <f t="shared" si="11"/>
        <v>3.4999999999999989E-2</v>
      </c>
      <c r="AG60" s="22">
        <f t="shared" si="12"/>
        <v>-0.43120054005052444</v>
      </c>
      <c r="AH60" s="22">
        <f t="shared" si="12"/>
        <v>0.11365823843161085</v>
      </c>
      <c r="AI60" s="22">
        <f t="shared" si="12"/>
        <v>1.4265265396941758</v>
      </c>
      <c r="AJ60" s="22">
        <f t="shared" si="12"/>
        <v>0.2646532307198366</v>
      </c>
      <c r="AK60" s="22">
        <f t="shared" si="12"/>
        <v>3.3463999718215027</v>
      </c>
      <c r="AL60" s="22">
        <f t="shared" si="12"/>
        <v>9.6614609175397366</v>
      </c>
      <c r="AM60" s="17"/>
      <c r="AN60" s="1">
        <v>1.5</v>
      </c>
    </row>
    <row r="61" spans="1:40">
      <c r="A61" s="8">
        <v>0.47</v>
      </c>
      <c r="B61" s="22">
        <f t="shared" si="3"/>
        <v>3.2500000000000001E-2</v>
      </c>
      <c r="C61" s="17">
        <f t="shared" si="13"/>
        <v>0.22296037379554434</v>
      </c>
      <c r="D61" s="17">
        <f t="shared" si="13"/>
        <v>0.21939057222919794</v>
      </c>
      <c r="E61" s="17">
        <f t="shared" si="13"/>
        <v>0.22020812127116179</v>
      </c>
      <c r="F61" s="17">
        <f t="shared" si="13"/>
        <v>0.23154092278759669</v>
      </c>
      <c r="G61" s="17">
        <f t="shared" si="13"/>
        <v>0.23349985122243391</v>
      </c>
      <c r="H61" s="17">
        <f t="shared" si="13"/>
        <v>0.2629790880886359</v>
      </c>
      <c r="I61" s="17">
        <f t="shared" si="13"/>
        <v>0.37407251545458209</v>
      </c>
      <c r="K61" s="19">
        <f t="shared" si="5"/>
        <v>0.47</v>
      </c>
      <c r="L61" s="22">
        <f t="shared" si="5"/>
        <v>3.2500000000000001E-2</v>
      </c>
      <c r="M61" s="17">
        <f t="shared" si="14"/>
        <v>2.2754008236442011E-2</v>
      </c>
      <c r="N61" s="17">
        <f t="shared" si="14"/>
        <v>6.3787716935685308E-3</v>
      </c>
      <c r="O61" s="17">
        <f t="shared" si="14"/>
        <v>1.0128996656705436E-2</v>
      </c>
      <c r="P61" s="17">
        <f t="shared" si="14"/>
        <v>6.211432471374629E-2</v>
      </c>
      <c r="Q61" s="17">
        <f t="shared" si="14"/>
        <v>7.1100234965293219E-2</v>
      </c>
      <c r="R61" s="17">
        <f t="shared" si="14"/>
        <v>0.20632609214970613</v>
      </c>
      <c r="S61" s="17">
        <f t="shared" si="14"/>
        <v>0.7159289699751471</v>
      </c>
      <c r="U61" s="18">
        <f t="shared" si="10"/>
        <v>0.47</v>
      </c>
      <c r="V61" s="22">
        <f t="shared" si="10"/>
        <v>3.2500000000000001E-2</v>
      </c>
      <c r="W61" s="17">
        <f>C61/(SQRT('Isocratic retention'!$B$8/16))</f>
        <v>9.1501006754817014E-3</v>
      </c>
      <c r="X61" s="17">
        <f>D61/(SQRT('Isocratic retention'!$B$8/16))</f>
        <v>9.0035991103492585E-3</v>
      </c>
      <c r="Y61" s="17">
        <f>E61/(SQRT('Isocratic retention'!$B$8/16))</f>
        <v>9.0371506151021731E-3</v>
      </c>
      <c r="Z61" s="17">
        <f>F61/(SQRT('Isocratic retention'!$B$8/16))</f>
        <v>9.5022389760757737E-3</v>
      </c>
      <c r="AA61" s="17">
        <f>G61/(SQRT('Isocratic retention'!$B$8/16))</f>
        <v>9.582631702772855E-3</v>
      </c>
      <c r="AB61" s="17">
        <f>H61/(SQRT('Isocratic retention'!$B$8/16))</f>
        <v>1.0792434057201409E-2</v>
      </c>
      <c r="AC61" s="17">
        <f>I61/(SQRT('Isocratic retention'!$B$8/16))</f>
        <v>1.5351612118657619E-2</v>
      </c>
      <c r="AE61" s="18">
        <f t="shared" si="11"/>
        <v>0.47</v>
      </c>
      <c r="AF61" s="22">
        <f t="shared" si="11"/>
        <v>3.2500000000000001E-2</v>
      </c>
      <c r="AG61" s="22">
        <f t="shared" si="12"/>
        <v>-0.39328639433958729</v>
      </c>
      <c r="AH61" s="22">
        <f t="shared" si="12"/>
        <v>9.06335994241384E-2</v>
      </c>
      <c r="AI61" s="22">
        <f t="shared" si="12"/>
        <v>1.2225646870086448</v>
      </c>
      <c r="AJ61" s="22">
        <f t="shared" si="12"/>
        <v>0.20528600563254126</v>
      </c>
      <c r="AK61" s="22">
        <f t="shared" si="12"/>
        <v>2.8936580832158483</v>
      </c>
      <c r="AL61" s="22">
        <f t="shared" si="12"/>
        <v>8.4985641945911183</v>
      </c>
      <c r="AM61" s="17"/>
      <c r="AN61" s="1">
        <v>1.5</v>
      </c>
    </row>
    <row r="62" spans="1:40">
      <c r="A62" s="8">
        <v>0.48</v>
      </c>
      <c r="B62" s="22">
        <f t="shared" si="3"/>
        <v>0.03</v>
      </c>
      <c r="C62" s="17">
        <f t="shared" si="13"/>
        <v>0.22238787938472659</v>
      </c>
      <c r="D62" s="17">
        <f t="shared" si="13"/>
        <v>0.21914739642555456</v>
      </c>
      <c r="E62" s="17">
        <f t="shared" si="13"/>
        <v>0.21979760314300659</v>
      </c>
      <c r="F62" s="17">
        <f t="shared" si="13"/>
        <v>0.2294431381590486</v>
      </c>
      <c r="G62" s="17">
        <f t="shared" si="13"/>
        <v>0.2309310763216231</v>
      </c>
      <c r="H62" s="17">
        <f t="shared" si="13"/>
        <v>0.25584035199709387</v>
      </c>
      <c r="I62" s="17">
        <f t="shared" si="13"/>
        <v>0.34776411676424202</v>
      </c>
      <c r="K62" s="19">
        <f t="shared" si="5"/>
        <v>0.48</v>
      </c>
      <c r="L62" s="22">
        <f t="shared" si="5"/>
        <v>0.03</v>
      </c>
      <c r="M62" s="17">
        <f t="shared" si="14"/>
        <v>2.0127887085901828E-2</v>
      </c>
      <c r="N62" s="17">
        <f t="shared" si="14"/>
        <v>5.2632863557549696E-3</v>
      </c>
      <c r="O62" s="17">
        <f t="shared" si="14"/>
        <v>8.2458859770944068E-3</v>
      </c>
      <c r="P62" s="17">
        <f t="shared" si="14"/>
        <v>5.2491459445177073E-2</v>
      </c>
      <c r="Q62" s="17">
        <f t="shared" si="14"/>
        <v>5.9316863860656523E-2</v>
      </c>
      <c r="R62" s="17">
        <f t="shared" si="14"/>
        <v>0.17357959631694433</v>
      </c>
      <c r="S62" s="17">
        <f t="shared" si="14"/>
        <v>0.59524824203780746</v>
      </c>
      <c r="U62" s="18">
        <f t="shared" si="10"/>
        <v>0.48</v>
      </c>
      <c r="V62" s="22">
        <f t="shared" si="10"/>
        <v>0.03</v>
      </c>
      <c r="W62" s="17">
        <f>C62/(SQRT('Isocratic retention'!$B$8/16))</f>
        <v>9.1266060005941521E-3</v>
      </c>
      <c r="X62" s="17">
        <f>D62/(SQRT('Isocratic retention'!$B$8/16))</f>
        <v>8.993619385937698E-3</v>
      </c>
      <c r="Y62" s="17">
        <f>E62/(SQRT('Isocratic retention'!$B$8/16))</f>
        <v>9.0203033065971439E-3</v>
      </c>
      <c r="Z62" s="17">
        <f>F62/(SQRT('Isocratic retention'!$B$8/16))</f>
        <v>9.4161477114266812E-3</v>
      </c>
      <c r="AA62" s="17">
        <f>G62/(SQRT('Isocratic retention'!$B$8/16))</f>
        <v>9.4772114051883925E-3</v>
      </c>
      <c r="AB62" s="17">
        <f>H62/(SQRT('Isocratic retention'!$B$8/16))</f>
        <v>1.0499466509554566E-2</v>
      </c>
      <c r="AC62" s="17">
        <f>I62/(SQRT('Isocratic retention'!$B$8/16))</f>
        <v>1.4271938217285045E-2</v>
      </c>
      <c r="AE62" s="18">
        <f t="shared" si="11"/>
        <v>0.48</v>
      </c>
      <c r="AF62" s="22">
        <f t="shared" si="11"/>
        <v>0.03</v>
      </c>
      <c r="AG62" s="22">
        <f t="shared" si="12"/>
        <v>-0.35766475196059949</v>
      </c>
      <c r="AH62" s="22">
        <f t="shared" si="12"/>
        <v>7.218935359609166E-2</v>
      </c>
      <c r="AI62" s="22">
        <f t="shared" si="12"/>
        <v>1.0463548550219728</v>
      </c>
      <c r="AJ62" s="22">
        <f t="shared" si="12"/>
        <v>0.1575091177159694</v>
      </c>
      <c r="AK62" s="22">
        <f t="shared" si="12"/>
        <v>2.4938356399176373</v>
      </c>
      <c r="AL62" s="22">
        <f t="shared" si="12"/>
        <v>7.4217643917100506</v>
      </c>
      <c r="AM62" s="17"/>
      <c r="AN62" s="1">
        <v>1.5</v>
      </c>
    </row>
    <row r="63" spans="1:40">
      <c r="A63" s="8">
        <v>0.49</v>
      </c>
      <c r="B63" s="22">
        <f t="shared" si="3"/>
        <v>2.7499999999999997E-2</v>
      </c>
      <c r="C63" s="17">
        <f t="shared" si="13"/>
        <v>0.22188145859334293</v>
      </c>
      <c r="D63" s="17">
        <f t="shared" si="13"/>
        <v>0.21894674590052379</v>
      </c>
      <c r="E63" s="17">
        <f t="shared" si="13"/>
        <v>0.21946340561179731</v>
      </c>
      <c r="F63" s="17">
        <f t="shared" si="13"/>
        <v>0.22767034617810677</v>
      </c>
      <c r="G63" s="17">
        <f t="shared" si="13"/>
        <v>0.22878802192588948</v>
      </c>
      <c r="H63" s="17">
        <f t="shared" si="13"/>
        <v>0.24983462137876775</v>
      </c>
      <c r="I63" s="17">
        <f t="shared" si="13"/>
        <v>0.32589039921961144</v>
      </c>
      <c r="K63" s="19">
        <f t="shared" si="5"/>
        <v>0.49</v>
      </c>
      <c r="L63" s="22">
        <f t="shared" si="5"/>
        <v>2.7499999999999997E-2</v>
      </c>
      <c r="M63" s="17">
        <f t="shared" si="14"/>
        <v>1.7804855932765661E-2</v>
      </c>
      <c r="N63" s="17">
        <f t="shared" si="14"/>
        <v>4.342871103320314E-3</v>
      </c>
      <c r="O63" s="17">
        <f t="shared" si="14"/>
        <v>6.7128697788866962E-3</v>
      </c>
      <c r="P63" s="17">
        <f t="shared" si="14"/>
        <v>4.4359386138104383E-2</v>
      </c>
      <c r="Q63" s="17">
        <f t="shared" si="14"/>
        <v>4.9486339109584866E-2</v>
      </c>
      <c r="R63" s="17">
        <f t="shared" si="14"/>
        <v>0.14603037329709972</v>
      </c>
      <c r="S63" s="17">
        <f t="shared" si="14"/>
        <v>0.49491008816335524</v>
      </c>
      <c r="U63" s="18">
        <f t="shared" si="10"/>
        <v>0.49</v>
      </c>
      <c r="V63" s="22">
        <f t="shared" si="10"/>
        <v>2.7499999999999997E-2</v>
      </c>
      <c r="W63" s="17">
        <f>C63/(SQRT('Isocratic retention'!$B$8/16))</f>
        <v>9.1058229298339333E-3</v>
      </c>
      <c r="X63" s="17">
        <f>D63/(SQRT('Isocratic retention'!$B$8/16))</f>
        <v>8.9853848621370552E-3</v>
      </c>
      <c r="Y63" s="17">
        <f>E63/(SQRT('Isocratic retention'!$B$8/16))</f>
        <v>9.0065881293035013E-3</v>
      </c>
      <c r="Z63" s="17">
        <f>F63/(SQRT('Isocratic retention'!$B$8/16))</f>
        <v>9.3433938636188225E-3</v>
      </c>
      <c r="AA63" s="17">
        <f>G63/(SQRT('Isocratic retention'!$B$8/16))</f>
        <v>9.3892623084938474E-3</v>
      </c>
      <c r="AB63" s="17">
        <f>H63/(SQRT('Isocratic retention'!$B$8/16))</f>
        <v>1.0252996525440261E-2</v>
      </c>
      <c r="AC63" s="17">
        <f>I63/(SQRT('Isocratic retention'!$B$8/16))</f>
        <v>1.3374259790068397E-2</v>
      </c>
      <c r="AE63" s="18">
        <f t="shared" si="11"/>
        <v>0.49</v>
      </c>
      <c r="AF63" s="22">
        <f t="shared" si="11"/>
        <v>2.7499999999999997E-2</v>
      </c>
      <c r="AG63" s="22">
        <f t="shared" si="12"/>
        <v>-0.32443524241887145</v>
      </c>
      <c r="AH63" s="22">
        <f t="shared" si="12"/>
        <v>5.7432246204383364E-2</v>
      </c>
      <c r="AI63" s="22">
        <f t="shared" si="12"/>
        <v>0.89449031279430402</v>
      </c>
      <c r="AJ63" s="22">
        <f t="shared" si="12"/>
        <v>0.11932912636773792</v>
      </c>
      <c r="AK63" s="22">
        <f t="shared" si="12"/>
        <v>2.1429917639124074</v>
      </c>
      <c r="AL63" s="22">
        <f t="shared" si="12"/>
        <v>6.4379695065077494</v>
      </c>
      <c r="AM63" s="17"/>
      <c r="AN63" s="1">
        <v>1.5</v>
      </c>
    </row>
    <row r="64" spans="1:40">
      <c r="A64" s="8">
        <v>0.5</v>
      </c>
      <c r="B64" s="22">
        <f t="shared" si="3"/>
        <v>2.4999999999999994E-2</v>
      </c>
      <c r="C64" s="17">
        <f t="shared" si="13"/>
        <v>0.22143348562959059</v>
      </c>
      <c r="D64" s="17">
        <f t="shared" si="13"/>
        <v>0.21878118406175567</v>
      </c>
      <c r="E64" s="17">
        <f t="shared" si="13"/>
        <v>0.21919133969751409</v>
      </c>
      <c r="F64" s="17">
        <f t="shared" si="13"/>
        <v>0.22617219838689764</v>
      </c>
      <c r="G64" s="17">
        <f t="shared" si="13"/>
        <v>0.22700013380006595</v>
      </c>
      <c r="H64" s="17">
        <f t="shared" si="13"/>
        <v>0.24478207428956605</v>
      </c>
      <c r="I64" s="17">
        <f t="shared" si="13"/>
        <v>0.30770382979537808</v>
      </c>
      <c r="K64" s="19">
        <f t="shared" si="5"/>
        <v>0.5</v>
      </c>
      <c r="L64" s="22">
        <f t="shared" si="5"/>
        <v>2.4999999999999994E-2</v>
      </c>
      <c r="M64" s="17">
        <f t="shared" si="14"/>
        <v>1.574993408069077E-2</v>
      </c>
      <c r="N64" s="17">
        <f t="shared" si="14"/>
        <v>3.5834131273196302E-3</v>
      </c>
      <c r="O64" s="17">
        <f t="shared" si="14"/>
        <v>5.4648609977710249E-3</v>
      </c>
      <c r="P64" s="17">
        <f t="shared" si="14"/>
        <v>3.7487148563750662E-2</v>
      </c>
      <c r="Q64" s="17">
        <f t="shared" si="14"/>
        <v>4.1285017431495159E-2</v>
      </c>
      <c r="R64" s="17">
        <f t="shared" si="14"/>
        <v>0.12285355178700011</v>
      </c>
      <c r="S64" s="17">
        <f t="shared" si="14"/>
        <v>0.41148545777696377</v>
      </c>
      <c r="U64" s="18">
        <f t="shared" si="10"/>
        <v>0.5</v>
      </c>
      <c r="V64" s="22">
        <f t="shared" si="10"/>
        <v>2.4999999999999994E-2</v>
      </c>
      <c r="W64" s="17">
        <f>C64/(SQRT('Isocratic retention'!$B$8/16))</f>
        <v>9.087438507308759E-3</v>
      </c>
      <c r="X64" s="17">
        <f>D64/(SQRT('Isocratic retention'!$B$8/16))</f>
        <v>8.9785903476367543E-3</v>
      </c>
      <c r="Y64" s="17">
        <f>E64/(SQRT('Isocratic retention'!$B$8/16))</f>
        <v>8.9954227797677082E-3</v>
      </c>
      <c r="Z64" s="17">
        <f>F64/(SQRT('Isocratic retention'!$B$8/16))</f>
        <v>9.2819111755386308E-3</v>
      </c>
      <c r="AA64" s="17">
        <f>G64/(SQRT('Isocratic retention'!$B$8/16))</f>
        <v>9.315888927972046E-3</v>
      </c>
      <c r="AB64" s="17">
        <f>H64/(SQRT('Isocratic retention'!$B$8/16))</f>
        <v>1.004564436798379E-2</v>
      </c>
      <c r="AC64" s="17">
        <f>I64/(SQRT('Isocratic retention'!$B$8/16))</f>
        <v>1.2627898728950109E-2</v>
      </c>
      <c r="AE64" s="18">
        <f t="shared" si="11"/>
        <v>0.5</v>
      </c>
      <c r="AF64" s="22">
        <f t="shared" si="11"/>
        <v>2.4999999999999994E-2</v>
      </c>
      <c r="AG64" s="22">
        <f t="shared" si="12"/>
        <v>-0.29362308553037159</v>
      </c>
      <c r="AH64" s="22">
        <f t="shared" si="12"/>
        <v>4.5638737754459632E-2</v>
      </c>
      <c r="AI64" s="22">
        <f t="shared" si="12"/>
        <v>0.76388150552524636</v>
      </c>
      <c r="AJ64" s="22">
        <f t="shared" si="12"/>
        <v>8.9035843869729403E-2</v>
      </c>
      <c r="AK64" s="22">
        <f t="shared" si="12"/>
        <v>1.8368318477353576</v>
      </c>
      <c r="AL64" s="22">
        <f t="shared" si="12"/>
        <v>5.5502358177377946</v>
      </c>
      <c r="AM64" s="17"/>
      <c r="AN64" s="1">
        <v>1.5</v>
      </c>
    </row>
    <row r="65" spans="1:40">
      <c r="A65" s="8">
        <v>0.51</v>
      </c>
      <c r="B65" s="22">
        <f t="shared" si="3"/>
        <v>2.2499999999999992E-2</v>
      </c>
      <c r="C65" s="17">
        <f t="shared" si="13"/>
        <v>0.22103721482146535</v>
      </c>
      <c r="D65" s="17">
        <f t="shared" si="13"/>
        <v>0.21864457478823351</v>
      </c>
      <c r="E65" s="17">
        <f t="shared" si="13"/>
        <v>0.21896985433391214</v>
      </c>
      <c r="F65" s="17">
        <f t="shared" si="13"/>
        <v>0.22490614640311538</v>
      </c>
      <c r="G65" s="17">
        <f t="shared" si="13"/>
        <v>0.22550855059208741</v>
      </c>
      <c r="H65" s="17">
        <f t="shared" si="13"/>
        <v>0.24053142874600755</v>
      </c>
      <c r="I65" s="17">
        <f t="shared" si="13"/>
        <v>0.29258288353886713</v>
      </c>
      <c r="K65" s="19">
        <f t="shared" si="5"/>
        <v>0.51</v>
      </c>
      <c r="L65" s="22">
        <f t="shared" si="5"/>
        <v>2.2499999999999992E-2</v>
      </c>
      <c r="M65" s="17">
        <f t="shared" si="14"/>
        <v>1.3932178080116193E-2</v>
      </c>
      <c r="N65" s="17">
        <f t="shared" si="14"/>
        <v>2.9567650836400056E-3</v>
      </c>
      <c r="O65" s="17">
        <f t="shared" si="14"/>
        <v>4.448873091340063E-3</v>
      </c>
      <c r="P65" s="17">
        <f t="shared" si="14"/>
        <v>3.1679570656492538E-2</v>
      </c>
      <c r="Q65" s="17">
        <f t="shared" si="14"/>
        <v>3.4442892624254082E-2</v>
      </c>
      <c r="R65" s="17">
        <f t="shared" si="14"/>
        <v>0.10335517773397951</v>
      </c>
      <c r="S65" s="17">
        <f t="shared" si="14"/>
        <v>0.34212331898562909</v>
      </c>
      <c r="U65" s="18">
        <f t="shared" si="10"/>
        <v>0.51</v>
      </c>
      <c r="V65" s="22">
        <f t="shared" si="10"/>
        <v>2.2499999999999992E-2</v>
      </c>
      <c r="W65" s="17">
        <f>C65/(SQRT('Isocratic retention'!$B$8/16))</f>
        <v>9.0711758964807689E-3</v>
      </c>
      <c r="X65" s="17">
        <f>D65/(SQRT('Isocratic retention'!$B$8/16))</f>
        <v>8.972984021343642E-3</v>
      </c>
      <c r="Y65" s="17">
        <f>E65/(SQRT('Isocratic retention'!$B$8/16))</f>
        <v>8.9863332122333359E-3</v>
      </c>
      <c r="Z65" s="17">
        <f>F65/(SQRT('Isocratic retention'!$B$8/16))</f>
        <v>9.2299534984196293E-3</v>
      </c>
      <c r="AA65" s="17">
        <f>G65/(SQRT('Isocratic retention'!$B$8/16))</f>
        <v>9.2546756447032582E-3</v>
      </c>
      <c r="AB65" s="17">
        <f>H65/(SQRT('Isocratic retention'!$B$8/16))</f>
        <v>9.8712015555806592E-3</v>
      </c>
      <c r="AC65" s="17">
        <f>I65/(SQRT('Isocratic retention'!$B$8/16))</f>
        <v>1.2007348188061179E-2</v>
      </c>
      <c r="AE65" s="18">
        <f t="shared" si="11"/>
        <v>0.51</v>
      </c>
      <c r="AF65" s="22">
        <f t="shared" si="11"/>
        <v>2.2499999999999992E-2</v>
      </c>
      <c r="AG65" s="22">
        <f t="shared" si="12"/>
        <v>-0.26519827402641605</v>
      </c>
      <c r="AH65" s="22">
        <f t="shared" si="12"/>
        <v>3.6224043647993261E-2</v>
      </c>
      <c r="AI65" s="22">
        <f t="shared" si="12"/>
        <v>0.6517565476976892</v>
      </c>
      <c r="AJ65" s="22">
        <f t="shared" si="12"/>
        <v>6.5178931566084966E-2</v>
      </c>
      <c r="AK65" s="22">
        <f t="shared" si="12"/>
        <v>1.5709478834986073</v>
      </c>
      <c r="AL65" s="22">
        <f t="shared" si="12"/>
        <v>4.7582180174429833</v>
      </c>
      <c r="AM65" s="17"/>
      <c r="AN65" s="1">
        <v>1.5</v>
      </c>
    </row>
    <row r="66" spans="1:40">
      <c r="A66" s="8">
        <v>0.52</v>
      </c>
      <c r="B66" s="22">
        <f t="shared" si="3"/>
        <v>1.999999999999999E-2</v>
      </c>
      <c r="C66" s="17">
        <f t="shared" si="13"/>
        <v>0.22068667903899997</v>
      </c>
      <c r="D66" s="17">
        <f t="shared" si="13"/>
        <v>0.21853185501083131</v>
      </c>
      <c r="E66" s="17">
        <f t="shared" si="13"/>
        <v>0.21878954594644237</v>
      </c>
      <c r="F66" s="17">
        <f t="shared" si="13"/>
        <v>0.22383623351798848</v>
      </c>
      <c r="G66" s="17">
        <f t="shared" si="13"/>
        <v>0.22426416598312382</v>
      </c>
      <c r="H66" s="17">
        <f t="shared" si="13"/>
        <v>0.23695541308143542</v>
      </c>
      <c r="I66" s="17">
        <f t="shared" si="13"/>
        <v>0.28001080299092007</v>
      </c>
      <c r="K66" s="19">
        <f t="shared" si="5"/>
        <v>0.52</v>
      </c>
      <c r="L66" s="22">
        <f t="shared" si="5"/>
        <v>1.999999999999999E-2</v>
      </c>
      <c r="M66" s="17">
        <f t="shared" si="14"/>
        <v>1.2324215775229252E-2</v>
      </c>
      <c r="N66" s="17">
        <f t="shared" si="14"/>
        <v>2.4397018845471424E-3</v>
      </c>
      <c r="O66" s="17">
        <f t="shared" si="14"/>
        <v>3.621770396524733E-3</v>
      </c>
      <c r="P66" s="17">
        <f t="shared" si="14"/>
        <v>2.6771713385268261E-2</v>
      </c>
      <c r="Q66" s="17">
        <f t="shared" si="14"/>
        <v>2.8734706344604666E-2</v>
      </c>
      <c r="R66" s="17">
        <f t="shared" si="14"/>
        <v>8.6951436153373404E-2</v>
      </c>
      <c r="S66" s="17">
        <f t="shared" si="14"/>
        <v>0.28445322472899126</v>
      </c>
      <c r="U66" s="18">
        <f t="shared" si="10"/>
        <v>0.52</v>
      </c>
      <c r="V66" s="22">
        <f t="shared" si="10"/>
        <v>1.999999999999999E-2</v>
      </c>
      <c r="W66" s="17">
        <f>C66/(SQRT('Isocratic retention'!$B$8/16))</f>
        <v>9.05679021150314E-3</v>
      </c>
      <c r="X66" s="17">
        <f>D66/(SQRT('Isocratic retention'!$B$8/16))</f>
        <v>8.9683580992849805E-3</v>
      </c>
      <c r="Y66" s="17">
        <f>E66/(SQRT('Isocratic retention'!$B$8/16))</f>
        <v>8.9789335121436015E-3</v>
      </c>
      <c r="Z66" s="17">
        <f>F66/(SQRT('Isocratic retention'!$B$8/16))</f>
        <v>9.1860452000693416E-3</v>
      </c>
      <c r="AA66" s="17">
        <f>G66/(SQRT('Isocratic retention'!$B$8/16))</f>
        <v>9.2036071778846731E-3</v>
      </c>
      <c r="AB66" s="17">
        <f>H66/(SQRT('Isocratic retention'!$B$8/16))</f>
        <v>9.7244449692379231E-3</v>
      </c>
      <c r="AC66" s="17">
        <f>I66/(SQRT('Isocratic retention'!$B$8/16))</f>
        <v>1.1491400888746596E-2</v>
      </c>
      <c r="AE66" s="18">
        <f t="shared" si="11"/>
        <v>0.52</v>
      </c>
      <c r="AF66" s="22">
        <f t="shared" si="11"/>
        <v>1.999999999999999E-2</v>
      </c>
      <c r="AG66" s="22">
        <f t="shared" si="12"/>
        <v>-0.23909085140553221</v>
      </c>
      <c r="AH66" s="22">
        <f t="shared" si="12"/>
        <v>2.8716414843003024E-2</v>
      </c>
      <c r="AI66" s="22">
        <f t="shared" si="12"/>
        <v>0.55565025993155148</v>
      </c>
      <c r="AJ66" s="22">
        <f t="shared" si="12"/>
        <v>4.6540571440964844E-2</v>
      </c>
      <c r="AK66" s="22">
        <f t="shared" si="12"/>
        <v>1.3409987461642634</v>
      </c>
      <c r="AL66" s="22">
        <f t="shared" si="12"/>
        <v>4.0587955057451444</v>
      </c>
      <c r="AM66" s="17"/>
      <c r="AN66" s="1">
        <v>1.5</v>
      </c>
    </row>
    <row r="67" spans="1:40">
      <c r="A67" s="8">
        <v>0.53</v>
      </c>
      <c r="B67" s="22">
        <f t="shared" si="3"/>
        <v>1.7499999999999988E-2</v>
      </c>
      <c r="C67" s="17">
        <f t="shared" si="13"/>
        <v>0.22037659983995445</v>
      </c>
      <c r="D67" s="17">
        <f t="shared" si="13"/>
        <v>0.2184388470627614</v>
      </c>
      <c r="E67" s="17">
        <f t="shared" si="13"/>
        <v>0.21864275920594081</v>
      </c>
      <c r="F67" s="17">
        <f t="shared" si="13"/>
        <v>0.22293207350210922</v>
      </c>
      <c r="G67" s="17">
        <f t="shared" si="13"/>
        <v>0.22322601199564093</v>
      </c>
      <c r="H67" s="17">
        <f t="shared" si="13"/>
        <v>0.23394695521257258</v>
      </c>
      <c r="I67" s="17">
        <f t="shared" si="13"/>
        <v>0.26955793802977324</v>
      </c>
      <c r="K67" s="19">
        <f t="shared" si="5"/>
        <v>0.53</v>
      </c>
      <c r="L67" s="22">
        <f t="shared" si="5"/>
        <v>1.7499999999999988E-2</v>
      </c>
      <c r="M67" s="17">
        <f t="shared" si="14"/>
        <v>1.0901834128231511E-2</v>
      </c>
      <c r="N67" s="17">
        <f t="shared" si="14"/>
        <v>2.0130599209238959E-3</v>
      </c>
      <c r="O67" s="17">
        <f t="shared" si="14"/>
        <v>2.9484367244991031E-3</v>
      </c>
      <c r="P67" s="17">
        <f t="shared" si="14"/>
        <v>2.2624190376647767E-2</v>
      </c>
      <c r="Q67" s="17">
        <f t="shared" si="14"/>
        <v>2.3972532090096015E-2</v>
      </c>
      <c r="R67" s="17">
        <f t="shared" si="14"/>
        <v>7.3151170699874132E-2</v>
      </c>
      <c r="S67" s="17">
        <f t="shared" si="14"/>
        <v>0.23650430288886798</v>
      </c>
      <c r="U67" s="18">
        <f t="shared" si="10"/>
        <v>0.53</v>
      </c>
      <c r="V67" s="22">
        <f t="shared" si="10"/>
        <v>1.7499999999999988E-2</v>
      </c>
      <c r="W67" s="17">
        <f>C67/(SQRT('Isocratic retention'!$B$8/16))</f>
        <v>9.0440648296770364E-3</v>
      </c>
      <c r="X67" s="17">
        <f>D67/(SQRT('Isocratic retention'!$B$8/16))</f>
        <v>8.9645411336333174E-3</v>
      </c>
      <c r="Y67" s="17">
        <f>E67/(SQRT('Isocratic retention'!$B$8/16))</f>
        <v>8.972909511418492E-3</v>
      </c>
      <c r="Z67" s="17">
        <f>F67/(SQRT('Isocratic retention'!$B$8/16))</f>
        <v>9.1489392559448192E-3</v>
      </c>
      <c r="AA67" s="17">
        <f>G67/(SQRT('Isocratic retention'!$B$8/16))</f>
        <v>9.1610022371931416E-3</v>
      </c>
      <c r="AB67" s="17">
        <f>H67/(SQRT('Isocratic retention'!$B$8/16))</f>
        <v>9.6009804633733833E-3</v>
      </c>
      <c r="AC67" s="17">
        <f>I67/(SQRT('Isocratic retention'!$B$8/16))</f>
        <v>1.1062424362050353E-2</v>
      </c>
      <c r="AE67" s="18">
        <f t="shared" si="11"/>
        <v>0.53</v>
      </c>
      <c r="AF67" s="22">
        <f t="shared" si="11"/>
        <v>1.7499999999999988E-2</v>
      </c>
      <c r="AG67" s="22">
        <f t="shared" si="12"/>
        <v>-0.21520297363837129</v>
      </c>
      <c r="AH67" s="22">
        <f t="shared" si="12"/>
        <v>2.2735911274622975E-2</v>
      </c>
      <c r="AI67" s="22">
        <f t="shared" si="12"/>
        <v>0.47338594988092897</v>
      </c>
      <c r="AJ67" s="22">
        <f t="shared" si="12"/>
        <v>3.2106983372051603E-2</v>
      </c>
      <c r="AK67" s="22">
        <f t="shared" si="12"/>
        <v>1.1428369152699334</v>
      </c>
      <c r="AL67" s="22">
        <f t="shared" si="12"/>
        <v>3.4467681505601431</v>
      </c>
      <c r="AM67" s="17"/>
      <c r="AN67" s="1">
        <v>1.5</v>
      </c>
    </row>
    <row r="68" spans="1:40">
      <c r="A68" s="8">
        <v>0.54</v>
      </c>
      <c r="B68" s="22">
        <f t="shared" si="3"/>
        <v>1.4999999999999986E-2</v>
      </c>
      <c r="C68" s="17">
        <f t="shared" si="13"/>
        <v>0.22010230798591182</v>
      </c>
      <c r="D68" s="17">
        <f t="shared" si="13"/>
        <v>0.21836210384516883</v>
      </c>
      <c r="E68" s="17">
        <f t="shared" si="13"/>
        <v>0.21852326200733879</v>
      </c>
      <c r="F68" s="17">
        <f t="shared" si="13"/>
        <v>0.22216798761653933</v>
      </c>
      <c r="G68" s="17">
        <f t="shared" si="13"/>
        <v>0.22235991023420543</v>
      </c>
      <c r="H68" s="17">
        <f t="shared" si="13"/>
        <v>0.23141597671647987</v>
      </c>
      <c r="I68" s="17">
        <f t="shared" si="13"/>
        <v>0.26086706260312681</v>
      </c>
      <c r="K68" s="19">
        <f t="shared" si="5"/>
        <v>0.54</v>
      </c>
      <c r="L68" s="22">
        <f t="shared" si="5"/>
        <v>1.4999999999999986E-2</v>
      </c>
      <c r="M68" s="17">
        <f t="shared" si="14"/>
        <v>9.6436146142745132E-3</v>
      </c>
      <c r="N68" s="17">
        <f t="shared" si="14"/>
        <v>1.6610268127010635E-3</v>
      </c>
      <c r="O68" s="17">
        <f t="shared" si="14"/>
        <v>2.4002844373339199E-3</v>
      </c>
      <c r="P68" s="17">
        <f t="shared" si="14"/>
        <v>1.9119209250180486E-2</v>
      </c>
      <c r="Q68" s="17">
        <f t="shared" si="14"/>
        <v>1.9999588230300076E-2</v>
      </c>
      <c r="R68" s="17">
        <f t="shared" si="14"/>
        <v>6.1541177598531532E-2</v>
      </c>
      <c r="S68" s="17">
        <f t="shared" si="14"/>
        <v>0.19663790184920557</v>
      </c>
      <c r="U68" s="18">
        <f t="shared" si="10"/>
        <v>0.54</v>
      </c>
      <c r="V68" s="22">
        <f t="shared" si="10"/>
        <v>1.4999999999999986E-2</v>
      </c>
      <c r="W68" s="17">
        <f>C68/(SQRT('Isocratic retention'!$B$8/16))</f>
        <v>9.0328081295009948E-3</v>
      </c>
      <c r="X68" s="17">
        <f>D68/(SQRT('Isocratic retention'!$B$8/16))</f>
        <v>8.961391658436544E-3</v>
      </c>
      <c r="Y68" s="17">
        <f>E68/(SQRT('Isocratic retention'!$B$8/16))</f>
        <v>8.968005449862473E-3</v>
      </c>
      <c r="Z68" s="17">
        <f>F68/(SQRT('Isocratic retention'!$B$8/16))</f>
        <v>9.1175818328356768E-3</v>
      </c>
      <c r="AA68" s="17">
        <f>G68/(SQRT('Isocratic retention'!$B$8/16))</f>
        <v>9.1254581708757141E-3</v>
      </c>
      <c r="AB68" s="17">
        <f>H68/(SQRT('Isocratic retention'!$B$8/16))</f>
        <v>9.4971112975100157E-3</v>
      </c>
      <c r="AC68" s="17">
        <f>I68/(SQRT('Isocratic retention'!$B$8/16))</f>
        <v>1.070575836011403E-2</v>
      </c>
      <c r="AE68" s="18">
        <f t="shared" si="11"/>
        <v>0.54</v>
      </c>
      <c r="AF68" s="22">
        <f t="shared" si="11"/>
        <v>1.4999999999999986E-2</v>
      </c>
      <c r="AG68" s="22">
        <f t="shared" si="12"/>
        <v>-0.19341834160467047</v>
      </c>
      <c r="AH68" s="22">
        <f t="shared" si="12"/>
        <v>1.7976975042330999E-2</v>
      </c>
      <c r="AI68" s="22">
        <f t="shared" si="12"/>
        <v>0.40305305569892336</v>
      </c>
      <c r="AJ68" s="22">
        <f t="shared" si="12"/>
        <v>2.1040639896316726E-2</v>
      </c>
      <c r="AK68" s="22">
        <f t="shared" si="12"/>
        <v>0.97259043631420594</v>
      </c>
      <c r="AL68" s="22">
        <f t="shared" si="12"/>
        <v>2.9155349102133967</v>
      </c>
      <c r="AM68" s="17"/>
      <c r="AN68" s="1">
        <v>1.5</v>
      </c>
    </row>
    <row r="69" spans="1:40">
      <c r="A69" s="8">
        <v>0.55000000000000004</v>
      </c>
      <c r="B69" s="22">
        <f t="shared" si="3"/>
        <v>1.2499999999999983E-2</v>
      </c>
      <c r="C69" s="17">
        <f t="shared" si="13"/>
        <v>0.21985967313189475</v>
      </c>
      <c r="D69" s="17">
        <f t="shared" si="13"/>
        <v>0.21829878106933429</v>
      </c>
      <c r="E69" s="17">
        <f t="shared" si="13"/>
        <v>0.21842598087400933</v>
      </c>
      <c r="F69" s="17">
        <f t="shared" si="13"/>
        <v>0.2215222753197405</v>
      </c>
      <c r="G69" s="17">
        <f t="shared" si="13"/>
        <v>0.22163734665480761</v>
      </c>
      <c r="H69" s="17">
        <f t="shared" si="13"/>
        <v>0.22928669572704558</v>
      </c>
      <c r="I69" s="17">
        <f t="shared" si="13"/>
        <v>0.25364116654857766</v>
      </c>
      <c r="K69" s="19">
        <f t="shared" si="5"/>
        <v>0.55000000000000004</v>
      </c>
      <c r="L69" s="22">
        <f t="shared" si="5"/>
        <v>1.2499999999999983E-2</v>
      </c>
      <c r="M69" s="17">
        <f t="shared" si="14"/>
        <v>8.5306106967649453E-3</v>
      </c>
      <c r="N69" s="17">
        <f t="shared" si="14"/>
        <v>1.3705553639186299E-3</v>
      </c>
      <c r="O69" s="17">
        <f t="shared" si="14"/>
        <v>1.9540407064649401E-3</v>
      </c>
      <c r="P69" s="17">
        <f t="shared" si="14"/>
        <v>1.6157226237341685E-2</v>
      </c>
      <c r="Q69" s="17">
        <f t="shared" si="14"/>
        <v>1.668507639820014E-2</v>
      </c>
      <c r="R69" s="17">
        <f t="shared" si="14"/>
        <v>5.1773833610300822E-2</v>
      </c>
      <c r="S69" s="17">
        <f t="shared" si="14"/>
        <v>0.16349158967237459</v>
      </c>
      <c r="U69" s="18">
        <f t="shared" si="10"/>
        <v>0.55000000000000004</v>
      </c>
      <c r="V69" s="22">
        <f t="shared" si="10"/>
        <v>1.2499999999999983E-2</v>
      </c>
      <c r="W69" s="17">
        <f>C69/(SQRT('Isocratic retention'!$B$8/16))</f>
        <v>9.0228506051936806E-3</v>
      </c>
      <c r="X69" s="17">
        <f>D69/(SQRT('Isocratic retention'!$B$8/16))</f>
        <v>8.9587929465485359E-3</v>
      </c>
      <c r="Y69" s="17">
        <f>E69/(SQRT('Isocratic retention'!$B$8/16))</f>
        <v>8.964013116387979E-3</v>
      </c>
      <c r="Z69" s="17">
        <f>F69/(SQRT('Isocratic retention'!$B$8/16))</f>
        <v>9.0910823593080455E-3</v>
      </c>
      <c r="AA69" s="17">
        <f>G69/(SQRT('Isocratic retention'!$B$8/16))</f>
        <v>9.0958047872570225E-3</v>
      </c>
      <c r="AB69" s="17">
        <f>H69/(SQRT('Isocratic retention'!$B$8/16))</f>
        <v>9.4097274494833738E-3</v>
      </c>
      <c r="AC69" s="17">
        <f>I69/(SQRT('Isocratic retention'!$B$8/16))</f>
        <v>1.0409213843058632E-2</v>
      </c>
      <c r="AE69" s="18">
        <f t="shared" si="11"/>
        <v>0.55000000000000004</v>
      </c>
      <c r="AF69" s="22">
        <f t="shared" si="11"/>
        <v>1.2499999999999983E-2</v>
      </c>
      <c r="AG69" s="22">
        <f t="shared" si="12"/>
        <v>-0.17360949882795695</v>
      </c>
      <c r="AH69" s="22">
        <f t="shared" si="12"/>
        <v>1.4194184128130057E-2</v>
      </c>
      <c r="AI69" s="22">
        <f t="shared" si="12"/>
        <v>0.34298289365449192</v>
      </c>
      <c r="AJ69" s="22">
        <f t="shared" si="12"/>
        <v>1.2654318921073932E-2</v>
      </c>
      <c r="AK69" s="22">
        <f t="shared" si="12"/>
        <v>0.8267094374136561</v>
      </c>
      <c r="AL69" s="22">
        <f t="shared" si="12"/>
        <v>2.4576964492746973</v>
      </c>
      <c r="AM69" s="17"/>
      <c r="AN69" s="1">
        <v>1.5</v>
      </c>
    </row>
    <row r="70" spans="1:40">
      <c r="A70" s="8">
        <v>0.56000000000000005</v>
      </c>
      <c r="B70" s="22">
        <f t="shared" si="3"/>
        <v>9.9999999999999811E-3</v>
      </c>
      <c r="C70" s="17">
        <f t="shared" si="13"/>
        <v>0.21964504163075388</v>
      </c>
      <c r="D70" s="17">
        <f t="shared" si="13"/>
        <v>0.21824653184047493</v>
      </c>
      <c r="E70" s="17">
        <f t="shared" si="13"/>
        <v>0.2183467855538464</v>
      </c>
      <c r="F70" s="17">
        <f t="shared" si="13"/>
        <v>0.22097659795792629</v>
      </c>
      <c r="G70" s="17">
        <f t="shared" si="13"/>
        <v>0.22103453281754351</v>
      </c>
      <c r="H70" s="17">
        <f t="shared" si="13"/>
        <v>0.2274953578950705</v>
      </c>
      <c r="I70" s="17">
        <f t="shared" si="13"/>
        <v>0.24763330528858754</v>
      </c>
      <c r="K70" s="19">
        <f t="shared" si="5"/>
        <v>0.56000000000000005</v>
      </c>
      <c r="L70" s="22">
        <f t="shared" si="5"/>
        <v>9.9999999999999811E-3</v>
      </c>
      <c r="M70" s="17">
        <f t="shared" si="14"/>
        <v>7.546062526393808E-3</v>
      </c>
      <c r="N70" s="17">
        <f t="shared" si="14"/>
        <v>1.1308800021786187E-3</v>
      </c>
      <c r="O70" s="17">
        <f t="shared" si="14"/>
        <v>1.5907594213138778E-3</v>
      </c>
      <c r="P70" s="17">
        <f t="shared" si="14"/>
        <v>1.3654119073056258E-2</v>
      </c>
      <c r="Q70" s="17">
        <f t="shared" si="14"/>
        <v>1.3919875309832741E-2</v>
      </c>
      <c r="R70" s="17">
        <f t="shared" si="14"/>
        <v>4.3556687592066531E-2</v>
      </c>
      <c r="S70" s="17">
        <f t="shared" si="14"/>
        <v>0.13593259306691538</v>
      </c>
      <c r="U70" s="18">
        <f t="shared" si="10"/>
        <v>0.56000000000000005</v>
      </c>
      <c r="V70" s="22">
        <f t="shared" si="10"/>
        <v>9.9999999999999811E-3</v>
      </c>
      <c r="W70" s="17">
        <f>C70/(SQRT('Isocratic retention'!$B$8/16))</f>
        <v>9.0140423142398372E-3</v>
      </c>
      <c r="X70" s="17">
        <f>D70/(SQRT('Isocratic retention'!$B$8/16))</f>
        <v>8.9566486834396237E-3</v>
      </c>
      <c r="Y70" s="17">
        <f>E70/(SQRT('Isocratic retention'!$B$8/16))</f>
        <v>8.9607630090250343E-3</v>
      </c>
      <c r="Z70" s="17">
        <f>F70/(SQRT('Isocratic retention'!$B$8/16))</f>
        <v>9.0686882328902731E-3</v>
      </c>
      <c r="AA70" s="17">
        <f>G70/(SQRT('Isocratic retention'!$B$8/16))</f>
        <v>9.0710658293622071E-3</v>
      </c>
      <c r="AB70" s="17">
        <f>H70/(SQRT('Isocratic retention'!$B$8/16))</f>
        <v>9.3362124960082709E-3</v>
      </c>
      <c r="AC70" s="17">
        <f>I70/(SQRT('Isocratic retention'!$B$8/16))</f>
        <v>1.0162656419255397E-2</v>
      </c>
      <c r="AE70" s="18">
        <f t="shared" si="11"/>
        <v>0.56000000000000005</v>
      </c>
      <c r="AF70" s="22">
        <f t="shared" si="11"/>
        <v>9.9999999999999811E-3</v>
      </c>
      <c r="AG70" s="22">
        <f t="shared" ref="AG70:AL112" si="18">(2*(D70-C70))/(W70+X70)</f>
        <v>-0.15564340741928442</v>
      </c>
      <c r="AH70" s="22">
        <f t="shared" si="18"/>
        <v>1.1190646851479144E-2</v>
      </c>
      <c r="AI70" s="22">
        <f t="shared" si="18"/>
        <v>0.29172406511919097</v>
      </c>
      <c r="AJ70" s="22">
        <f t="shared" si="18"/>
        <v>6.3876124690993999E-3</v>
      </c>
      <c r="AK70" s="22">
        <f t="shared" si="18"/>
        <v>0.70198591701871849</v>
      </c>
      <c r="AL70" s="22">
        <f t="shared" si="18"/>
        <v>2.0655503127930777</v>
      </c>
      <c r="AM70" s="17"/>
      <c r="AN70" s="1">
        <v>1.5</v>
      </c>
    </row>
    <row r="71" spans="1:40">
      <c r="A71" s="8">
        <v>0.56999999999999995</v>
      </c>
      <c r="B71" s="22">
        <f t="shared" si="3"/>
        <v>7.5000000000000067E-3</v>
      </c>
      <c r="C71" s="17">
        <f t="shared" si="13"/>
        <v>0.21945518151577317</v>
      </c>
      <c r="D71" s="17">
        <f t="shared" si="13"/>
        <v>0.21820341967616416</v>
      </c>
      <c r="E71" s="17">
        <f t="shared" si="13"/>
        <v>0.21828231366170192</v>
      </c>
      <c r="F71" s="17">
        <f t="shared" si="13"/>
        <v>0.22051545793523705</v>
      </c>
      <c r="G71" s="17">
        <f t="shared" si="13"/>
        <v>0.22053162271695431</v>
      </c>
      <c r="H71" s="17">
        <f t="shared" si="13"/>
        <v>0.22598832747297587</v>
      </c>
      <c r="I71" s="17">
        <f t="shared" si="13"/>
        <v>0.24263816051390372</v>
      </c>
      <c r="K71" s="19">
        <f t="shared" si="5"/>
        <v>0.56999999999999995</v>
      </c>
      <c r="L71" s="22">
        <f t="shared" si="5"/>
        <v>7.5000000000000067E-3</v>
      </c>
      <c r="M71" s="17">
        <f t="shared" si="14"/>
        <v>6.6751445677669316E-3</v>
      </c>
      <c r="N71" s="17">
        <f t="shared" si="14"/>
        <v>9.3311778056960474E-4</v>
      </c>
      <c r="O71" s="17">
        <f t="shared" si="14"/>
        <v>1.2950167967978633E-3</v>
      </c>
      <c r="P71" s="17">
        <f t="shared" si="14"/>
        <v>1.1538797868059848E-2</v>
      </c>
      <c r="Q71" s="17">
        <f t="shared" si="14"/>
        <v>1.1612948242909663E-2</v>
      </c>
      <c r="R71" s="17">
        <f t="shared" si="14"/>
        <v>3.6643704004476529E-2</v>
      </c>
      <c r="S71" s="17">
        <f t="shared" si="14"/>
        <v>0.11301908492616389</v>
      </c>
      <c r="U71" s="18">
        <f t="shared" si="10"/>
        <v>0.56999999999999995</v>
      </c>
      <c r="V71" s="22">
        <f t="shared" si="10"/>
        <v>7.5000000000000067E-3</v>
      </c>
      <c r="W71" s="17">
        <f>C71/(SQRT('Isocratic retention'!$B$8/16))</f>
        <v>9.0062506195240522E-3</v>
      </c>
      <c r="X71" s="17">
        <f>D71/(SQRT('Isocratic retention'!$B$8/16))</f>
        <v>8.9548793975478477E-3</v>
      </c>
      <c r="Y71" s="17">
        <f>E71/(SQRT('Isocratic retention'!$B$8/16))</f>
        <v>8.9581171383987055E-3</v>
      </c>
      <c r="Z71" s="17">
        <f>F71/(SQRT('Isocratic retention'!$B$8/16))</f>
        <v>9.0497634456679042E-3</v>
      </c>
      <c r="AA71" s="17">
        <f>G71/(SQRT('Isocratic retention'!$B$8/16))</f>
        <v>9.050426834312229E-3</v>
      </c>
      <c r="AB71" s="17">
        <f>H71/(SQRT('Isocratic retention'!$B$8/16))</f>
        <v>9.2743652724481575E-3</v>
      </c>
      <c r="AC71" s="17">
        <f>I71/(SQRT('Isocratic retention'!$B$8/16))</f>
        <v>9.9576600030811206E-3</v>
      </c>
      <c r="AE71" s="18">
        <f t="shared" si="11"/>
        <v>0.56999999999999995</v>
      </c>
      <c r="AF71" s="22">
        <f t="shared" si="11"/>
        <v>7.5000000000000067E-3</v>
      </c>
      <c r="AG71" s="22">
        <f t="shared" si="18"/>
        <v>-0.13938564426839764</v>
      </c>
      <c r="AH71" s="22">
        <f t="shared" si="18"/>
        <v>8.8085748667946339E-3</v>
      </c>
      <c r="AI71" s="22">
        <f t="shared" si="18"/>
        <v>0.24801855644367382</v>
      </c>
      <c r="AJ71" s="22">
        <f t="shared" si="18"/>
        <v>1.7861449484471584E-3</v>
      </c>
      <c r="AK71" s="22">
        <f t="shared" si="18"/>
        <v>0.59555434236096672</v>
      </c>
      <c r="AL71" s="22">
        <f t="shared" si="18"/>
        <v>1.7314695464874414</v>
      </c>
      <c r="AM71" s="17"/>
      <c r="AN71" s="1">
        <v>1.5</v>
      </c>
    </row>
    <row r="72" spans="1:40">
      <c r="A72" s="8">
        <v>0.57999999999999996</v>
      </c>
      <c r="B72" s="22">
        <f t="shared" si="3"/>
        <v>5.0000000000000044E-3</v>
      </c>
      <c r="C72" s="17">
        <f t="shared" si="13"/>
        <v>0.21928723383302925</v>
      </c>
      <c r="D72" s="17">
        <f t="shared" si="13"/>
        <v>0.21816784673562256</v>
      </c>
      <c r="E72" s="17">
        <f t="shared" si="13"/>
        <v>0.21822982792304796</v>
      </c>
      <c r="F72" s="17">
        <f t="shared" si="13"/>
        <v>0.22012575857182784</v>
      </c>
      <c r="G72" s="17">
        <f t="shared" si="13"/>
        <v>0.2201120594062935</v>
      </c>
      <c r="H72" s="17">
        <f t="shared" si="13"/>
        <v>0.2247204813679145</v>
      </c>
      <c r="I72" s="17">
        <f t="shared" si="13"/>
        <v>0.23848502344227759</v>
      </c>
      <c r="K72" s="19">
        <f t="shared" si="5"/>
        <v>0.57999999999999996</v>
      </c>
      <c r="L72" s="22">
        <f t="shared" si="5"/>
        <v>5.0000000000000044E-3</v>
      </c>
      <c r="M72" s="17">
        <f t="shared" si="14"/>
        <v>5.9047423533451588E-3</v>
      </c>
      <c r="N72" s="17">
        <f t="shared" si="14"/>
        <v>7.6993915423187193E-4</v>
      </c>
      <c r="O72" s="17">
        <f t="shared" si="14"/>
        <v>1.0542565277428537E-3</v>
      </c>
      <c r="P72" s="17">
        <f t="shared" si="14"/>
        <v>9.7511861093020503E-3</v>
      </c>
      <c r="Q72" s="17">
        <f t="shared" si="14"/>
        <v>9.6883459004287933E-3</v>
      </c>
      <c r="R72" s="17">
        <f t="shared" si="14"/>
        <v>3.0827896183094092E-2</v>
      </c>
      <c r="S72" s="17">
        <f t="shared" si="14"/>
        <v>9.3967997441640208E-2</v>
      </c>
      <c r="U72" s="18">
        <f t="shared" si="10"/>
        <v>0.57999999999999996</v>
      </c>
      <c r="V72" s="22">
        <f t="shared" si="10"/>
        <v>5.0000000000000044E-3</v>
      </c>
      <c r="W72" s="17">
        <f>C72/(SQRT('Isocratic retention'!$B$8/16))</f>
        <v>8.9993581920529281E-3</v>
      </c>
      <c r="X72" s="17">
        <f>D72/(SQRT('Isocratic retention'!$B$8/16))</f>
        <v>8.9534195148712192E-3</v>
      </c>
      <c r="Y72" s="17">
        <f>E72/(SQRT('Isocratic retention'!$B$8/16))</f>
        <v>8.9559631691326202E-3</v>
      </c>
      <c r="Z72" s="17">
        <f>F72/(SQRT('Isocratic retention'!$B$8/16))</f>
        <v>9.0337705212407363E-3</v>
      </c>
      <c r="AA72" s="17">
        <f>G72/(SQRT('Isocratic retention'!$B$8/16))</f>
        <v>9.0332083193495408E-3</v>
      </c>
      <c r="AB72" s="17">
        <f>H72/(SQRT('Isocratic retention'!$B$8/16))</f>
        <v>9.2223339661454198E-3</v>
      </c>
      <c r="AC72" s="17">
        <f>I72/(SQRT('Isocratic retention'!$B$8/16))</f>
        <v>9.7872188539318925E-3</v>
      </c>
      <c r="AE72" s="18">
        <f t="shared" si="11"/>
        <v>0.57999999999999996</v>
      </c>
      <c r="AF72" s="22">
        <f t="shared" si="11"/>
        <v>5.0000000000000044E-3</v>
      </c>
      <c r="AG72" s="22">
        <f t="shared" si="18"/>
        <v>-0.12470349888808133</v>
      </c>
      <c r="AH72" s="22">
        <f t="shared" si="18"/>
        <v>6.9216442039353064E-3</v>
      </c>
      <c r="AI72" s="22">
        <f t="shared" si="18"/>
        <v>0.21077917899300855</v>
      </c>
      <c r="AJ72" s="22">
        <f t="shared" si="18"/>
        <v>-1.5164865864086623E-3</v>
      </c>
      <c r="AK72" s="22">
        <f t="shared" si="18"/>
        <v>0.50487921854643047</v>
      </c>
      <c r="AL72" s="22">
        <f t="shared" si="18"/>
        <v>1.4481710542738702</v>
      </c>
      <c r="AM72" s="17"/>
      <c r="AN72" s="1">
        <v>1.5</v>
      </c>
    </row>
    <row r="73" spans="1:40">
      <c r="A73" s="8">
        <v>0.59</v>
      </c>
      <c r="B73" s="22">
        <f t="shared" si="3"/>
        <v>2.5000000000000022E-3</v>
      </c>
      <c r="C73" s="17">
        <f t="shared" si="13"/>
        <v>0.21913866959065564</v>
      </c>
      <c r="D73" s="17">
        <f t="shared" si="13"/>
        <v>0.21813849459988527</v>
      </c>
      <c r="E73" s="17">
        <f t="shared" si="13"/>
        <v>0.21818709995787697</v>
      </c>
      <c r="F73" s="17">
        <f t="shared" si="13"/>
        <v>0.21979643214954961</v>
      </c>
      <c r="G73" s="17">
        <f t="shared" si="13"/>
        <v>0.21976202990510343</v>
      </c>
      <c r="H73" s="17">
        <f t="shared" si="13"/>
        <v>0.22365385807846216</v>
      </c>
      <c r="I73" s="17">
        <f t="shared" si="13"/>
        <v>0.23503196085575681</v>
      </c>
      <c r="K73" s="19">
        <f t="shared" si="5"/>
        <v>0.59</v>
      </c>
      <c r="L73" s="22">
        <f t="shared" si="5"/>
        <v>2.5000000000000022E-3</v>
      </c>
      <c r="M73" s="17">
        <f t="shared" si="14"/>
        <v>5.2232550030076701E-3</v>
      </c>
      <c r="N73" s="17">
        <f t="shared" si="14"/>
        <v>6.3529632974887852E-4</v>
      </c>
      <c r="O73" s="17">
        <f t="shared" si="14"/>
        <v>8.5825668750912792E-4</v>
      </c>
      <c r="P73" s="17">
        <f t="shared" ref="P73:S113" si="19">(10^(F$3-F$4*$A73))</f>
        <v>8.2405144474753615E-3</v>
      </c>
      <c r="Q73" s="17">
        <f t="shared" si="19"/>
        <v>8.0827059867131165E-3</v>
      </c>
      <c r="R73" s="17">
        <f t="shared" si="19"/>
        <v>2.5935128800285194E-2</v>
      </c>
      <c r="S73" s="17">
        <f t="shared" si="19"/>
        <v>7.812826080622387E-2</v>
      </c>
      <c r="U73" s="18">
        <f t="shared" si="10"/>
        <v>0.59</v>
      </c>
      <c r="V73" s="22">
        <f t="shared" si="10"/>
        <v>2.5000000000000022E-3</v>
      </c>
      <c r="W73" s="17">
        <f>C73/(SQRT('Isocratic retention'!$B$8/16))</f>
        <v>8.9932612441901583E-3</v>
      </c>
      <c r="X73" s="17">
        <f>D73/(SQRT('Isocratic retention'!$B$8/16))</f>
        <v>8.9522149286370631E-3</v>
      </c>
      <c r="Y73" s="17">
        <f>E73/(SQRT('Isocratic retention'!$B$8/16))</f>
        <v>8.9542096504408551E-3</v>
      </c>
      <c r="Z73" s="17">
        <f>F73/(SQRT('Isocratic retention'!$B$8/16))</f>
        <v>9.0202552500396518E-3</v>
      </c>
      <c r="AA73" s="17">
        <f>G73/(SQRT('Isocratic retention'!$B$8/16))</f>
        <v>9.0188434117170549E-3</v>
      </c>
      <c r="AB73" s="17">
        <f>H73/(SQRT('Isocratic retention'!$B$8/16))</f>
        <v>9.1785606699531005E-3</v>
      </c>
      <c r="AC73" s="17">
        <f>I73/(SQRT('Isocratic retention'!$B$8/16))</f>
        <v>9.6455081554452718E-3</v>
      </c>
      <c r="AE73" s="18">
        <f t="shared" si="11"/>
        <v>0.59</v>
      </c>
      <c r="AF73" s="22">
        <f t="shared" si="11"/>
        <v>2.5000000000000022E-3</v>
      </c>
      <c r="AG73" s="22">
        <f t="shared" si="18"/>
        <v>-0.11146820303211853</v>
      </c>
      <c r="AH73" s="22">
        <f t="shared" si="18"/>
        <v>5.4288177717499277E-3</v>
      </c>
      <c r="AI73" s="22">
        <f t="shared" si="18"/>
        <v>0.1790687178264338</v>
      </c>
      <c r="AJ73" s="22">
        <f t="shared" si="18"/>
        <v>-3.8141866277507513E-3</v>
      </c>
      <c r="AK73" s="22">
        <f t="shared" si="18"/>
        <v>0.42773443463607896</v>
      </c>
      <c r="AL73" s="22">
        <f t="shared" si="18"/>
        <v>1.20888877774849</v>
      </c>
      <c r="AM73" s="17"/>
      <c r="AN73" s="1">
        <v>1.5</v>
      </c>
    </row>
    <row r="74" spans="1:40">
      <c r="A74" s="8">
        <v>0.6</v>
      </c>
      <c r="B74" s="22">
        <f t="shared" si="3"/>
        <v>0</v>
      </c>
      <c r="C74" s="17">
        <f t="shared" si="13"/>
        <v>0.21900725167674684</v>
      </c>
      <c r="D74" s="17">
        <f t="shared" ref="C74:I110" si="20">((10^(D$3-D$4*$A74))+1)*$B$6</f>
        <v>0.21811427540801576</v>
      </c>
      <c r="E74" s="17">
        <f t="shared" si="20"/>
        <v>0.21815231567066926</v>
      </c>
      <c r="F74" s="17">
        <f t="shared" si="20"/>
        <v>0.21951812558147685</v>
      </c>
      <c r="G74" s="17">
        <f t="shared" si="20"/>
        <v>0.21947001044441622</v>
      </c>
      <c r="H74" s="17">
        <f t="shared" si="20"/>
        <v>0.22275652106172145</v>
      </c>
      <c r="I74" s="17">
        <f t="shared" si="20"/>
        <v>0.23216096454121407</v>
      </c>
      <c r="K74" s="19">
        <f t="shared" si="5"/>
        <v>0.6</v>
      </c>
      <c r="L74" s="22">
        <f t="shared" si="5"/>
        <v>0</v>
      </c>
      <c r="M74" s="17">
        <f t="shared" ref="M74:O113" si="21">(10^(C$3-C$4*$A74))</f>
        <v>4.6204205355359221E-3</v>
      </c>
      <c r="N74" s="17">
        <f t="shared" si="21"/>
        <v>5.2419911933826587E-4</v>
      </c>
      <c r="O74" s="17">
        <f t="shared" si="21"/>
        <v>6.9869573701497546E-4</v>
      </c>
      <c r="P74" s="17">
        <f t="shared" si="19"/>
        <v>6.9638788141139045E-3</v>
      </c>
      <c r="Q74" s="17">
        <f t="shared" si="19"/>
        <v>6.7431671762211483E-3</v>
      </c>
      <c r="R74" s="17">
        <f t="shared" si="19"/>
        <v>2.1818903952850702E-2</v>
      </c>
      <c r="S74" s="17">
        <f t="shared" si="19"/>
        <v>6.4958552941349071E-2</v>
      </c>
      <c r="U74" s="18">
        <f t="shared" si="10"/>
        <v>0.6</v>
      </c>
      <c r="V74" s="22">
        <f t="shared" si="10"/>
        <v>0</v>
      </c>
      <c r="W74" s="17">
        <f>C74/(SQRT('Isocratic retention'!$B$8/16))</f>
        <v>8.9878679668002927E-3</v>
      </c>
      <c r="X74" s="17">
        <f>D74/(SQRT('Isocratic retention'!$B$8/16))</f>
        <v>8.9512209939745374E-3</v>
      </c>
      <c r="Y74" s="17">
        <f>E74/(SQRT('Isocratic retention'!$B$8/16))</f>
        <v>8.9527821334141437E-3</v>
      </c>
      <c r="Z74" s="17">
        <f>F74/(SQRT('Isocratic retention'!$B$8/16))</f>
        <v>9.0088337894762213E-3</v>
      </c>
      <c r="AA74" s="17">
        <f>G74/(SQRT('Isocratic retention'!$B$8/16))</f>
        <v>9.0068591859149474E-3</v>
      </c>
      <c r="AB74" s="17">
        <f>H74/(SQRT('Isocratic retention'!$B$8/16))</f>
        <v>9.1417347358050752E-3</v>
      </c>
      <c r="AC74" s="17">
        <f>I74/(SQRT('Isocratic retention'!$B$8/16))</f>
        <v>9.5276849527397879E-3</v>
      </c>
      <c r="AE74" s="18">
        <f t="shared" si="11"/>
        <v>0.6</v>
      </c>
      <c r="AF74" s="22">
        <f t="shared" si="11"/>
        <v>0</v>
      </c>
      <c r="AG74" s="22">
        <f t="shared" si="18"/>
        <v>-9.9556479226302147E-2</v>
      </c>
      <c r="AH74" s="22">
        <f t="shared" si="18"/>
        <v>4.2493583566579124E-3</v>
      </c>
      <c r="AI74" s="22">
        <f t="shared" si="18"/>
        <v>0.15208096160958406</v>
      </c>
      <c r="AJ74" s="22">
        <f t="shared" si="18"/>
        <v>-5.3414694762340528E-3</v>
      </c>
      <c r="AK74" s="22">
        <f t="shared" si="18"/>
        <v>0.36217798816601099</v>
      </c>
      <c r="AL74" s="22">
        <f t="shared" si="18"/>
        <v>1.0074703591631164</v>
      </c>
      <c r="AM74" s="17"/>
      <c r="AN74" s="1">
        <v>1.5</v>
      </c>
    </row>
    <row r="75" spans="1:40">
      <c r="A75" s="8">
        <v>0.61</v>
      </c>
      <c r="B75" s="22">
        <f t="shared" si="3"/>
        <v>-2.5000000000000022E-3</v>
      </c>
      <c r="C75" s="17">
        <f t="shared" si="20"/>
        <v>0.21889100117245172</v>
      </c>
      <c r="D75" s="17">
        <f t="shared" si="20"/>
        <v>0.21809429153835588</v>
      </c>
      <c r="E75" s="17">
        <f t="shared" si="20"/>
        <v>0.21812399822958101</v>
      </c>
      <c r="F75" s="17">
        <f t="shared" si="20"/>
        <v>0.21928293477808899</v>
      </c>
      <c r="G75" s="17">
        <f t="shared" si="20"/>
        <v>0.21922638707801378</v>
      </c>
      <c r="H75" s="17">
        <f t="shared" si="20"/>
        <v>0.22200160249808631</v>
      </c>
      <c r="I75" s="17">
        <f t="shared" si="20"/>
        <v>0.22977391836652461</v>
      </c>
      <c r="K75" s="19">
        <f t="shared" si="5"/>
        <v>0.61</v>
      </c>
      <c r="L75" s="22">
        <f t="shared" si="5"/>
        <v>-2.5000000000000022E-3</v>
      </c>
      <c r="M75" s="17">
        <f t="shared" si="21"/>
        <v>4.0871613415215651E-3</v>
      </c>
      <c r="N75" s="17">
        <f t="shared" si="21"/>
        <v>4.3252999245821291E-4</v>
      </c>
      <c r="O75" s="17">
        <f t="shared" si="21"/>
        <v>5.6879921826150288E-4</v>
      </c>
      <c r="P75" s="17">
        <f t="shared" si="19"/>
        <v>5.8850219178393538E-3</v>
      </c>
      <c r="Q75" s="17">
        <f t="shared" si="19"/>
        <v>5.625628798228372E-3</v>
      </c>
      <c r="R75" s="17">
        <f t="shared" si="19"/>
        <v>1.8355974761863902E-2</v>
      </c>
      <c r="S75" s="17">
        <f t="shared" si="19"/>
        <v>5.4008799846443079E-2</v>
      </c>
      <c r="U75" s="18">
        <f t="shared" si="10"/>
        <v>0.61</v>
      </c>
      <c r="V75" s="22">
        <f t="shared" si="10"/>
        <v>-2.5000000000000022E-3</v>
      </c>
      <c r="W75" s="17">
        <f>C75/(SQRT('Isocratic retention'!$B$8/16))</f>
        <v>8.9830971467672622E-3</v>
      </c>
      <c r="X75" s="17">
        <f>D75/(SQRT('Isocratic retention'!$B$8/16))</f>
        <v>8.950400873268061E-3</v>
      </c>
      <c r="Y75" s="17">
        <f>E75/(SQRT('Isocratic retention'!$B$8/16))</f>
        <v>8.9516200101524227E-3</v>
      </c>
      <c r="Z75" s="17">
        <f>F75/(SQRT('Isocratic retention'!$B$8/16))</f>
        <v>8.9991817625608029E-3</v>
      </c>
      <c r="AA75" s="17">
        <f>G75/(SQRT('Isocratic retention'!$B$8/16))</f>
        <v>8.9968610939153079E-3</v>
      </c>
      <c r="AB75" s="17">
        <f>H75/(SQRT('Isocratic retention'!$B$8/16))</f>
        <v>9.110753531650001E-3</v>
      </c>
      <c r="AC75" s="17">
        <f>I75/(SQRT('Isocratic retention'!$B$8/16))</f>
        <v>9.4297226447134248E-3</v>
      </c>
      <c r="AE75" s="18">
        <f t="shared" si="11"/>
        <v>0.61</v>
      </c>
      <c r="AF75" s="22">
        <f t="shared" si="11"/>
        <v>-2.5000000000000022E-3</v>
      </c>
      <c r="AG75" s="22">
        <f t="shared" si="18"/>
        <v>-8.8851559601562741E-2</v>
      </c>
      <c r="AH75" s="22">
        <f t="shared" si="18"/>
        <v>3.3188086885358593E-3</v>
      </c>
      <c r="AI75" s="22">
        <f t="shared" si="18"/>
        <v>0.12912365287991451</v>
      </c>
      <c r="AJ75" s="22">
        <f t="shared" si="18"/>
        <v>-6.2844593698953913E-3</v>
      </c>
      <c r="AK75" s="22">
        <f t="shared" si="18"/>
        <v>0.30652468339527511</v>
      </c>
      <c r="AL75" s="22">
        <f t="shared" si="18"/>
        <v>0.83841599261047428</v>
      </c>
      <c r="AM75" s="17"/>
      <c r="AN75" s="1">
        <v>1.5</v>
      </c>
    </row>
    <row r="76" spans="1:40">
      <c r="A76" s="8">
        <v>0.62</v>
      </c>
      <c r="B76" s="22">
        <f t="shared" si="3"/>
        <v>-5.0000000000000044E-3</v>
      </c>
      <c r="C76" s="17">
        <f t="shared" si="20"/>
        <v>0.21878816755299366</v>
      </c>
      <c r="D76" s="17">
        <f t="shared" si="20"/>
        <v>0.21807780234050267</v>
      </c>
      <c r="E76" s="17">
        <f t="shared" si="20"/>
        <v>0.21810094536479185</v>
      </c>
      <c r="F76" s="17">
        <f t="shared" si="20"/>
        <v>0.21908418016593137</v>
      </c>
      <c r="G76" s="17">
        <f t="shared" si="20"/>
        <v>0.21902313916940669</v>
      </c>
      <c r="H76" s="17">
        <f t="shared" si="20"/>
        <v>0.2213664988223337</v>
      </c>
      <c r="I76" s="17">
        <f t="shared" si="20"/>
        <v>0.22778924516745525</v>
      </c>
      <c r="K76" s="19">
        <f t="shared" si="5"/>
        <v>0.62</v>
      </c>
      <c r="L76" s="22">
        <f t="shared" si="5"/>
        <v>-5.0000000000000044E-3</v>
      </c>
      <c r="M76" s="17">
        <f t="shared" si="21"/>
        <v>3.6154474907965821E-3</v>
      </c>
      <c r="N76" s="17">
        <f t="shared" si="21"/>
        <v>3.5689147019565668E-4</v>
      </c>
      <c r="O76" s="17">
        <f t="shared" si="21"/>
        <v>4.6305213207270958E-4</v>
      </c>
      <c r="P76" s="17">
        <f t="shared" si="19"/>
        <v>4.9733035134466898E-3</v>
      </c>
      <c r="Q76" s="17">
        <f t="shared" si="19"/>
        <v>4.6932989422326273E-3</v>
      </c>
      <c r="R76" s="17">
        <f t="shared" si="19"/>
        <v>1.5442655148319757E-2</v>
      </c>
      <c r="S76" s="17">
        <f t="shared" si="19"/>
        <v>4.490479434612496E-2</v>
      </c>
      <c r="U76" s="18">
        <f t="shared" si="10"/>
        <v>0.62</v>
      </c>
      <c r="V76" s="22">
        <f t="shared" si="10"/>
        <v>-5.0000000000000044E-3</v>
      </c>
      <c r="W76" s="17">
        <f>C76/(SQRT('Isocratic retention'!$B$8/16))</f>
        <v>8.9788769440700411E-3</v>
      </c>
      <c r="X76" s="17">
        <f>D76/(SQRT('Isocratic retention'!$B$8/16))</f>
        <v>8.9497241708664348E-3</v>
      </c>
      <c r="Y76" s="17">
        <f>E76/(SQRT('Isocratic retention'!$B$8/16))</f>
        <v>8.9506739405433352E-3</v>
      </c>
      <c r="Z76" s="17">
        <f>F76/(SQRT('Isocratic retention'!$B$8/16))</f>
        <v>8.9910250453827702E-3</v>
      </c>
      <c r="AA76" s="17">
        <f>G76/(SQRT('Isocratic retention'!$B$8/16))</f>
        <v>8.9885199757418089E-3</v>
      </c>
      <c r="AB76" s="17">
        <f>H76/(SQRT('Isocratic retention'!$B$8/16))</f>
        <v>9.0846894267439249E-3</v>
      </c>
      <c r="AC76" s="17">
        <f>I76/(SQRT('Isocratic retention'!$B$8/16))</f>
        <v>9.3482733751850747E-3</v>
      </c>
      <c r="AE76" s="18">
        <f t="shared" si="11"/>
        <v>0.62</v>
      </c>
      <c r="AF76" s="22">
        <f t="shared" si="11"/>
        <v>-5.0000000000000044E-3</v>
      </c>
      <c r="AG76" s="22">
        <f t="shared" si="18"/>
        <v>-7.9243796873719949E-2</v>
      </c>
      <c r="AH76" s="22">
        <f t="shared" si="18"/>
        <v>2.5857552603183263E-3</v>
      </c>
      <c r="AI76" s="22">
        <f t="shared" si="18"/>
        <v>0.10960331035659311</v>
      </c>
      <c r="AJ76" s="22">
        <f t="shared" si="18"/>
        <v>-6.790049075542464E-3</v>
      </c>
      <c r="AK76" s="22">
        <f t="shared" si="18"/>
        <v>0.25931859701738519</v>
      </c>
      <c r="AL76" s="22">
        <f t="shared" si="18"/>
        <v>0.69687617928132661</v>
      </c>
      <c r="AM76" s="17"/>
      <c r="AN76" s="1">
        <v>1.5</v>
      </c>
    </row>
    <row r="77" spans="1:40">
      <c r="A77" s="8">
        <v>0.63</v>
      </c>
      <c r="B77" s="22">
        <f t="shared" si="3"/>
        <v>-7.5000000000000067E-3</v>
      </c>
      <c r="C77" s="17">
        <f t="shared" si="20"/>
        <v>0.21869720232789666</v>
      </c>
      <c r="D77" s="17">
        <f t="shared" si="20"/>
        <v>0.21806419668501795</v>
      </c>
      <c r="E77" s="17">
        <f t="shared" si="20"/>
        <v>0.21808217832389534</v>
      </c>
      <c r="F77" s="17">
        <f t="shared" si="20"/>
        <v>0.21891621698333713</v>
      </c>
      <c r="G77" s="17">
        <f t="shared" si="20"/>
        <v>0.21885357533420005</v>
      </c>
      <c r="H77" s="17">
        <f t="shared" si="20"/>
        <v>0.22083219393385381</v>
      </c>
      <c r="I77" s="17">
        <f t="shared" si="20"/>
        <v>0.22613911885282015</v>
      </c>
      <c r="K77" s="19">
        <f t="shared" si="5"/>
        <v>0.63</v>
      </c>
      <c r="L77" s="22">
        <f t="shared" si="5"/>
        <v>-7.5000000000000067E-3</v>
      </c>
      <c r="M77" s="17">
        <f t="shared" si="21"/>
        <v>3.1981758160398617E-3</v>
      </c>
      <c r="N77" s="17">
        <f t="shared" si="21"/>
        <v>2.9448020650434472E-4</v>
      </c>
      <c r="O77" s="17">
        <f t="shared" si="21"/>
        <v>3.7696478851084519E-4</v>
      </c>
      <c r="P77" s="17">
        <f t="shared" si="19"/>
        <v>4.2028301987942253E-3</v>
      </c>
      <c r="Q77" s="17">
        <f t="shared" si="19"/>
        <v>3.9154831844039574E-3</v>
      </c>
      <c r="R77" s="17">
        <f t="shared" si="19"/>
        <v>1.2991715292907262E-2</v>
      </c>
      <c r="S77" s="17">
        <f t="shared" si="19"/>
        <v>3.7335407581743821E-2</v>
      </c>
      <c r="U77" s="18">
        <f t="shared" si="10"/>
        <v>0.63</v>
      </c>
      <c r="V77" s="22">
        <f t="shared" si="10"/>
        <v>-7.5000000000000067E-3</v>
      </c>
      <c r="W77" s="17">
        <f>C77/(SQRT('Isocratic retention'!$B$8/16))</f>
        <v>8.9751438100003581E-3</v>
      </c>
      <c r="X77" s="17">
        <f>D77/(SQRT('Isocratic retention'!$B$8/16))</f>
        <v>8.9491658065467047E-3</v>
      </c>
      <c r="Y77" s="17">
        <f>E77/(SQRT('Isocratic retention'!$B$8/16))</f>
        <v>8.9499037574356337E-3</v>
      </c>
      <c r="Z77" s="17">
        <f>F77/(SQRT('Isocratic retention'!$B$8/16))</f>
        <v>8.9841319818112098E-3</v>
      </c>
      <c r="AA77" s="17">
        <f>G77/(SQRT('Isocratic retention'!$B$8/16))</f>
        <v>8.9815612227730681E-3</v>
      </c>
      <c r="AB77" s="17">
        <f>H77/(SQRT('Isocratic retention'!$B$8/16))</f>
        <v>9.0627620167841802E-3</v>
      </c>
      <c r="AC77" s="17">
        <f>I77/(SQRT('Isocratic retention'!$B$8/16))</f>
        <v>9.280553620104208E-3</v>
      </c>
      <c r="AE77" s="18">
        <f t="shared" si="11"/>
        <v>0.63</v>
      </c>
      <c r="AF77" s="22">
        <f t="shared" si="11"/>
        <v>-7.5000000000000067E-3</v>
      </c>
      <c r="AG77" s="22">
        <f t="shared" si="18"/>
        <v>-7.0630965032465964E-2</v>
      </c>
      <c r="AH77" s="22">
        <f t="shared" si="18"/>
        <v>2.009226101180085E-3</v>
      </c>
      <c r="AI77" s="22">
        <f t="shared" si="18"/>
        <v>9.3011820826985184E-2</v>
      </c>
      <c r="AJ77" s="22">
        <f t="shared" si="18"/>
        <v>-6.9734742126282574E-3</v>
      </c>
      <c r="AK77" s="22">
        <f t="shared" si="18"/>
        <v>0.21930649028899879</v>
      </c>
      <c r="AL77" s="22">
        <f t="shared" si="18"/>
        <v>0.57862221029377237</v>
      </c>
      <c r="AM77" s="17"/>
      <c r="AN77" s="1">
        <v>1.5</v>
      </c>
    </row>
    <row r="78" spans="1:40">
      <c r="A78" s="8">
        <v>0.64</v>
      </c>
      <c r="B78" s="22">
        <f t="shared" ref="B78:B114" si="22">($E$6-A78)/$B$8</f>
        <v>-1.0000000000000009E-2</v>
      </c>
      <c r="C78" s="17">
        <f t="shared" si="20"/>
        <v>0.21861673572348705</v>
      </c>
      <c r="D78" s="17">
        <f t="shared" si="20"/>
        <v>0.21805297031349785</v>
      </c>
      <c r="E78" s="17">
        <f t="shared" si="20"/>
        <v>0.21806690031713863</v>
      </c>
      <c r="F78" s="17">
        <f t="shared" si="20"/>
        <v>0.21877427496548441</v>
      </c>
      <c r="G78" s="17">
        <f t="shared" si="20"/>
        <v>0.21871211314446815</v>
      </c>
      <c r="H78" s="17">
        <f t="shared" si="20"/>
        <v>0.22038268982176493</v>
      </c>
      <c r="I78" s="17">
        <f t="shared" si="20"/>
        <v>0.22476714645175783</v>
      </c>
      <c r="K78" s="19">
        <f t="shared" ref="K78:L114" si="23">A78</f>
        <v>0.64</v>
      </c>
      <c r="L78" s="22">
        <f t="shared" si="23"/>
        <v>-1.0000000000000009E-2</v>
      </c>
      <c r="M78" s="17">
        <f t="shared" si="21"/>
        <v>2.8290629517754825E-3</v>
      </c>
      <c r="N78" s="17">
        <f t="shared" si="21"/>
        <v>2.4298308943976769E-4</v>
      </c>
      <c r="O78" s="17">
        <f t="shared" si="21"/>
        <v>3.0688218870939839E-4</v>
      </c>
      <c r="P78" s="17">
        <f t="shared" si="19"/>
        <v>3.5517200251579013E-3</v>
      </c>
      <c r="Q78" s="17">
        <f t="shared" si="19"/>
        <v>3.2665740571933663E-3</v>
      </c>
      <c r="R78" s="17">
        <f t="shared" si="19"/>
        <v>1.0929769824609777E-2</v>
      </c>
      <c r="S78" s="17">
        <f t="shared" si="19"/>
        <v>3.1041956200724113E-2</v>
      </c>
      <c r="U78" s="18">
        <f t="shared" si="10"/>
        <v>0.64</v>
      </c>
      <c r="V78" s="22">
        <f t="shared" si="10"/>
        <v>-1.0000000000000009E-2</v>
      </c>
      <c r="W78" s="17">
        <f>C78/(SQRT('Isocratic retention'!$B$8/16))</f>
        <v>8.9718415302327548E-3</v>
      </c>
      <c r="X78" s="17">
        <f>D78/(SQRT('Isocratic retention'!$B$8/16))</f>
        <v>8.9487050859806214E-3</v>
      </c>
      <c r="Y78" s="17">
        <f>E78/(SQRT('Isocratic retention'!$B$8/16))</f>
        <v>8.9492767612678187E-3</v>
      </c>
      <c r="Z78" s="17">
        <f>F78/(SQRT('Isocratic retention'!$B$8/16))</f>
        <v>8.9783068043084828E-3</v>
      </c>
      <c r="AA78" s="17">
        <f>G78/(SQRT('Isocratic retention'!$B$8/16))</f>
        <v>8.9757557370009275E-3</v>
      </c>
      <c r="AB78" s="17">
        <f>H78/(SQRT('Isocratic retention'!$B$8/16))</f>
        <v>9.0443147572571211E-3</v>
      </c>
      <c r="AC78" s="17">
        <f>I78/(SQRT('Isocratic retention'!$B$8/16))</f>
        <v>9.2242490607782786E-3</v>
      </c>
      <c r="AE78" s="18">
        <f t="shared" si="11"/>
        <v>0.64</v>
      </c>
      <c r="AF78" s="22">
        <f t="shared" si="11"/>
        <v>-1.0000000000000009E-2</v>
      </c>
      <c r="AG78" s="22">
        <f t="shared" si="18"/>
        <v>-6.2918327444224709E-2</v>
      </c>
      <c r="AH78" s="22">
        <f t="shared" si="18"/>
        <v>1.5566004882186196E-3</v>
      </c>
      <c r="AI78" s="22">
        <f t="shared" si="18"/>
        <v>7.8914667529877691E-2</v>
      </c>
      <c r="AJ78" s="22">
        <f t="shared" si="18"/>
        <v>-6.9245409915706432E-3</v>
      </c>
      <c r="AK78" s="22">
        <f t="shared" si="18"/>
        <v>0.18541289034680491</v>
      </c>
      <c r="AL78" s="22">
        <f t="shared" si="18"/>
        <v>0.48000014381693246</v>
      </c>
      <c r="AM78" s="17"/>
      <c r="AN78" s="1">
        <v>1.5</v>
      </c>
    </row>
    <row r="79" spans="1:40">
      <c r="A79" s="8">
        <v>0.65</v>
      </c>
      <c r="B79" s="22">
        <f t="shared" si="22"/>
        <v>-1.2500000000000011E-2</v>
      </c>
      <c r="C79" s="17">
        <f t="shared" si="20"/>
        <v>0.21854555605655046</v>
      </c>
      <c r="D79" s="17">
        <f t="shared" si="20"/>
        <v>0.21804370714954019</v>
      </c>
      <c r="E79" s="17">
        <f t="shared" si="20"/>
        <v>0.21805446268822606</v>
      </c>
      <c r="F79" s="17">
        <f t="shared" si="20"/>
        <v>0.21865432286573899</v>
      </c>
      <c r="G79" s="17">
        <f t="shared" si="20"/>
        <v>0.21859409534250374</v>
      </c>
      <c r="H79" s="17">
        <f t="shared" si="20"/>
        <v>0.2200045275568461</v>
      </c>
      <c r="I79" s="17">
        <f t="shared" si="20"/>
        <v>0.22362644088723088</v>
      </c>
      <c r="K79" s="19">
        <f t="shared" si="23"/>
        <v>0.65</v>
      </c>
      <c r="L79" s="22">
        <f t="shared" si="23"/>
        <v>-1.2500000000000011E-2</v>
      </c>
      <c r="M79" s="17">
        <f t="shared" si="21"/>
        <v>2.5025507181212583E-3</v>
      </c>
      <c r="N79" s="17">
        <f t="shared" si="21"/>
        <v>2.0049151165215301E-4</v>
      </c>
      <c r="O79" s="17">
        <f t="shared" si="21"/>
        <v>2.4982884507357959E-4</v>
      </c>
      <c r="P79" s="17">
        <f t="shared" si="19"/>
        <v>3.0014810355000112E-3</v>
      </c>
      <c r="Q79" s="17">
        <f t="shared" si="19"/>
        <v>2.7252079931363799E-3</v>
      </c>
      <c r="R79" s="17">
        <f t="shared" si="19"/>
        <v>9.1950805359911746E-3</v>
      </c>
      <c r="S79" s="17">
        <f t="shared" si="19"/>
        <v>2.5809361868031528E-2</v>
      </c>
      <c r="U79" s="18">
        <f t="shared" ref="U79:V114" si="24">K79</f>
        <v>0.65</v>
      </c>
      <c r="V79" s="22">
        <f t="shared" si="24"/>
        <v>-1.2500000000000011E-2</v>
      </c>
      <c r="W79" s="17">
        <f>C79/(SQRT('Isocratic retention'!$B$8/16))</f>
        <v>8.968920378337332E-3</v>
      </c>
      <c r="X79" s="17">
        <f>D79/(SQRT('Isocratic retention'!$B$8/16))</f>
        <v>8.9483249337529262E-3</v>
      </c>
      <c r="Y79" s="17">
        <f>E79/(SQRT('Isocratic retention'!$B$8/16))</f>
        <v>8.948766331747196E-3</v>
      </c>
      <c r="Z79" s="17">
        <f>F79/(SQRT('Isocratic retention'!$B$8/16))</f>
        <v>8.9733840740034449E-3</v>
      </c>
      <c r="AA79" s="17">
        <f>G79/(SQRT('Isocratic retention'!$B$8/16))</f>
        <v>8.9709123886018809E-3</v>
      </c>
      <c r="AB79" s="17">
        <f>H79/(SQRT('Isocratic retention'!$B$8/16))</f>
        <v>9.028795305361834E-3</v>
      </c>
      <c r="AC79" s="17">
        <f>I79/(SQRT('Isocratic retention'!$B$8/16))</f>
        <v>9.1774354921659706E-3</v>
      </c>
      <c r="AE79" s="18">
        <f t="shared" ref="AE79:AF114" si="25">U79</f>
        <v>0.65</v>
      </c>
      <c r="AF79" s="22">
        <f t="shared" si="25"/>
        <v>-1.2500000000000011E-2</v>
      </c>
      <c r="AG79" s="22">
        <f t="shared" si="18"/>
        <v>-5.6018533906172771E-2</v>
      </c>
      <c r="AH79" s="22">
        <f t="shared" si="18"/>
        <v>1.2019314788440634E-3</v>
      </c>
      <c r="AI79" s="22">
        <f t="shared" si="18"/>
        <v>6.6940647626799618E-2</v>
      </c>
      <c r="AJ79" s="22">
        <f t="shared" si="18"/>
        <v>-6.7127204859512551E-3</v>
      </c>
      <c r="AK79" s="22">
        <f t="shared" si="18"/>
        <v>0.15671723544881358</v>
      </c>
      <c r="AL79" s="22">
        <f t="shared" si="18"/>
        <v>0.39787624035575703</v>
      </c>
      <c r="AM79" s="17"/>
      <c r="AN79" s="1">
        <v>1.5</v>
      </c>
    </row>
    <row r="80" spans="1:40">
      <c r="A80" s="8">
        <v>0.66</v>
      </c>
      <c r="B80" s="22">
        <f t="shared" si="22"/>
        <v>-1.5000000000000013E-2</v>
      </c>
      <c r="C80" s="17">
        <f t="shared" si="20"/>
        <v>0.21848259148854884</v>
      </c>
      <c r="D80" s="17">
        <f t="shared" si="20"/>
        <v>0.21803606387794935</v>
      </c>
      <c r="E80" s="17">
        <f t="shared" si="20"/>
        <v>0.21804433737440526</v>
      </c>
      <c r="F80" s="17">
        <f t="shared" si="20"/>
        <v>0.21855295396559932</v>
      </c>
      <c r="G80" s="17">
        <f t="shared" si="20"/>
        <v>0.21849563651327941</v>
      </c>
      <c r="H80" s="17">
        <f t="shared" si="20"/>
        <v>0.21968638430795787</v>
      </c>
      <c r="I80" s="17">
        <f t="shared" si="20"/>
        <v>0.22267801861289407</v>
      </c>
      <c r="K80" s="19">
        <f t="shared" si="23"/>
        <v>0.66</v>
      </c>
      <c r="L80" s="22">
        <f t="shared" si="23"/>
        <v>-1.5000000000000013E-2</v>
      </c>
      <c r="M80" s="17">
        <f t="shared" si="21"/>
        <v>2.213722424535942E-3</v>
      </c>
      <c r="N80" s="17">
        <f t="shared" si="21"/>
        <v>1.6543063279524889E-4</v>
      </c>
      <c r="O80" s="17">
        <f t="shared" si="21"/>
        <v>2.0338245140027333E-4</v>
      </c>
      <c r="P80" s="17">
        <f t="shared" si="19"/>
        <v>2.5364860807309043E-3</v>
      </c>
      <c r="Q80" s="17">
        <f t="shared" si="19"/>
        <v>2.2735619875201758E-3</v>
      </c>
      <c r="R80" s="17">
        <f t="shared" si="19"/>
        <v>7.7357078346691121E-3</v>
      </c>
      <c r="S80" s="17">
        <f t="shared" si="19"/>
        <v>2.1458800976578304E-2</v>
      </c>
      <c r="U80" s="18">
        <f t="shared" si="24"/>
        <v>0.66</v>
      </c>
      <c r="V80" s="22">
        <f t="shared" si="24"/>
        <v>-1.5000000000000013E-2</v>
      </c>
      <c r="W80" s="17">
        <f>C80/(SQRT('Isocratic retention'!$B$8/16))</f>
        <v>8.9663363669886097E-3</v>
      </c>
      <c r="X80" s="17">
        <f>D80/(SQRT('Isocratic retention'!$B$8/16))</f>
        <v>8.9480112605052741E-3</v>
      </c>
      <c r="Y80" s="17">
        <f>E80/(SQRT('Isocratic retention'!$B$8/16))</f>
        <v>8.9483507976356666E-3</v>
      </c>
      <c r="Z80" s="17">
        <f>F80/(SQRT('Isocratic retention'!$B$8/16))</f>
        <v>8.969223982118725E-3</v>
      </c>
      <c r="AA80" s="17">
        <f>G80/(SQRT('Isocratic retention'!$B$8/16))</f>
        <v>8.9668717235076491E-3</v>
      </c>
      <c r="AB80" s="17">
        <f>H80/(SQRT('Isocratic retention'!$B$8/16))</f>
        <v>9.0157389819129786E-3</v>
      </c>
      <c r="AC80" s="17">
        <f>I80/(SQRT('Isocratic retention'!$B$8/16))</f>
        <v>9.1385130632817731E-3</v>
      </c>
      <c r="AE80" s="18">
        <f t="shared" si="25"/>
        <v>0.66</v>
      </c>
      <c r="AF80" s="22">
        <f t="shared" si="25"/>
        <v>-1.5000000000000013E-2</v>
      </c>
      <c r="AG80" s="22">
        <f t="shared" si="18"/>
        <v>-4.9851395081134356E-2</v>
      </c>
      <c r="AH80" s="22">
        <f t="shared" si="18"/>
        <v>9.246009249286155E-4</v>
      </c>
      <c r="AI80" s="22">
        <f t="shared" si="18"/>
        <v>5.6772927971117687E-2</v>
      </c>
      <c r="AJ80" s="22">
        <f t="shared" si="18"/>
        <v>-6.3912964404984757E-3</v>
      </c>
      <c r="AK80" s="22">
        <f t="shared" si="18"/>
        <v>0.13243325056461555</v>
      </c>
      <c r="AL80" s="22">
        <f t="shared" si="18"/>
        <v>0.32957946132824167</v>
      </c>
      <c r="AM80" s="17"/>
      <c r="AN80" s="1">
        <v>1.5</v>
      </c>
    </row>
    <row r="81" spans="1:40">
      <c r="A81" s="8">
        <v>0.67</v>
      </c>
      <c r="B81" s="22">
        <f t="shared" si="22"/>
        <v>-1.7500000000000016E-2</v>
      </c>
      <c r="C81" s="17">
        <f t="shared" si="20"/>
        <v>0.21842689388564832</v>
      </c>
      <c r="D81" s="17">
        <f t="shared" si="20"/>
        <v>0.21802975722064766</v>
      </c>
      <c r="E81" s="17">
        <f t="shared" si="20"/>
        <v>0.21803609448657757</v>
      </c>
      <c r="F81" s="17">
        <f t="shared" si="20"/>
        <v>0.21846728932165119</v>
      </c>
      <c r="G81" s="17">
        <f t="shared" si="20"/>
        <v>0.21841349516772929</v>
      </c>
      <c r="H81" s="17">
        <f t="shared" si="20"/>
        <v>0.21941873431692857</v>
      </c>
      <c r="I81" s="17">
        <f t="shared" si="20"/>
        <v>0.2218894673526649</v>
      </c>
      <c r="K81" s="19">
        <f t="shared" si="23"/>
        <v>0.67</v>
      </c>
      <c r="L81" s="22">
        <f t="shared" si="23"/>
        <v>-1.7500000000000016E-2</v>
      </c>
      <c r="M81" s="17">
        <f t="shared" si="21"/>
        <v>1.958228833249101E-3</v>
      </c>
      <c r="N81" s="17">
        <f t="shared" si="21"/>
        <v>1.3650101214518248E-4</v>
      </c>
      <c r="O81" s="17">
        <f t="shared" si="21"/>
        <v>1.6557103934656476E-4</v>
      </c>
      <c r="P81" s="17">
        <f t="shared" si="19"/>
        <v>2.1435289983998932E-3</v>
      </c>
      <c r="Q81" s="17">
        <f t="shared" si="19"/>
        <v>1.8967668244462017E-3</v>
      </c>
      <c r="R81" s="17">
        <f t="shared" si="19"/>
        <v>6.5079555822411799E-3</v>
      </c>
      <c r="S81" s="17">
        <f t="shared" si="19"/>
        <v>1.7841593360848122E-2</v>
      </c>
      <c r="U81" s="18">
        <f t="shared" si="24"/>
        <v>0.67</v>
      </c>
      <c r="V81" s="22">
        <f t="shared" si="24"/>
        <v>-1.7500000000000016E-2</v>
      </c>
      <c r="W81" s="17">
        <f>C81/(SQRT('Isocratic retention'!$B$8/16))</f>
        <v>8.9640505855950511E-3</v>
      </c>
      <c r="X81" s="17">
        <f>D81/(SQRT('Isocratic retention'!$B$8/16))</f>
        <v>8.9477524407506528E-3</v>
      </c>
      <c r="Y81" s="17">
        <f>E81/(SQRT('Isocratic retention'!$B$8/16))</f>
        <v>8.9480125166568718E-3</v>
      </c>
      <c r="Z81" s="17">
        <f>F81/(SQRT('Isocratic retention'!$B$8/16))</f>
        <v>8.965708379309531E-3</v>
      </c>
      <c r="AA81" s="17">
        <f>G81/(SQRT('Isocratic retention'!$B$8/16))</f>
        <v>8.9635007138138267E-3</v>
      </c>
      <c r="AB81" s="17">
        <f>H81/(SQRT('Isocratic retention'!$B$8/16))</f>
        <v>9.004754858043704E-3</v>
      </c>
      <c r="AC81" s="17">
        <f>I81/(SQRT('Isocratic retention'!$B$8/16))</f>
        <v>9.1061516023815889E-3</v>
      </c>
      <c r="AE81" s="18">
        <f t="shared" si="25"/>
        <v>0.67</v>
      </c>
      <c r="AF81" s="22">
        <f t="shared" si="25"/>
        <v>-1.7500000000000016E-2</v>
      </c>
      <c r="AG81" s="22">
        <f t="shared" si="18"/>
        <v>-4.4343572159265786E-2</v>
      </c>
      <c r="AH81" s="22">
        <f t="shared" si="18"/>
        <v>7.0824197177321211E-4</v>
      </c>
      <c r="AI81" s="22">
        <f t="shared" si="18"/>
        <v>4.8141292094230237E-2</v>
      </c>
      <c r="AJ81" s="22">
        <f t="shared" si="18"/>
        <v>-6.000728045782157E-3</v>
      </c>
      <c r="AK81" s="22">
        <f t="shared" si="18"/>
        <v>0.11189056669181859</v>
      </c>
      <c r="AL81" s="22">
        <f t="shared" si="18"/>
        <v>0.27284476800045426</v>
      </c>
      <c r="AM81" s="17"/>
      <c r="AN81" s="1">
        <v>1.5</v>
      </c>
    </row>
    <row r="82" spans="1:40">
      <c r="A82" s="8">
        <v>0.68</v>
      </c>
      <c r="B82" s="22">
        <f t="shared" si="22"/>
        <v>-2.0000000000000018E-2</v>
      </c>
      <c r="C82" s="17">
        <f t="shared" si="20"/>
        <v>0.21837762454151835</v>
      </c>
      <c r="D82" s="17">
        <f t="shared" si="20"/>
        <v>0.21802455343770619</v>
      </c>
      <c r="E82" s="17">
        <f t="shared" si="20"/>
        <v>0.21802938405755351</v>
      </c>
      <c r="F82" s="17">
        <f t="shared" si="20"/>
        <v>0.21839489600168172</v>
      </c>
      <c r="G82" s="17">
        <f t="shared" si="20"/>
        <v>0.2183449670255409</v>
      </c>
      <c r="H82" s="17">
        <f t="shared" si="20"/>
        <v>0.21919356368090748</v>
      </c>
      <c r="I82" s="17">
        <f t="shared" si="20"/>
        <v>0.2212338384130727</v>
      </c>
      <c r="K82" s="19">
        <f t="shared" si="23"/>
        <v>0.68</v>
      </c>
      <c r="L82" s="22">
        <f t="shared" si="23"/>
        <v>-2.0000000000000018E-2</v>
      </c>
      <c r="M82" s="17">
        <f t="shared" si="21"/>
        <v>1.7322226675153198E-3</v>
      </c>
      <c r="N82" s="17">
        <f t="shared" si="21"/>
        <v>1.126304481934757E-4</v>
      </c>
      <c r="O82" s="17">
        <f t="shared" si="21"/>
        <v>1.3478925483275447E-4</v>
      </c>
      <c r="P82" s="17">
        <f t="shared" si="19"/>
        <v>1.8114495489986132E-3</v>
      </c>
      <c r="Q82" s="17">
        <f t="shared" si="19"/>
        <v>1.5824175483527727E-3</v>
      </c>
      <c r="R82" s="17">
        <f t="shared" si="19"/>
        <v>5.4750627564563179E-3</v>
      </c>
      <c r="S82" s="17">
        <f t="shared" si="19"/>
        <v>1.4834121160884065E-2</v>
      </c>
      <c r="U82" s="18">
        <f t="shared" si="24"/>
        <v>0.68</v>
      </c>
      <c r="V82" s="22">
        <f t="shared" si="24"/>
        <v>-2.0000000000000018E-2</v>
      </c>
      <c r="W82" s="17">
        <f>C82/(SQRT('Isocratic retention'!$B$8/16))</f>
        <v>8.9620286143750998E-3</v>
      </c>
      <c r="X82" s="17">
        <f>D82/(SQRT('Isocratic retention'!$B$8/16))</f>
        <v>8.9475388820047762E-3</v>
      </c>
      <c r="Y82" s="17">
        <f>E82/(SQRT('Isocratic retention'!$B$8/16))</f>
        <v>8.9477371264603967E-3</v>
      </c>
      <c r="Z82" s="17">
        <f>F82/(SQRT('Isocratic retention'!$B$8/16))</f>
        <v>8.9627374201445599E-3</v>
      </c>
      <c r="AA82" s="17">
        <f>G82/(SQRT('Isocratic retention'!$B$8/16))</f>
        <v>8.9606883781980697E-3</v>
      </c>
      <c r="AB82" s="17">
        <f>H82/(SQRT('Isocratic retention'!$B$8/16))</f>
        <v>8.9955140501203901E-3</v>
      </c>
      <c r="AC82" s="17">
        <f>I82/(SQRT('Isocratic retention'!$B$8/16))</f>
        <v>9.0792451584207033E-3</v>
      </c>
      <c r="AE82" s="18">
        <f t="shared" si="25"/>
        <v>0.68</v>
      </c>
      <c r="AF82" s="22">
        <f t="shared" si="25"/>
        <v>-2.0000000000000018E-2</v>
      </c>
      <c r="AG82" s="22">
        <f t="shared" si="18"/>
        <v>-3.9428211081426863E-2</v>
      </c>
      <c r="AH82" s="22">
        <f t="shared" si="18"/>
        <v>5.3987654004760874E-4</v>
      </c>
      <c r="AI82" s="22">
        <f t="shared" si="18"/>
        <v>4.0815439387393578E-2</v>
      </c>
      <c r="AJ82" s="22">
        <f t="shared" si="18"/>
        <v>-5.5713652850258822E-3</v>
      </c>
      <c r="AK82" s="22">
        <f t="shared" si="18"/>
        <v>9.4518499527301417E-2</v>
      </c>
      <c r="AL82" s="22">
        <f t="shared" si="18"/>
        <v>0.22575954773451248</v>
      </c>
      <c r="AM82" s="17"/>
      <c r="AN82" s="1">
        <v>1.5</v>
      </c>
    </row>
    <row r="83" spans="1:40">
      <c r="A83" s="8">
        <v>0.69</v>
      </c>
      <c r="B83" s="22">
        <f t="shared" si="22"/>
        <v>-2.2499999999999992E-2</v>
      </c>
      <c r="C83" s="17">
        <f t="shared" si="20"/>
        <v>0.21833404154791392</v>
      </c>
      <c r="D83" s="17">
        <f t="shared" si="20"/>
        <v>0.2180202596643796</v>
      </c>
      <c r="E83" s="17">
        <f t="shared" si="20"/>
        <v>0.21802392118354297</v>
      </c>
      <c r="F83" s="17">
        <f t="shared" si="20"/>
        <v>0.21833371798780501</v>
      </c>
      <c r="G83" s="17">
        <f t="shared" si="20"/>
        <v>0.21828779598408382</v>
      </c>
      <c r="H83" s="17">
        <f t="shared" si="20"/>
        <v>0.21900413040227684</v>
      </c>
      <c r="I83" s="17">
        <f t="shared" si="20"/>
        <v>0.22068872571322642</v>
      </c>
      <c r="K83" s="19">
        <f t="shared" si="23"/>
        <v>0.69</v>
      </c>
      <c r="L83" s="22">
        <f t="shared" si="23"/>
        <v>-2.2499999999999992E-2</v>
      </c>
      <c r="M83" s="17">
        <f t="shared" si="21"/>
        <v>1.5323006785041046E-3</v>
      </c>
      <c r="N83" s="17">
        <f t="shared" si="21"/>
        <v>9.2934240273404432E-5</v>
      </c>
      <c r="O83" s="17">
        <f t="shared" si="21"/>
        <v>1.0973019973825638E-4</v>
      </c>
      <c r="P83" s="17">
        <f t="shared" si="19"/>
        <v>1.5308164578210757E-3</v>
      </c>
      <c r="Q83" s="17">
        <f t="shared" si="19"/>
        <v>1.3201650646045555E-3</v>
      </c>
      <c r="R83" s="17">
        <f t="shared" si="19"/>
        <v>4.6061027627376568E-3</v>
      </c>
      <c r="S83" s="17">
        <f t="shared" si="19"/>
        <v>1.2333604189111979E-2</v>
      </c>
      <c r="U83" s="18">
        <f t="shared" si="24"/>
        <v>0.69</v>
      </c>
      <c r="V83" s="22">
        <f t="shared" si="24"/>
        <v>-2.2499999999999992E-2</v>
      </c>
      <c r="W83" s="17">
        <f>C83/(SQRT('Isocratic retention'!$B$8/16))</f>
        <v>8.9602400060568108E-3</v>
      </c>
      <c r="X83" s="17">
        <f>D83/(SQRT('Isocratic retention'!$B$8/16))</f>
        <v>8.9473626692655028E-3</v>
      </c>
      <c r="Y83" s="17">
        <f>E83/(SQRT('Isocratic retention'!$B$8/16))</f>
        <v>8.9475129348413965E-3</v>
      </c>
      <c r="Z83" s="17">
        <f>F83/(SQRT('Isocratic retention'!$B$8/16))</f>
        <v>8.9602267274301178E-3</v>
      </c>
      <c r="AA83" s="17">
        <f>G83/(SQRT('Isocratic retention'!$B$8/16))</f>
        <v>8.9583421281620255E-3</v>
      </c>
      <c r="AB83" s="17">
        <f>H83/(SQRT('Isocratic retention'!$B$8/16))</f>
        <v>8.9877398723988075E-3</v>
      </c>
      <c r="AC83" s="17">
        <f>I83/(SQRT('Isocratic retention'!$B$8/16))</f>
        <v>9.0568742052411447E-3</v>
      </c>
      <c r="AE83" s="18">
        <f t="shared" si="25"/>
        <v>0.69</v>
      </c>
      <c r="AF83" s="22">
        <f t="shared" si="25"/>
        <v>-2.2499999999999992E-2</v>
      </c>
      <c r="AG83" s="22">
        <f t="shared" si="18"/>
        <v>-3.5044543842456741E-2</v>
      </c>
      <c r="AH83" s="22">
        <f t="shared" si="18"/>
        <v>4.0922543910020535E-4</v>
      </c>
      <c r="AI83" s="22">
        <f t="shared" si="18"/>
        <v>3.4599207951937654E-2</v>
      </c>
      <c r="AJ83" s="22">
        <f t="shared" si="18"/>
        <v>-5.1256329778661073E-3</v>
      </c>
      <c r="AK83" s="22">
        <f t="shared" si="18"/>
        <v>7.9831844986625475E-2</v>
      </c>
      <c r="AL83" s="22">
        <f t="shared" si="18"/>
        <v>0.18671447377054798</v>
      </c>
      <c r="AM83" s="17"/>
      <c r="AN83" s="1">
        <v>1.5</v>
      </c>
    </row>
    <row r="84" spans="1:40">
      <c r="A84" s="8">
        <v>0.7</v>
      </c>
      <c r="B84" s="22">
        <f t="shared" si="22"/>
        <v>-2.4999999999999994E-2</v>
      </c>
      <c r="C84" s="17">
        <f t="shared" si="20"/>
        <v>0.21829548862286352</v>
      </c>
      <c r="D84" s="17">
        <f t="shared" si="20"/>
        <v>0.21801671676307352</v>
      </c>
      <c r="E84" s="17">
        <f t="shared" si="20"/>
        <v>0.21801947392803231</v>
      </c>
      <c r="F84" s="17">
        <f t="shared" si="20"/>
        <v>0.21828201778420231</v>
      </c>
      <c r="G84" s="17">
        <f t="shared" si="20"/>
        <v>0.21824009984236867</v>
      </c>
      <c r="H84" s="17">
        <f t="shared" si="20"/>
        <v>0.21884476252160254</v>
      </c>
      <c r="I84" s="17">
        <f t="shared" si="20"/>
        <v>0.22023550005830247</v>
      </c>
      <c r="K84" s="19">
        <f t="shared" si="23"/>
        <v>0.7</v>
      </c>
      <c r="L84" s="22">
        <f t="shared" si="23"/>
        <v>-2.4999999999999994E-2</v>
      </c>
      <c r="M84" s="17">
        <f t="shared" si="21"/>
        <v>1.3554523984563721E-3</v>
      </c>
      <c r="N84" s="17">
        <f t="shared" si="21"/>
        <v>7.6682399419725913E-5</v>
      </c>
      <c r="O84" s="17">
        <f t="shared" si="21"/>
        <v>8.9329945102357403E-5</v>
      </c>
      <c r="P84" s="17">
        <f t="shared" si="19"/>
        <v>1.2936595605609422E-3</v>
      </c>
      <c r="Q84" s="17">
        <f t="shared" si="19"/>
        <v>1.1013754237094804E-3</v>
      </c>
      <c r="R84" s="17">
        <f t="shared" si="19"/>
        <v>3.8750574385436648E-3</v>
      </c>
      <c r="S84" s="17">
        <f t="shared" si="19"/>
        <v>1.0254587423405846E-2</v>
      </c>
      <c r="U84" s="18">
        <f t="shared" si="24"/>
        <v>0.7</v>
      </c>
      <c r="V84" s="22">
        <f t="shared" si="24"/>
        <v>-2.4999999999999994E-2</v>
      </c>
      <c r="W84" s="17">
        <f>C84/(SQRT('Isocratic retention'!$B$8/16))</f>
        <v>8.9586578273963598E-3</v>
      </c>
      <c r="X84" s="17">
        <f>D84/(SQRT('Isocratic retention'!$B$8/16))</f>
        <v>8.9472172716637578E-3</v>
      </c>
      <c r="Y84" s="17">
        <f>E84/(SQRT('Isocratic retention'!$B$8/16))</f>
        <v>8.9473304233261917E-3</v>
      </c>
      <c r="Z84" s="17">
        <f>F84/(SQRT('Isocratic retention'!$B$8/16))</f>
        <v>8.9581049958423267E-3</v>
      </c>
      <c r="AA84" s="17">
        <f>G84/(SQRT('Isocratic retention'!$B$8/16))</f>
        <v>8.9563847198069167E-3</v>
      </c>
      <c r="AB84" s="17">
        <f>H84/(SQRT('Isocratic retention'!$B$8/16))</f>
        <v>8.9811995525752256E-3</v>
      </c>
      <c r="AC84" s="17">
        <f>I84/(SQRT('Isocratic retention'!$B$8/16))</f>
        <v>9.0382742168186817E-3</v>
      </c>
      <c r="AE84" s="18">
        <f t="shared" si="25"/>
        <v>0.7</v>
      </c>
      <c r="AF84" s="22">
        <f t="shared" si="25"/>
        <v>-2.4999999999999994E-2</v>
      </c>
      <c r="AG84" s="22">
        <f t="shared" si="18"/>
        <v>-3.1137473957319518E-2</v>
      </c>
      <c r="AH84" s="22">
        <f t="shared" si="18"/>
        <v>3.0815698790315779E-4</v>
      </c>
      <c r="AI84" s="22">
        <f t="shared" si="18"/>
        <v>2.932560421166143E-2</v>
      </c>
      <c r="AJ84" s="22">
        <f t="shared" si="18"/>
        <v>-4.679780724875883E-3</v>
      </c>
      <c r="AK84" s="22">
        <f t="shared" si="18"/>
        <v>6.7418518575530467E-2</v>
      </c>
      <c r="AL84" s="22">
        <f t="shared" si="18"/>
        <v>0.1543593952296328</v>
      </c>
      <c r="AM84" s="17"/>
      <c r="AN84" s="1">
        <v>1.5</v>
      </c>
    </row>
    <row r="85" spans="1:40">
      <c r="A85" s="8">
        <v>0.71</v>
      </c>
      <c r="B85" s="22">
        <f t="shared" si="22"/>
        <v>-2.7499999999999997E-2</v>
      </c>
      <c r="C85" s="17">
        <f t="shared" si="20"/>
        <v>0.21826138522823593</v>
      </c>
      <c r="D85" s="17">
        <f t="shared" si="20"/>
        <v>0.21801379342532137</v>
      </c>
      <c r="E85" s="17">
        <f t="shared" si="20"/>
        <v>0.21801585347448749</v>
      </c>
      <c r="F85" s="17">
        <f t="shared" si="20"/>
        <v>0.21823832707109822</v>
      </c>
      <c r="G85" s="17">
        <f t="shared" si="20"/>
        <v>0.21820030833470097</v>
      </c>
      <c r="H85" s="17">
        <f t="shared" si="20"/>
        <v>0.2187106882893757</v>
      </c>
      <c r="I85" s="17">
        <f t="shared" si="20"/>
        <v>0.2198586724878952</v>
      </c>
      <c r="K85" s="19">
        <f t="shared" si="23"/>
        <v>0.71</v>
      </c>
      <c r="L85" s="22">
        <f t="shared" si="23"/>
        <v>-2.7499999999999997E-2</v>
      </c>
      <c r="M85" s="17">
        <f t="shared" si="21"/>
        <v>1.1990148084217599E-3</v>
      </c>
      <c r="N85" s="17">
        <f t="shared" si="21"/>
        <v>6.3272593217175523E-5</v>
      </c>
      <c r="O85" s="17">
        <f t="shared" si="21"/>
        <v>7.2722360034200125E-5</v>
      </c>
      <c r="P85" s="17">
        <f t="shared" si="19"/>
        <v>1.0932434454048279E-3</v>
      </c>
      <c r="Q85" s="17">
        <f t="shared" si="19"/>
        <v>9.1884557202291011E-4</v>
      </c>
      <c r="R85" s="17">
        <f t="shared" si="19"/>
        <v>3.2600380246592163E-3</v>
      </c>
      <c r="S85" s="17">
        <f t="shared" si="19"/>
        <v>8.5260205866752904E-3</v>
      </c>
      <c r="U85" s="18">
        <f t="shared" si="24"/>
        <v>0.71</v>
      </c>
      <c r="V85" s="22">
        <f t="shared" si="24"/>
        <v>-2.7499999999999997E-2</v>
      </c>
      <c r="W85" s="17">
        <f>C85/(SQRT('Isocratic retention'!$B$8/16))</f>
        <v>8.9572582536115389E-3</v>
      </c>
      <c r="X85" s="17">
        <f>D85/(SQRT('Isocratic retention'!$B$8/16))</f>
        <v>8.9470973004137765E-3</v>
      </c>
      <c r="Y85" s="17">
        <f>E85/(SQRT('Isocratic retention'!$B$8/16))</f>
        <v>8.9471818430477239E-3</v>
      </c>
      <c r="Z85" s="17">
        <f>F85/(SQRT('Isocratic retention'!$B$8/16))</f>
        <v>8.9563119668090493E-3</v>
      </c>
      <c r="AA85" s="17">
        <f>G85/(SQRT('Isocratic retention'!$B$8/16))</f>
        <v>8.9547517107883608E-3</v>
      </c>
      <c r="AB85" s="17">
        <f>H85/(SQRT('Isocratic retention'!$B$8/16))</f>
        <v>8.9756972621817394E-3</v>
      </c>
      <c r="AC85" s="17">
        <f>I85/(SQRT('Isocratic retention'!$B$8/16))</f>
        <v>9.022809539630413E-3</v>
      </c>
      <c r="AE85" s="18">
        <f t="shared" si="25"/>
        <v>0.71</v>
      </c>
      <c r="AF85" s="22">
        <f t="shared" si="25"/>
        <v>-2.7499999999999997E-2</v>
      </c>
      <c r="AG85" s="22">
        <f t="shared" si="18"/>
        <v>-2.7657158859191136E-2</v>
      </c>
      <c r="AH85" s="22">
        <f t="shared" si="18"/>
        <v>2.3024667823699752E-4</v>
      </c>
      <c r="AI85" s="22">
        <f t="shared" si="18"/>
        <v>2.4852534256553989E-2</v>
      </c>
      <c r="AJ85" s="22">
        <f t="shared" si="18"/>
        <v>-4.2452795748587659E-3</v>
      </c>
      <c r="AK85" s="22">
        <f t="shared" si="18"/>
        <v>5.6928853866863451E-2</v>
      </c>
      <c r="AL85" s="22">
        <f t="shared" si="18"/>
        <v>0.12756438199683479</v>
      </c>
      <c r="AM85" s="17"/>
      <c r="AN85" s="1">
        <v>1.5</v>
      </c>
    </row>
    <row r="86" spans="1:40">
      <c r="A86" s="8">
        <v>0.72</v>
      </c>
      <c r="B86" s="22">
        <f t="shared" si="22"/>
        <v>-0.03</v>
      </c>
      <c r="C86" s="17">
        <f t="shared" si="20"/>
        <v>0.21823121782787394</v>
      </c>
      <c r="D86" s="17">
        <f t="shared" si="20"/>
        <v>0.21801138130517606</v>
      </c>
      <c r="E86" s="17">
        <f t="shared" si="20"/>
        <v>0.21801290610979498</v>
      </c>
      <c r="F86" s="17">
        <f t="shared" si="20"/>
        <v>0.21820140500351398</v>
      </c>
      <c r="G86" s="17">
        <f t="shared" si="20"/>
        <v>0.21816711143395537</v>
      </c>
      <c r="H86" s="17">
        <f t="shared" si="20"/>
        <v>0.21859789329159349</v>
      </c>
      <c r="I86" s="17">
        <f t="shared" si="20"/>
        <v>0.21954536494169538</v>
      </c>
      <c r="K86" s="19">
        <f t="shared" si="23"/>
        <v>0.72</v>
      </c>
      <c r="L86" s="22">
        <f t="shared" si="23"/>
        <v>-0.03</v>
      </c>
      <c r="M86" s="17">
        <f t="shared" si="21"/>
        <v>1.06063223795383E-3</v>
      </c>
      <c r="N86" s="17">
        <f t="shared" si="21"/>
        <v>5.2207821908560759E-5</v>
      </c>
      <c r="O86" s="17">
        <f t="shared" si="21"/>
        <v>5.920233850904128E-5</v>
      </c>
      <c r="P86" s="17">
        <f t="shared" si="19"/>
        <v>9.2387616290825461E-4</v>
      </c>
      <c r="Q86" s="17">
        <f t="shared" si="19"/>
        <v>7.665662108044377E-4</v>
      </c>
      <c r="R86" s="17">
        <f t="shared" si="19"/>
        <v>2.7426297779519172E-3</v>
      </c>
      <c r="S86" s="17">
        <f t="shared" si="19"/>
        <v>7.088830007776885E-3</v>
      </c>
      <c r="U86" s="18">
        <f t="shared" si="24"/>
        <v>0.72</v>
      </c>
      <c r="V86" s="22">
        <f t="shared" si="24"/>
        <v>-0.03</v>
      </c>
      <c r="W86" s="17">
        <f>C86/(SQRT('Isocratic retention'!$B$8/16))</f>
        <v>8.9560202096231369E-3</v>
      </c>
      <c r="X86" s="17">
        <f>D86/(SQRT('Isocratic retention'!$B$8/16))</f>
        <v>8.9469983090917082E-3</v>
      </c>
      <c r="Y86" s="17">
        <f>E86/(SQRT('Isocratic retention'!$B$8/16))</f>
        <v>8.9470608857529152E-3</v>
      </c>
      <c r="Z86" s="17">
        <f>F86/(SQRT('Isocratic retention'!$B$8/16))</f>
        <v>8.9547967171268224E-3</v>
      </c>
      <c r="AA86" s="17">
        <f>G86/(SQRT('Isocratic retention'!$B$8/16))</f>
        <v>8.9533893387275087E-3</v>
      </c>
      <c r="AB86" s="17">
        <f>H86/(SQRT('Isocratic retention'!$B$8/16))</f>
        <v>8.9710682531438171E-3</v>
      </c>
      <c r="AC86" s="17">
        <f>I86/(SQRT('Isocratic retention'!$B$8/16))</f>
        <v>9.009951669232576E-3</v>
      </c>
      <c r="AE86" s="18">
        <f t="shared" si="25"/>
        <v>0.72</v>
      </c>
      <c r="AF86" s="22">
        <f t="shared" si="25"/>
        <v>-0.03</v>
      </c>
      <c r="AG86" s="22">
        <f t="shared" si="18"/>
        <v>-2.4558598592531289E-2</v>
      </c>
      <c r="AH86" s="22">
        <f t="shared" si="18"/>
        <v>1.7042579353588946E-4</v>
      </c>
      <c r="AI86" s="22">
        <f t="shared" si="18"/>
        <v>2.1059143458796638E-2</v>
      </c>
      <c r="AJ86" s="22">
        <f t="shared" si="18"/>
        <v>-3.8299322389944062E-3</v>
      </c>
      <c r="AK86" s="22">
        <f t="shared" si="18"/>
        <v>4.8066375836496866E-2</v>
      </c>
      <c r="AL86" s="22">
        <f t="shared" si="18"/>
        <v>0.10538575166393291</v>
      </c>
      <c r="AM86" s="17"/>
      <c r="AN86" s="1">
        <v>1.5</v>
      </c>
    </row>
    <row r="87" spans="1:40">
      <c r="A87" s="8">
        <v>0.73</v>
      </c>
      <c r="B87" s="22">
        <f t="shared" si="22"/>
        <v>-3.2500000000000001E-2</v>
      </c>
      <c r="C87" s="17">
        <f t="shared" si="20"/>
        <v>0.21820453215465749</v>
      </c>
      <c r="D87" s="17">
        <f t="shared" si="20"/>
        <v>0.21800939100364794</v>
      </c>
      <c r="E87" s="17">
        <f t="shared" si="20"/>
        <v>0.21801050669808514</v>
      </c>
      <c r="F87" s="17">
        <f t="shared" si="20"/>
        <v>0.21817020297045381</v>
      </c>
      <c r="G87" s="17">
        <f t="shared" si="20"/>
        <v>0.21813941622249672</v>
      </c>
      <c r="H87" s="17">
        <f t="shared" si="20"/>
        <v>0.2185030002512727</v>
      </c>
      <c r="I87" s="17">
        <f t="shared" si="20"/>
        <v>0.21928487015252779</v>
      </c>
      <c r="K87" s="19">
        <f t="shared" si="23"/>
        <v>0.73</v>
      </c>
      <c r="L87" s="22">
        <f t="shared" si="23"/>
        <v>-3.2500000000000001E-2</v>
      </c>
      <c r="M87" s="17">
        <f t="shared" si="21"/>
        <v>9.3822089292432392E-4</v>
      </c>
      <c r="N87" s="17">
        <f t="shared" si="21"/>
        <v>4.3077998385185601E-5</v>
      </c>
      <c r="O87" s="17">
        <f t="shared" si="21"/>
        <v>4.8195862775779024E-5</v>
      </c>
      <c r="P87" s="17">
        <f t="shared" si="19"/>
        <v>7.8074757088894239E-4</v>
      </c>
      <c r="Q87" s="17">
        <f t="shared" si="19"/>
        <v>6.3952395640692438E-4</v>
      </c>
      <c r="R87" s="17">
        <f t="shared" si="19"/>
        <v>2.3073406021682482E-3</v>
      </c>
      <c r="S87" s="17">
        <f t="shared" si="19"/>
        <v>5.8938997822375163E-3</v>
      </c>
      <c r="U87" s="18">
        <f t="shared" si="24"/>
        <v>0.73</v>
      </c>
      <c r="V87" s="22">
        <f t="shared" si="24"/>
        <v>-3.2500000000000001E-2</v>
      </c>
      <c r="W87" s="17">
        <f>C87/(SQRT('Isocratic retention'!$B$8/16))</f>
        <v>8.9549250527019009E-3</v>
      </c>
      <c r="X87" s="17">
        <f>D87/(SQRT('Isocratic retention'!$B$8/16))</f>
        <v>8.9469166288404286E-3</v>
      </c>
      <c r="Y87" s="17">
        <f>E87/(SQRT('Isocratic retention'!$B$8/16))</f>
        <v>8.946962415974034E-3</v>
      </c>
      <c r="Z87" s="17">
        <f>F87/(SQRT('Isocratic retention'!$B$8/16))</f>
        <v>8.9535162127083907E-3</v>
      </c>
      <c r="AA87" s="17">
        <f>G87/(SQRT('Isocratic retention'!$B$8/16))</f>
        <v>8.952252751230988E-3</v>
      </c>
      <c r="AB87" s="17">
        <f>H87/(SQRT('Isocratic retention'!$B$8/16))</f>
        <v>8.9671739249385114E-3</v>
      </c>
      <c r="AC87" s="17">
        <f>I87/(SQRT('Isocratic retention'!$B$8/16))</f>
        <v>8.9992611886518976E-3</v>
      </c>
      <c r="AE87" s="18">
        <f t="shared" si="25"/>
        <v>0.73</v>
      </c>
      <c r="AF87" s="22">
        <f t="shared" si="25"/>
        <v>-3.2500000000000001E-2</v>
      </c>
      <c r="AG87" s="22">
        <f t="shared" si="18"/>
        <v>-2.18012374906374E-2</v>
      </c>
      <c r="AH87" s="22">
        <f t="shared" si="18"/>
        <v>1.2470123827303822E-4</v>
      </c>
      <c r="AI87" s="22">
        <f t="shared" si="18"/>
        <v>1.7842681827823805E-2</v>
      </c>
      <c r="AJ87" s="22">
        <f t="shared" si="18"/>
        <v>-3.438751836806538E-3</v>
      </c>
      <c r="AK87" s="22">
        <f t="shared" si="18"/>
        <v>4.0579872933044346E-2</v>
      </c>
      <c r="AL87" s="22">
        <f t="shared" si="18"/>
        <v>8.7036732252316035E-2</v>
      </c>
      <c r="AM87" s="17"/>
      <c r="AN87" s="1">
        <v>1.5</v>
      </c>
    </row>
    <row r="88" spans="1:40">
      <c r="A88" s="8">
        <v>0.74</v>
      </c>
      <c r="B88" s="22">
        <f t="shared" si="22"/>
        <v>-3.5000000000000003E-2</v>
      </c>
      <c r="C88" s="17">
        <f t="shared" si="20"/>
        <v>0.21818092637005329</v>
      </c>
      <c r="D88" s="17">
        <f t="shared" si="20"/>
        <v>0.21800774875536258</v>
      </c>
      <c r="E88" s="17">
        <f t="shared" si="20"/>
        <v>0.21800855336785485</v>
      </c>
      <c r="F88" s="17">
        <f t="shared" si="20"/>
        <v>0.21814383481366328</v>
      </c>
      <c r="G88" s="17">
        <f t="shared" si="20"/>
        <v>0.21811631091084077</v>
      </c>
      <c r="H88" s="17">
        <f t="shared" si="20"/>
        <v>0.21842316790694546</v>
      </c>
      <c r="I88" s="17">
        <f t="shared" si="20"/>
        <v>0.21906828572611831</v>
      </c>
      <c r="K88" s="19">
        <f t="shared" si="23"/>
        <v>0.74</v>
      </c>
      <c r="L88" s="22">
        <f t="shared" si="23"/>
        <v>-3.5000000000000003E-2</v>
      </c>
      <c r="M88" s="17">
        <f t="shared" si="21"/>
        <v>8.2993747730873149E-4</v>
      </c>
      <c r="N88" s="17">
        <f t="shared" si="21"/>
        <v>3.5544749369629728E-5</v>
      </c>
      <c r="O88" s="17">
        <f t="shared" si="21"/>
        <v>3.9235632361836275E-5</v>
      </c>
      <c r="P88" s="17">
        <f t="shared" si="19"/>
        <v>6.5979272322617358E-4</v>
      </c>
      <c r="Q88" s="17">
        <f t="shared" si="19"/>
        <v>5.3353628826030347E-4</v>
      </c>
      <c r="R88" s="17">
        <f t="shared" si="19"/>
        <v>1.9411371878233425E-3</v>
      </c>
      <c r="S88" s="17">
        <f t="shared" si="19"/>
        <v>4.9003932390746631E-3</v>
      </c>
      <c r="U88" s="18">
        <f t="shared" si="24"/>
        <v>0.74</v>
      </c>
      <c r="V88" s="22">
        <f t="shared" si="24"/>
        <v>-3.5000000000000003E-2</v>
      </c>
      <c r="W88" s="17">
        <f>C88/(SQRT('Isocratic retention'!$B$8/16))</f>
        <v>8.9539562917423845E-3</v>
      </c>
      <c r="X88" s="17">
        <f>D88/(SQRT('Isocratic retention'!$B$8/16))</f>
        <v>8.9468492323928478E-3</v>
      </c>
      <c r="Y88" s="17">
        <f>E88/(SQRT('Isocratic retention'!$B$8/16))</f>
        <v>8.9468822529928035E-3</v>
      </c>
      <c r="Z88" s="17">
        <f>F88/(SQRT('Isocratic retention'!$B$8/16))</f>
        <v>8.9524340863863325E-3</v>
      </c>
      <c r="AA88" s="17">
        <f>G88/(SQRT('Isocratic retention'!$B$8/16))</f>
        <v>8.9513045292479009E-3</v>
      </c>
      <c r="AB88" s="17">
        <f>H88/(SQRT('Isocratic retention'!$B$8/16))</f>
        <v>8.9638976746554723E-3</v>
      </c>
      <c r="AC88" s="17">
        <f>I88/(SQRT('Isocratic retention'!$B$8/16))</f>
        <v>8.9903727513361009E-3</v>
      </c>
      <c r="AE88" s="18">
        <f t="shared" si="25"/>
        <v>0.74</v>
      </c>
      <c r="AF88" s="22">
        <f t="shared" si="25"/>
        <v>-3.5000000000000003E-2</v>
      </c>
      <c r="AG88" s="22">
        <f t="shared" si="18"/>
        <v>-1.934858344304342E-2</v>
      </c>
      <c r="AH88" s="22">
        <f t="shared" si="18"/>
        <v>8.9932331099235735E-5</v>
      </c>
      <c r="AI88" s="22">
        <f t="shared" si="18"/>
        <v>1.5115822665339325E-2</v>
      </c>
      <c r="AJ88" s="22">
        <f t="shared" si="18"/>
        <v>-3.0746542287517294E-3</v>
      </c>
      <c r="AK88" s="22">
        <f t="shared" si="18"/>
        <v>3.4256604264040605E-2</v>
      </c>
      <c r="AL88" s="22">
        <f t="shared" si="18"/>
        <v>7.1862326217269609E-2</v>
      </c>
      <c r="AM88" s="17"/>
      <c r="AN88" s="1">
        <v>1.5</v>
      </c>
    </row>
    <row r="89" spans="1:40">
      <c r="A89" s="8">
        <v>0.75</v>
      </c>
      <c r="B89" s="22">
        <f t="shared" si="22"/>
        <v>-3.7500000000000006E-2</v>
      </c>
      <c r="C89" s="17">
        <f t="shared" si="20"/>
        <v>0.21816004501314465</v>
      </c>
      <c r="D89" s="17">
        <f t="shared" si="20"/>
        <v>0.21800639369463798</v>
      </c>
      <c r="E89" s="17">
        <f t="shared" si="20"/>
        <v>0.21800696318682314</v>
      </c>
      <c r="F89" s="17">
        <f t="shared" si="20"/>
        <v>0.21812155166015254</v>
      </c>
      <c r="G89" s="17">
        <f t="shared" si="20"/>
        <v>0.21809703481946602</v>
      </c>
      <c r="H89" s="17">
        <f t="shared" si="20"/>
        <v>0.21835600594038579</v>
      </c>
      <c r="I89" s="17">
        <f t="shared" si="20"/>
        <v>0.21888820990228691</v>
      </c>
      <c r="K89" s="19">
        <f t="shared" si="23"/>
        <v>0.75</v>
      </c>
      <c r="L89" s="22">
        <f t="shared" si="23"/>
        <v>-3.7500000000000006E-2</v>
      </c>
      <c r="M89" s="17">
        <f t="shared" si="21"/>
        <v>7.3415143644337791E-4</v>
      </c>
      <c r="N89" s="17">
        <f t="shared" si="21"/>
        <v>2.9328874486059749E-5</v>
      </c>
      <c r="O89" s="17">
        <f t="shared" si="21"/>
        <v>3.1941223959306712E-5</v>
      </c>
      <c r="P89" s="17">
        <f t="shared" si="19"/>
        <v>5.5757642271823645E-4</v>
      </c>
      <c r="Q89" s="17">
        <f t="shared" si="19"/>
        <v>4.4511385076160338E-4</v>
      </c>
      <c r="R89" s="17">
        <f t="shared" si="19"/>
        <v>1.6330547724119453E-3</v>
      </c>
      <c r="S89" s="17">
        <f t="shared" si="19"/>
        <v>4.0743573499399197E-3</v>
      </c>
      <c r="U89" s="18">
        <f t="shared" si="24"/>
        <v>0.75</v>
      </c>
      <c r="V89" s="22">
        <f t="shared" si="24"/>
        <v>-3.7500000000000006E-2</v>
      </c>
      <c r="W89" s="17">
        <f>C89/(SQRT('Isocratic retention'!$B$8/16))</f>
        <v>8.9530993389363676E-3</v>
      </c>
      <c r="X89" s="17">
        <f>D89/(SQRT('Isocratic retention'!$B$8/16))</f>
        <v>8.9467936218740798E-3</v>
      </c>
      <c r="Y89" s="17">
        <f>E89/(SQRT('Isocratic retention'!$B$8/16))</f>
        <v>8.9468169933402258E-3</v>
      </c>
      <c r="Z89" s="17">
        <f>F89/(SQRT('Isocratic retention'!$B$8/16))</f>
        <v>8.9515196050616048E-3</v>
      </c>
      <c r="AA89" s="17">
        <f>G89/(SQRT('Isocratic retention'!$B$8/16))</f>
        <v>8.9505134551493681E-3</v>
      </c>
      <c r="AB89" s="17">
        <f>H89/(SQRT('Isocratic retention'!$B$8/16))</f>
        <v>8.9611414057045244E-3</v>
      </c>
      <c r="AC89" s="17">
        <f>I89/(SQRT('Isocratic retention'!$B$8/16))</f>
        <v>8.9829825954567052E-3</v>
      </c>
      <c r="AE89" s="18">
        <f t="shared" si="25"/>
        <v>0.75</v>
      </c>
      <c r="AF89" s="22">
        <f t="shared" si="25"/>
        <v>-3.7500000000000006E-2</v>
      </c>
      <c r="AG89" s="22">
        <f t="shared" si="18"/>
        <v>-1.7167847745578176E-2</v>
      </c>
      <c r="AH89" s="22">
        <f t="shared" si="18"/>
        <v>6.3653132663492735E-5</v>
      </c>
      <c r="AI89" s="22">
        <f t="shared" si="18"/>
        <v>1.2804371255330403E-2</v>
      </c>
      <c r="AJ89" s="22">
        <f t="shared" si="18"/>
        <v>-2.7390007161827543E-3</v>
      </c>
      <c r="AK89" s="22">
        <f t="shared" si="18"/>
        <v>2.8916492968581588E-2</v>
      </c>
      <c r="AL89" s="22">
        <f t="shared" si="18"/>
        <v>5.931790951363046E-2</v>
      </c>
      <c r="AM89" s="17"/>
      <c r="AN89" s="1">
        <v>1.5</v>
      </c>
    </row>
    <row r="90" spans="1:40">
      <c r="A90" s="8">
        <v>0.76</v>
      </c>
      <c r="B90" s="22">
        <f t="shared" si="22"/>
        <v>-4.0000000000000008E-2</v>
      </c>
      <c r="C90" s="17">
        <f t="shared" si="20"/>
        <v>0.21814157364802556</v>
      </c>
      <c r="D90" s="17">
        <f t="shared" si="20"/>
        <v>0.21800527559965577</v>
      </c>
      <c r="E90" s="17">
        <f t="shared" si="20"/>
        <v>0.21800566864088586</v>
      </c>
      <c r="F90" s="17">
        <f t="shared" si="20"/>
        <v>0.21810272065371064</v>
      </c>
      <c r="G90" s="17">
        <f t="shared" si="20"/>
        <v>0.21808095333551034</v>
      </c>
      <c r="H90" s="17">
        <f t="shared" si="20"/>
        <v>0.21829950340635426</v>
      </c>
      <c r="I90" s="17">
        <f t="shared" si="20"/>
        <v>0.21873848860022416</v>
      </c>
      <c r="K90" s="19">
        <f t="shared" si="23"/>
        <v>0.76</v>
      </c>
      <c r="L90" s="22">
        <f t="shared" si="23"/>
        <v>-4.0000000000000008E-2</v>
      </c>
      <c r="M90" s="17">
        <f t="shared" si="21"/>
        <v>6.4942040378708986E-4</v>
      </c>
      <c r="N90" s="17">
        <f t="shared" si="21"/>
        <v>2.4199998420976462E-5</v>
      </c>
      <c r="O90" s="17">
        <f t="shared" si="21"/>
        <v>2.6002939843298109E-5</v>
      </c>
      <c r="P90" s="17">
        <f t="shared" si="19"/>
        <v>4.7119565922325817E-4</v>
      </c>
      <c r="Q90" s="17">
        <f t="shared" si="19"/>
        <v>3.7134557573553496E-4</v>
      </c>
      <c r="R90" s="17">
        <f t="shared" si="19"/>
        <v>1.3738688364874799E-3</v>
      </c>
      <c r="S90" s="17">
        <f t="shared" si="19"/>
        <v>3.3875623863492328E-3</v>
      </c>
      <c r="U90" s="18">
        <f t="shared" si="24"/>
        <v>0.76</v>
      </c>
      <c r="V90" s="22">
        <f t="shared" si="24"/>
        <v>-4.0000000000000008E-2</v>
      </c>
      <c r="W90" s="17">
        <f>C90/(SQRT('Isocratic retention'!$B$8/16))</f>
        <v>8.952341290106542E-3</v>
      </c>
      <c r="X90" s="17">
        <f>D90/(SQRT('Isocratic retention'!$B$8/16))</f>
        <v>8.9467477362241872E-3</v>
      </c>
      <c r="Y90" s="17">
        <f>E90/(SQRT('Isocratic retention'!$B$8/16))</f>
        <v>8.946763866295929E-3</v>
      </c>
      <c r="Z90" s="17">
        <f>F90/(SQRT('Isocratic retention'!$B$8/16))</f>
        <v>8.9507467968633105E-3</v>
      </c>
      <c r="AA90" s="17">
        <f>G90/(SQRT('Isocratic retention'!$B$8/16))</f>
        <v>8.9498534849730502E-3</v>
      </c>
      <c r="AB90" s="17">
        <f>H90/(SQRT('Isocratic retention'!$B$8/16))</f>
        <v>8.9588225906343522E-3</v>
      </c>
      <c r="AC90" s="17">
        <f>I90/(SQRT('Isocratic retention'!$B$8/16))</f>
        <v>8.9768381628662092E-3</v>
      </c>
      <c r="AE90" s="18">
        <f t="shared" si="25"/>
        <v>0.76</v>
      </c>
      <c r="AF90" s="22">
        <f t="shared" si="25"/>
        <v>-4.0000000000000008E-2</v>
      </c>
      <c r="AG90" s="22">
        <f t="shared" si="18"/>
        <v>-1.5229607291106713E-2</v>
      </c>
      <c r="AH90" s="22">
        <f t="shared" si="18"/>
        <v>4.3931145414155675E-5</v>
      </c>
      <c r="AI90" s="22">
        <f t="shared" si="18"/>
        <v>1.0845308562889459E-2</v>
      </c>
      <c r="AJ90" s="22">
        <f t="shared" si="18"/>
        <v>-2.4320210336624837E-3</v>
      </c>
      <c r="AK90" s="22">
        <f t="shared" si="18"/>
        <v>2.4407172246708179E-2</v>
      </c>
      <c r="AL90" s="22">
        <f t="shared" si="18"/>
        <v>4.8951103603386018E-2</v>
      </c>
      <c r="AM90" s="17"/>
      <c r="AN90" s="1">
        <v>1.5</v>
      </c>
    </row>
    <row r="91" spans="1:40">
      <c r="A91" s="8">
        <v>0.77</v>
      </c>
      <c r="B91" s="22">
        <f t="shared" si="22"/>
        <v>-4.250000000000001E-2</v>
      </c>
      <c r="C91" s="17">
        <f t="shared" si="20"/>
        <v>0.21812523412895818</v>
      </c>
      <c r="D91" s="17">
        <f t="shared" si="20"/>
        <v>0.21800435303111954</v>
      </c>
      <c r="E91" s="17">
        <f t="shared" si="20"/>
        <v>0.21800461476767877</v>
      </c>
      <c r="F91" s="17">
        <f t="shared" si="20"/>
        <v>0.2180868069813732</v>
      </c>
      <c r="G91" s="17">
        <f t="shared" si="20"/>
        <v>0.21806753701986886</v>
      </c>
      <c r="H91" s="17">
        <f t="shared" si="20"/>
        <v>0.21825196852142578</v>
      </c>
      <c r="I91" s="17">
        <f t="shared" si="20"/>
        <v>0.218614005103137</v>
      </c>
      <c r="K91" s="19">
        <f t="shared" si="23"/>
        <v>0.77</v>
      </c>
      <c r="L91" s="22">
        <f t="shared" si="23"/>
        <v>-4.250000000000001E-2</v>
      </c>
      <c r="M91" s="17">
        <f t="shared" si="21"/>
        <v>5.7446848145956565E-4</v>
      </c>
      <c r="N91" s="17">
        <f t="shared" si="21"/>
        <v>1.9968032658519663E-5</v>
      </c>
      <c r="O91" s="17">
        <f t="shared" si="21"/>
        <v>2.1168659076922193E-5</v>
      </c>
      <c r="P91" s="17">
        <f t="shared" si="19"/>
        <v>3.9819716226243454E-4</v>
      </c>
      <c r="Q91" s="17">
        <f t="shared" si="19"/>
        <v>3.0980284343524485E-4</v>
      </c>
      <c r="R91" s="17">
        <f t="shared" si="19"/>
        <v>1.1558189056229183E-3</v>
      </c>
      <c r="S91" s="17">
        <f t="shared" si="19"/>
        <v>2.8165371703533387E-3</v>
      </c>
      <c r="U91" s="18">
        <f t="shared" si="24"/>
        <v>0.77</v>
      </c>
      <c r="V91" s="22">
        <f t="shared" si="24"/>
        <v>-4.250000000000001E-2</v>
      </c>
      <c r="W91" s="17">
        <f>C91/(SQRT('Isocratic retention'!$B$8/16))</f>
        <v>8.951670730392677E-3</v>
      </c>
      <c r="X91" s="17">
        <f>D91/(SQRT('Isocratic retention'!$B$8/16))</f>
        <v>8.9467098748103272E-3</v>
      </c>
      <c r="Y91" s="17">
        <f>E91/(SQRT('Isocratic retention'!$B$8/16))</f>
        <v>8.9467206162520754E-3</v>
      </c>
      <c r="Z91" s="17">
        <f>F91/(SQRT('Isocratic retention'!$B$8/16))</f>
        <v>8.9500937135304943E-3</v>
      </c>
      <c r="AA91" s="17">
        <f>G91/(SQRT('Isocratic retention'!$B$8/16))</f>
        <v>8.9493028909965362E-3</v>
      </c>
      <c r="AB91" s="17">
        <f>H91/(SQRT('Isocratic retention'!$B$8/16))</f>
        <v>8.9568718001181331E-3</v>
      </c>
      <c r="AC91" s="17">
        <f>I91/(SQRT('Isocratic retention'!$B$8/16))</f>
        <v>8.9717294679380784E-3</v>
      </c>
      <c r="AE91" s="18">
        <f t="shared" si="25"/>
        <v>0.77</v>
      </c>
      <c r="AF91" s="22">
        <f t="shared" si="25"/>
        <v>-4.250000000000001E-2</v>
      </c>
      <c r="AG91" s="22">
        <f t="shared" si="18"/>
        <v>-1.3507489923809469E-2</v>
      </c>
      <c r="AH91" s="22">
        <f t="shared" si="18"/>
        <v>2.9255045237123011E-5</v>
      </c>
      <c r="AI91" s="22">
        <f t="shared" si="18"/>
        <v>9.1851222435328835E-3</v>
      </c>
      <c r="AJ91" s="22">
        <f t="shared" si="18"/>
        <v>-2.1531409052596923E-3</v>
      </c>
      <c r="AK91" s="22">
        <f t="shared" si="18"/>
        <v>2.0599765694058334E-2</v>
      </c>
      <c r="AL91" s="22">
        <f t="shared" si="18"/>
        <v>4.0386483730469887E-2</v>
      </c>
      <c r="AM91" s="17"/>
      <c r="AN91" s="1">
        <v>1.5</v>
      </c>
    </row>
    <row r="92" spans="1:40">
      <c r="A92" s="8">
        <v>0.78</v>
      </c>
      <c r="B92" s="22">
        <f t="shared" si="22"/>
        <v>-4.5000000000000012E-2</v>
      </c>
      <c r="C92" s="17">
        <f t="shared" si="20"/>
        <v>0.21811078041199505</v>
      </c>
      <c r="D92" s="17">
        <f t="shared" si="20"/>
        <v>0.21800359179641446</v>
      </c>
      <c r="E92" s="17">
        <f t="shared" si="20"/>
        <v>0.21800375682304768</v>
      </c>
      <c r="F92" s="17">
        <f t="shared" si="20"/>
        <v>0.21807335868438255</v>
      </c>
      <c r="G92" s="17">
        <f t="shared" si="20"/>
        <v>0.21805634417685218</v>
      </c>
      <c r="H92" s="17">
        <f t="shared" si="20"/>
        <v>0.2182119780090728</v>
      </c>
      <c r="I92" s="17">
        <f t="shared" si="20"/>
        <v>0.21851050519475035</v>
      </c>
      <c r="K92" s="19">
        <f t="shared" si="23"/>
        <v>0.78</v>
      </c>
      <c r="L92" s="22">
        <f t="shared" si="23"/>
        <v>-4.5000000000000012E-2</v>
      </c>
      <c r="M92" s="17">
        <f t="shared" si="21"/>
        <v>5.0816702750019203E-4</v>
      </c>
      <c r="N92" s="17">
        <f t="shared" si="21"/>
        <v>1.6476130341648962E-5</v>
      </c>
      <c r="O92" s="17">
        <f t="shared" si="21"/>
        <v>1.7233133246295354E-5</v>
      </c>
      <c r="P92" s="17">
        <f t="shared" si="19"/>
        <v>3.3650772652539892E-4</v>
      </c>
      <c r="Q92" s="17">
        <f t="shared" si="19"/>
        <v>2.5845952684492598E-4</v>
      </c>
      <c r="R92" s="17">
        <f t="shared" si="19"/>
        <v>9.7237618840736756E-4</v>
      </c>
      <c r="S92" s="17">
        <f t="shared" si="19"/>
        <v>2.3417669483959615E-3</v>
      </c>
      <c r="U92" s="18">
        <f t="shared" si="24"/>
        <v>0.78</v>
      </c>
      <c r="V92" s="22">
        <f t="shared" si="24"/>
        <v>-4.5000000000000012E-2</v>
      </c>
      <c r="W92" s="17">
        <f>C92/(SQRT('Isocratic retention'!$B$8/16))</f>
        <v>8.9510775623642229E-3</v>
      </c>
      <c r="X92" s="17">
        <f>D92/(SQRT('Isocratic retention'!$B$8/16))</f>
        <v>8.9466786343971975E-3</v>
      </c>
      <c r="Y92" s="17">
        <f>E92/(SQRT('Isocratic retention'!$B$8/16))</f>
        <v>8.9466854069473242E-3</v>
      </c>
      <c r="Z92" s="17">
        <f>F92/(SQRT('Isocratic retention'!$B$8/16))</f>
        <v>8.9495418070671007E-3</v>
      </c>
      <c r="AA92" s="17">
        <f>G92/(SQRT('Isocratic retention'!$B$8/16))</f>
        <v>8.948843546411199E-3</v>
      </c>
      <c r="AB92" s="17">
        <f>H92/(SQRT('Isocratic retention'!$B$8/16))</f>
        <v>8.9552306241196152E-3</v>
      </c>
      <c r="AC92" s="17">
        <f>I92/(SQRT('Isocratic retention'!$B$8/16))</f>
        <v>8.9674819213201792E-3</v>
      </c>
      <c r="AE92" s="18">
        <f t="shared" si="25"/>
        <v>0.78</v>
      </c>
      <c r="AF92" s="22">
        <f t="shared" si="25"/>
        <v>-4.5000000000000012E-2</v>
      </c>
      <c r="AG92" s="22">
        <f t="shared" si="18"/>
        <v>-1.1977883082348638E-2</v>
      </c>
      <c r="AH92" s="22">
        <f t="shared" si="18"/>
        <v>1.8445568182540846E-5</v>
      </c>
      <c r="AI92" s="22">
        <f t="shared" si="18"/>
        <v>7.7783837344624481E-3</v>
      </c>
      <c r="AJ92" s="22">
        <f t="shared" si="18"/>
        <v>-1.9012337922486603E-3</v>
      </c>
      <c r="AK92" s="22">
        <f t="shared" si="18"/>
        <v>1.7385297976119804E-2</v>
      </c>
      <c r="AL92" s="22">
        <f t="shared" si="18"/>
        <v>3.3312723720886318E-2</v>
      </c>
      <c r="AM92" s="17"/>
      <c r="AN92" s="1">
        <v>1.5</v>
      </c>
    </row>
    <row r="93" spans="1:40">
      <c r="A93" s="8">
        <v>0.79</v>
      </c>
      <c r="B93" s="22">
        <f t="shared" si="22"/>
        <v>-4.7500000000000014E-2</v>
      </c>
      <c r="C93" s="17">
        <f t="shared" si="20"/>
        <v>0.21809799484999723</v>
      </c>
      <c r="D93" s="17">
        <f t="shared" si="20"/>
        <v>0.21800296368234659</v>
      </c>
      <c r="E93" s="17">
        <f t="shared" si="20"/>
        <v>0.21800305838135178</v>
      </c>
      <c r="F93" s="17">
        <f t="shared" si="20"/>
        <v>0.21806199382226182</v>
      </c>
      <c r="G93" s="17">
        <f t="shared" si="20"/>
        <v>0.21804700631255738</v>
      </c>
      <c r="H93" s="17">
        <f t="shared" si="20"/>
        <v>0.21817833448430862</v>
      </c>
      <c r="I93" s="17">
        <f t="shared" si="20"/>
        <v>0.21842445177171257</v>
      </c>
      <c r="K93" s="19">
        <f t="shared" si="23"/>
        <v>0.79</v>
      </c>
      <c r="L93" s="22">
        <f t="shared" si="23"/>
        <v>-4.7500000000000014E-2</v>
      </c>
      <c r="M93" s="17">
        <f t="shared" si="21"/>
        <v>4.4951766053775549E-4</v>
      </c>
      <c r="N93" s="17">
        <f t="shared" si="21"/>
        <v>1.3594873149367684E-5</v>
      </c>
      <c r="O93" s="17">
        <f t="shared" si="21"/>
        <v>1.402927225599923E-5</v>
      </c>
      <c r="P93" s="17">
        <f t="shared" si="19"/>
        <v>2.8437533147627743E-4</v>
      </c>
      <c r="Q93" s="17">
        <f t="shared" si="19"/>
        <v>2.1562528696049757E-4</v>
      </c>
      <c r="R93" s="17">
        <f t="shared" si="19"/>
        <v>8.1804809315873305E-4</v>
      </c>
      <c r="S93" s="17">
        <f t="shared" si="19"/>
        <v>1.9470264757456689E-3</v>
      </c>
      <c r="U93" s="18">
        <f t="shared" si="24"/>
        <v>0.79</v>
      </c>
      <c r="V93" s="22">
        <f t="shared" si="24"/>
        <v>-4.7500000000000014E-2</v>
      </c>
      <c r="W93" s="17">
        <f>C93/(SQRT('Isocratic retention'!$B$8/16))</f>
        <v>8.9505528539710628E-3</v>
      </c>
      <c r="X93" s="17">
        <f>D93/(SQRT('Isocratic retention'!$B$8/16))</f>
        <v>8.9466528571397457E-3</v>
      </c>
      <c r="Y93" s="17">
        <f>E93/(SQRT('Isocratic retention'!$B$8/16))</f>
        <v>8.9466567435049181E-3</v>
      </c>
      <c r="Z93" s="17">
        <f>F93/(SQRT('Isocratic retention'!$B$8/16))</f>
        <v>8.9490754029666886E-3</v>
      </c>
      <c r="AA93" s="17">
        <f>G93/(SQRT('Isocratic retention'!$B$8/16))</f>
        <v>8.9484603285463517E-3</v>
      </c>
      <c r="AB93" s="17">
        <f>H93/(SQRT('Isocratic retention'!$B$8/16))</f>
        <v>8.9538499229957803E-3</v>
      </c>
      <c r="AC93" s="17">
        <f>I93/(SQRT('Isocratic retention'!$B$8/16))</f>
        <v>8.963950363353795E-3</v>
      </c>
      <c r="AE93" s="18">
        <f t="shared" si="25"/>
        <v>0.79</v>
      </c>
      <c r="AF93" s="22">
        <f t="shared" si="25"/>
        <v>-4.7500000000000014E-2</v>
      </c>
      <c r="AG93" s="22">
        <f t="shared" si="18"/>
        <v>-1.0619665347160004E-2</v>
      </c>
      <c r="AH93" s="22">
        <f t="shared" si="18"/>
        <v>1.0584850685161986E-5</v>
      </c>
      <c r="AI93" s="22">
        <f t="shared" si="18"/>
        <v>6.5865358765621225E-3</v>
      </c>
      <c r="AJ93" s="22">
        <f t="shared" si="18"/>
        <v>-1.6748126590467073E-3</v>
      </c>
      <c r="AK93" s="22">
        <f t="shared" si="18"/>
        <v>1.4671645157074118E-2</v>
      </c>
      <c r="AL93" s="22">
        <f t="shared" si="18"/>
        <v>2.7471819472332539E-2</v>
      </c>
      <c r="AM93" s="17"/>
      <c r="AN93" s="1">
        <v>1.5</v>
      </c>
    </row>
    <row r="94" spans="1:40">
      <c r="A94" s="8">
        <v>0.8</v>
      </c>
      <c r="B94" s="22">
        <f t="shared" si="22"/>
        <v>-5.0000000000000017E-2</v>
      </c>
      <c r="C94" s="17">
        <f t="shared" si="20"/>
        <v>0.21808668491525748</v>
      </c>
      <c r="D94" s="17">
        <f t="shared" si="20"/>
        <v>0.21800244540949365</v>
      </c>
      <c r="E94" s="17">
        <f t="shared" si="20"/>
        <v>0.21800248978894515</v>
      </c>
      <c r="F94" s="17">
        <f t="shared" si="20"/>
        <v>0.21805238962545442</v>
      </c>
      <c r="G94" s="17">
        <f t="shared" si="20"/>
        <v>0.218039216003209</v>
      </c>
      <c r="H94" s="17">
        <f t="shared" si="20"/>
        <v>0.21815003060191349</v>
      </c>
      <c r="I94" s="17">
        <f t="shared" si="20"/>
        <v>0.21835290396329471</v>
      </c>
      <c r="K94" s="19">
        <f t="shared" si="23"/>
        <v>0.8</v>
      </c>
      <c r="L94" s="22">
        <f t="shared" si="23"/>
        <v>-5.0000000000000017E-2</v>
      </c>
      <c r="M94" s="17">
        <f t="shared" si="21"/>
        <v>3.9763722595177747E-4</v>
      </c>
      <c r="N94" s="17">
        <f t="shared" si="21"/>
        <v>1.1217474741638933E-5</v>
      </c>
      <c r="O94" s="17">
        <f t="shared" si="21"/>
        <v>1.1421050207179261E-5</v>
      </c>
      <c r="P94" s="17">
        <f t="shared" si="19"/>
        <v>2.4031938281850618E-4</v>
      </c>
      <c r="Q94" s="17">
        <f t="shared" si="19"/>
        <v>1.7988992297696677E-4</v>
      </c>
      <c r="R94" s="17">
        <f t="shared" si="19"/>
        <v>6.8821377024535092E-4</v>
      </c>
      <c r="S94" s="17">
        <f t="shared" si="19"/>
        <v>1.6188255197005228E-3</v>
      </c>
      <c r="U94" s="18">
        <f t="shared" si="24"/>
        <v>0.8</v>
      </c>
      <c r="V94" s="22">
        <f t="shared" si="24"/>
        <v>-5.0000000000000017E-2</v>
      </c>
      <c r="W94" s="17">
        <f>C94/(SQRT('Isocratic retention'!$B$8/16))</f>
        <v>8.9500887040428034E-3</v>
      </c>
      <c r="X94" s="17">
        <f>D94/(SQRT('Isocratic retention'!$B$8/16))</f>
        <v>8.9466315876706413E-3</v>
      </c>
      <c r="Y94" s="17">
        <f>E94/(SQRT('Isocratic retention'!$B$8/16))</f>
        <v>8.9466334089649026E-3</v>
      </c>
      <c r="Z94" s="17">
        <f>F94/(SQRT('Isocratic retention'!$B$8/16))</f>
        <v>8.9486812550461474E-3</v>
      </c>
      <c r="AA94" s="17">
        <f>G94/(SQRT('Isocratic retention'!$B$8/16))</f>
        <v>8.9481406209964524E-3</v>
      </c>
      <c r="AB94" s="17">
        <f>H94/(SQRT('Isocratic retention'!$B$8/16))</f>
        <v>8.952688356171086E-3</v>
      </c>
      <c r="AC94" s="17">
        <f>I94/(SQRT('Isocratic retention'!$B$8/16))</f>
        <v>8.9610141032507602E-3</v>
      </c>
      <c r="AE94" s="18">
        <f t="shared" si="25"/>
        <v>0.8</v>
      </c>
      <c r="AF94" s="22">
        <f t="shared" si="25"/>
        <v>-5.0000000000000017E-2</v>
      </c>
      <c r="AG94" s="22">
        <f t="shared" si="18"/>
        <v>-9.4139601436178336E-3</v>
      </c>
      <c r="AH94" s="22">
        <f t="shared" si="18"/>
        <v>4.9604643435327203E-6</v>
      </c>
      <c r="AI94" s="22">
        <f t="shared" si="18"/>
        <v>5.5768604739455446E-3</v>
      </c>
      <c r="AJ94" s="22">
        <f t="shared" si="18"/>
        <v>-1.4721744828965191E-3</v>
      </c>
      <c r="AK94" s="22">
        <f t="shared" si="18"/>
        <v>1.2380946027229604E-2</v>
      </c>
      <c r="AL94" s="22">
        <f t="shared" si="18"/>
        <v>2.2650076034339852E-2</v>
      </c>
      <c r="AM94" s="17"/>
      <c r="AN94" s="1">
        <v>1.5</v>
      </c>
    </row>
    <row r="95" spans="1:40">
      <c r="A95" s="8">
        <v>0.81</v>
      </c>
      <c r="B95" s="22">
        <f t="shared" si="22"/>
        <v>-5.2500000000000019E-2</v>
      </c>
      <c r="C95" s="17">
        <f t="shared" si="20"/>
        <v>0.21807668030037713</v>
      </c>
      <c r="D95" s="17">
        <f t="shared" si="20"/>
        <v>0.218002017769414</v>
      </c>
      <c r="E95" s="17">
        <f t="shared" si="20"/>
        <v>0.21800202690517576</v>
      </c>
      <c r="F95" s="17">
        <f t="shared" si="20"/>
        <v>0.21804427332845627</v>
      </c>
      <c r="G95" s="17">
        <f t="shared" si="20"/>
        <v>0.21803271677406752</v>
      </c>
      <c r="H95" s="17">
        <f t="shared" si="20"/>
        <v>0.21812621889477962</v>
      </c>
      <c r="I95" s="17">
        <f t="shared" si="20"/>
        <v>0.218293416627304</v>
      </c>
      <c r="K95" s="19">
        <f t="shared" si="23"/>
        <v>0.81</v>
      </c>
      <c r="L95" s="22">
        <f t="shared" si="23"/>
        <v>-5.2500000000000019E-2</v>
      </c>
      <c r="M95" s="17">
        <f t="shared" si="21"/>
        <v>3.5174449714272014E-4</v>
      </c>
      <c r="N95" s="17">
        <f t="shared" si="21"/>
        <v>9.2558230000962009E-6</v>
      </c>
      <c r="O95" s="17">
        <f t="shared" si="21"/>
        <v>9.2977301640953214E-6</v>
      </c>
      <c r="P95" s="17">
        <f t="shared" si="19"/>
        <v>2.0308866264331934E-4</v>
      </c>
      <c r="Q95" s="17">
        <f t="shared" si="19"/>
        <v>1.5007694526378764E-4</v>
      </c>
      <c r="R95" s="17">
        <f t="shared" si="19"/>
        <v>5.7898575586975574E-4</v>
      </c>
      <c r="S95" s="17">
        <f t="shared" si="19"/>
        <v>1.3459478316698473E-3</v>
      </c>
      <c r="U95" s="18">
        <f t="shared" si="24"/>
        <v>0.81</v>
      </c>
      <c r="V95" s="22">
        <f t="shared" si="24"/>
        <v>-5.2500000000000019E-2</v>
      </c>
      <c r="W95" s="17">
        <f>C95/(SQRT('Isocratic retention'!$B$8/16))</f>
        <v>8.949678123311277E-3</v>
      </c>
      <c r="X95" s="17">
        <f>D95/(SQRT('Isocratic retention'!$B$8/16))</f>
        <v>8.9466140376920737E-3</v>
      </c>
      <c r="Y95" s="17">
        <f>E95/(SQRT('Isocratic retention'!$B$8/16))</f>
        <v>8.9466144126158255E-3</v>
      </c>
      <c r="Z95" s="17">
        <f>F95/(SQRT('Isocratic retention'!$B$8/16))</f>
        <v>8.9483481692453799E-3</v>
      </c>
      <c r="AA95" s="17">
        <f>G95/(SQRT('Isocratic retention'!$B$8/16))</f>
        <v>8.9478738982602772E-3</v>
      </c>
      <c r="AB95" s="17">
        <f>H95/(SQRT('Isocratic retention'!$B$8/16))</f>
        <v>8.9517111443292632E-3</v>
      </c>
      <c r="AC95" s="17">
        <f>I95/(SQRT('Isocratic retention'!$B$8/16))</f>
        <v>8.9585727944927734E-3</v>
      </c>
      <c r="AE95" s="18">
        <f t="shared" si="25"/>
        <v>0.81</v>
      </c>
      <c r="AF95" s="22">
        <f t="shared" si="25"/>
        <v>-5.2500000000000019E-2</v>
      </c>
      <c r="AG95" s="22">
        <f t="shared" si="18"/>
        <v>-8.3439106035416606E-3</v>
      </c>
      <c r="AH95" s="22">
        <f t="shared" si="18"/>
        <v>1.0211418004947357E-6</v>
      </c>
      <c r="AI95" s="22">
        <f t="shared" si="18"/>
        <v>4.7215995101704874E-3</v>
      </c>
      <c r="AJ95" s="22">
        <f t="shared" si="18"/>
        <v>-1.2915077098575318E-3</v>
      </c>
      <c r="AK95" s="22">
        <f t="shared" si="18"/>
        <v>1.0447406516925077E-2</v>
      </c>
      <c r="AL95" s="22">
        <f t="shared" si="18"/>
        <v>1.8670584240372344E-2</v>
      </c>
      <c r="AM95" s="17"/>
      <c r="AN95" s="1">
        <v>1.5</v>
      </c>
    </row>
    <row r="96" spans="1:40">
      <c r="A96" s="8">
        <v>0.82</v>
      </c>
      <c r="B96" s="22">
        <f t="shared" si="22"/>
        <v>-5.4999999999999993E-2</v>
      </c>
      <c r="C96" s="17">
        <f t="shared" si="20"/>
        <v>0.21806783035374103</v>
      </c>
      <c r="D96" s="17">
        <f t="shared" si="20"/>
        <v>0.21800166491273493</v>
      </c>
      <c r="E96" s="17">
        <f t="shared" si="20"/>
        <v>0.21800165007744918</v>
      </c>
      <c r="F96" s="17">
        <f t="shared" si="20"/>
        <v>0.21803741442309604</v>
      </c>
      <c r="G96" s="17">
        <f t="shared" si="20"/>
        <v>0.21802729465569656</v>
      </c>
      <c r="H96" s="17">
        <f t="shared" si="20"/>
        <v>0.21810618639928253</v>
      </c>
      <c r="I96" s="17">
        <f t="shared" si="20"/>
        <v>0.2182439567874917</v>
      </c>
      <c r="K96" s="19">
        <f t="shared" si="23"/>
        <v>0.82</v>
      </c>
      <c r="L96" s="22">
        <f t="shared" si="23"/>
        <v>-5.4999999999999993E-2</v>
      </c>
      <c r="M96" s="17">
        <f t="shared" si="21"/>
        <v>3.1114841165597864E-4</v>
      </c>
      <c r="N96" s="17">
        <f t="shared" si="21"/>
        <v>7.6372143804438016E-6</v>
      </c>
      <c r="O96" s="17">
        <f t="shared" si="21"/>
        <v>7.5691626108067574E-6</v>
      </c>
      <c r="P96" s="17">
        <f t="shared" si="19"/>
        <v>1.7162579401845866E-4</v>
      </c>
      <c r="Q96" s="17">
        <f t="shared" si="19"/>
        <v>1.2520484264476437E-4</v>
      </c>
      <c r="R96" s="17">
        <f t="shared" si="19"/>
        <v>4.8709357469055553E-4</v>
      </c>
      <c r="S96" s="17">
        <f t="shared" si="19"/>
        <v>1.1190678325307733E-3</v>
      </c>
      <c r="U96" s="18">
        <f t="shared" si="24"/>
        <v>0.82</v>
      </c>
      <c r="V96" s="22">
        <f t="shared" si="24"/>
        <v>-5.4999999999999993E-2</v>
      </c>
      <c r="W96" s="17">
        <f>C96/(SQRT('Isocratic retention'!$B$8/16))</f>
        <v>8.9493149291646461E-3</v>
      </c>
      <c r="X96" s="17">
        <f>D96/(SQRT('Isocratic retention'!$B$8/16))</f>
        <v>8.9465995567595095E-3</v>
      </c>
      <c r="Y96" s="17">
        <f>E96/(SQRT('Isocratic retention'!$B$8/16))</f>
        <v>8.9465989479322276E-3</v>
      </c>
      <c r="Z96" s="17">
        <f>F96/(SQRT('Isocratic retention'!$B$8/16))</f>
        <v>8.948066685708635E-3</v>
      </c>
      <c r="AA96" s="17">
        <f>G96/(SQRT('Isocratic retention'!$B$8/16))</f>
        <v>8.9476513792174344E-3</v>
      </c>
      <c r="AB96" s="17">
        <f>H96/(SQRT('Isocratic retention'!$B$8/16))</f>
        <v>8.9508890280605331E-3</v>
      </c>
      <c r="AC96" s="17">
        <f>I96/(SQRT('Isocratic retention'!$B$8/16))</f>
        <v>8.9565430054949716E-3</v>
      </c>
      <c r="AE96" s="18">
        <f t="shared" si="25"/>
        <v>0.82</v>
      </c>
      <c r="AF96" s="22">
        <f t="shared" si="25"/>
        <v>-5.4999999999999993E-2</v>
      </c>
      <c r="AG96" s="22">
        <f t="shared" si="18"/>
        <v>-7.3944744269024542E-3</v>
      </c>
      <c r="AH96" s="22">
        <f t="shared" si="18"/>
        <v>-1.6582038975277796E-6</v>
      </c>
      <c r="AI96" s="22">
        <f t="shared" si="18"/>
        <v>3.9972074783706686E-3</v>
      </c>
      <c r="AJ96" s="22">
        <f t="shared" si="18"/>
        <v>-1.1309708124329439E-3</v>
      </c>
      <c r="AK96" s="22">
        <f t="shared" si="18"/>
        <v>8.8154387777775386E-3</v>
      </c>
      <c r="AL96" s="22">
        <f t="shared" si="18"/>
        <v>1.5386950842645675E-2</v>
      </c>
      <c r="AM96" s="17"/>
      <c r="AN96" s="1">
        <v>1.5</v>
      </c>
    </row>
    <row r="97" spans="1:40">
      <c r="A97" s="8">
        <v>0.83</v>
      </c>
      <c r="B97" s="22">
        <f t="shared" si="22"/>
        <v>-5.7499999999999996E-2</v>
      </c>
      <c r="C97" s="17">
        <f t="shared" si="20"/>
        <v>0.21806000181097365</v>
      </c>
      <c r="D97" s="17">
        <f t="shared" si="20"/>
        <v>0.21800137376173692</v>
      </c>
      <c r="E97" s="17">
        <f t="shared" si="20"/>
        <v>0.21800134330684076</v>
      </c>
      <c r="F97" s="17">
        <f t="shared" si="20"/>
        <v>0.21803161811195179</v>
      </c>
      <c r="G97" s="17">
        <f t="shared" si="20"/>
        <v>0.21802277113960128</v>
      </c>
      <c r="H97" s="17">
        <f t="shared" si="20"/>
        <v>0.21808933330791941</v>
      </c>
      <c r="I97" s="17">
        <f t="shared" si="20"/>
        <v>0.21820283415670788</v>
      </c>
      <c r="K97" s="19">
        <f t="shared" si="23"/>
        <v>0.83</v>
      </c>
      <c r="L97" s="22">
        <f t="shared" si="23"/>
        <v>-5.7499999999999996E-2</v>
      </c>
      <c r="M97" s="17">
        <f t="shared" si="21"/>
        <v>2.7523766501670783E-4</v>
      </c>
      <c r="N97" s="17">
        <f t="shared" si="21"/>
        <v>6.3016593437721397E-6</v>
      </c>
      <c r="O97" s="17">
        <f t="shared" si="21"/>
        <v>6.1619579851949328E-6</v>
      </c>
      <c r="P97" s="17">
        <f t="shared" si="19"/>
        <v>1.4503721078806998E-4</v>
      </c>
      <c r="Q97" s="17">
        <f t="shared" si="19"/>
        <v>1.0445476881306674E-4</v>
      </c>
      <c r="R97" s="17">
        <f t="shared" si="19"/>
        <v>4.0978581614397344E-4</v>
      </c>
      <c r="S97" s="17">
        <f t="shared" si="19"/>
        <v>9.3043191150391142E-4</v>
      </c>
      <c r="U97" s="18">
        <f t="shared" si="24"/>
        <v>0.83</v>
      </c>
      <c r="V97" s="22">
        <f t="shared" si="24"/>
        <v>-5.7499999999999996E-2</v>
      </c>
      <c r="W97" s="17">
        <f>C97/(SQRT('Isocratic retention'!$B$8/16))</f>
        <v>8.9489936525483389E-3</v>
      </c>
      <c r="X97" s="17">
        <f>D97/(SQRT('Isocratic retention'!$B$8/16))</f>
        <v>8.946587608174664E-3</v>
      </c>
      <c r="Y97" s="17">
        <f>E97/(SQRT('Isocratic retention'!$B$8/16))</f>
        <v>8.9465863583320961E-3</v>
      </c>
      <c r="Z97" s="17">
        <f>F97/(SQRT('Isocratic retention'!$B$8/16))</f>
        <v>8.9478288101183974E-3</v>
      </c>
      <c r="AA97" s="17">
        <f>G97/(SQRT('Isocratic retention'!$B$8/16))</f>
        <v>8.9474657380338718E-3</v>
      </c>
      <c r="AB97" s="17">
        <f>H97/(SQRT('Isocratic retention'!$B$8/16))</f>
        <v>8.9501973917843619E-3</v>
      </c>
      <c r="AC97" s="17">
        <f>I97/(SQRT('Isocratic retention'!$B$8/16))</f>
        <v>8.954855368336373E-3</v>
      </c>
      <c r="AE97" s="18">
        <f t="shared" si="25"/>
        <v>0.83</v>
      </c>
      <c r="AF97" s="22">
        <f t="shared" si="25"/>
        <v>-5.7499999999999996E-2</v>
      </c>
      <c r="AG97" s="22">
        <f t="shared" si="18"/>
        <v>-6.5522374917664087E-3</v>
      </c>
      <c r="AH97" s="22">
        <f t="shared" si="18"/>
        <v>-3.4040798147381867E-6</v>
      </c>
      <c r="AI97" s="22">
        <f t="shared" si="18"/>
        <v>3.383715514146277E-3</v>
      </c>
      <c r="AJ97" s="22">
        <f t="shared" si="18"/>
        <v>-9.8874844744323374E-4</v>
      </c>
      <c r="AK97" s="22">
        <f t="shared" si="18"/>
        <v>7.4380848310005533E-3</v>
      </c>
      <c r="AL97" s="22">
        <f t="shared" si="18"/>
        <v>1.2678080350734158E-2</v>
      </c>
      <c r="AM97" s="17"/>
      <c r="AN97" s="1">
        <v>1.5</v>
      </c>
    </row>
    <row r="98" spans="1:40">
      <c r="A98" s="8">
        <v>0.84</v>
      </c>
      <c r="B98" s="22">
        <f t="shared" si="22"/>
        <v>-0.06</v>
      </c>
      <c r="C98" s="17">
        <f t="shared" si="20"/>
        <v>0.21805307678821584</v>
      </c>
      <c r="D98" s="17">
        <f t="shared" si="20"/>
        <v>0.21800113352566192</v>
      </c>
      <c r="E98" s="17">
        <f t="shared" si="20"/>
        <v>0.21800109356883179</v>
      </c>
      <c r="F98" s="17">
        <f t="shared" si="20"/>
        <v>0.21802671977597599</v>
      </c>
      <c r="G98" s="17">
        <f t="shared" si="20"/>
        <v>0.21801899730132168</v>
      </c>
      <c r="H98" s="17">
        <f t="shared" si="20"/>
        <v>0.21807515501003649</v>
      </c>
      <c r="I98" s="17">
        <f t="shared" si="20"/>
        <v>0.21816864337143635</v>
      </c>
      <c r="K98" s="19">
        <f t="shared" si="23"/>
        <v>0.84</v>
      </c>
      <c r="L98" s="22">
        <f t="shared" si="23"/>
        <v>-0.06</v>
      </c>
      <c r="M98" s="17">
        <f t="shared" si="21"/>
        <v>2.4347150557724488E-4</v>
      </c>
      <c r="N98" s="17">
        <f t="shared" si="21"/>
        <v>5.1996589995740355E-6</v>
      </c>
      <c r="O98" s="17">
        <f t="shared" si="21"/>
        <v>5.0163707881102763E-6</v>
      </c>
      <c r="P98" s="17">
        <f t="shared" si="19"/>
        <v>1.2256777970635679E-4</v>
      </c>
      <c r="Q98" s="17">
        <f t="shared" si="19"/>
        <v>8.714358404449025E-5</v>
      </c>
      <c r="R98" s="17">
        <f t="shared" si="19"/>
        <v>3.4474775246103994E-4</v>
      </c>
      <c r="S98" s="17">
        <f t="shared" si="19"/>
        <v>7.7359344695578634E-4</v>
      </c>
      <c r="U98" s="18">
        <f t="shared" si="24"/>
        <v>0.84</v>
      </c>
      <c r="V98" s="22">
        <f t="shared" si="24"/>
        <v>-0.06</v>
      </c>
      <c r="W98" s="17">
        <f>C98/(SQRT('Isocratic retention'!$B$8/16))</f>
        <v>8.9487094556108503E-3</v>
      </c>
      <c r="X98" s="17">
        <f>D98/(SQRT('Isocratic retention'!$B$8/16))</f>
        <v>8.9465777490941693E-3</v>
      </c>
      <c r="Y98" s="17">
        <f>E98/(SQRT('Isocratic retention'!$B$8/16))</f>
        <v>8.9465761093004605E-3</v>
      </c>
      <c r="Z98" s="17">
        <f>F98/(SQRT('Isocratic retention'!$B$8/16))</f>
        <v>8.9476277866515005E-3</v>
      </c>
      <c r="AA98" s="17">
        <f>G98/(SQRT('Isocratic retention'!$B$8/16))</f>
        <v>8.9473108629787076E-3</v>
      </c>
      <c r="AB98" s="17">
        <f>H98/(SQRT('Isocratic retention'!$B$8/16))</f>
        <v>8.9496155267164701E-3</v>
      </c>
      <c r="AC98" s="17">
        <f>I98/(SQRT('Isocratic retention'!$B$8/16))</f>
        <v>8.9534522081151976E-3</v>
      </c>
      <c r="AE98" s="18">
        <f t="shared" si="25"/>
        <v>0.84</v>
      </c>
      <c r="AF98" s="22">
        <f t="shared" si="25"/>
        <v>-0.06</v>
      </c>
      <c r="AG98" s="22">
        <f t="shared" si="18"/>
        <v>-5.8052449183676573E-3</v>
      </c>
      <c r="AH98" s="22">
        <f t="shared" si="18"/>
        <v>-4.4661584468097025E-6</v>
      </c>
      <c r="AI98" s="22">
        <f t="shared" si="18"/>
        <v>2.8641908064978155E-3</v>
      </c>
      <c r="AJ98" s="22">
        <f t="shared" si="18"/>
        <v>-8.6309037493830442E-4</v>
      </c>
      <c r="AK98" s="22">
        <f t="shared" si="18"/>
        <v>6.2756819234776615E-3</v>
      </c>
      <c r="AL98" s="22">
        <f t="shared" si="18"/>
        <v>1.0443837088095135E-2</v>
      </c>
      <c r="AM98" s="17"/>
      <c r="AN98" s="1">
        <v>1.5</v>
      </c>
    </row>
    <row r="99" spans="1:40">
      <c r="A99" s="8">
        <v>0.85</v>
      </c>
      <c r="B99" s="22">
        <f t="shared" si="22"/>
        <v>-6.25E-2</v>
      </c>
      <c r="C99" s="17">
        <f t="shared" si="20"/>
        <v>0.21804695100700452</v>
      </c>
      <c r="D99" s="17">
        <f t="shared" si="20"/>
        <v>0.21800093530078155</v>
      </c>
      <c r="E99" s="17">
        <f t="shared" si="20"/>
        <v>0.2180008902603289</v>
      </c>
      <c r="F99" s="17">
        <f t="shared" si="20"/>
        <v>0.21802258029920618</v>
      </c>
      <c r="G99" s="17">
        <f t="shared" si="20"/>
        <v>0.21801584889750036</v>
      </c>
      <c r="H99" s="17">
        <f t="shared" si="20"/>
        <v>0.2180632269829153</v>
      </c>
      <c r="I99" s="17">
        <f t="shared" si="20"/>
        <v>0.21814021596357849</v>
      </c>
      <c r="K99" s="19">
        <f t="shared" si="23"/>
        <v>0.85</v>
      </c>
      <c r="L99" s="22">
        <f t="shared" si="23"/>
        <v>-6.25E-2</v>
      </c>
      <c r="M99" s="17">
        <f t="shared" si="21"/>
        <v>2.1537159176398326E-4</v>
      </c>
      <c r="N99" s="17">
        <f t="shared" si="21"/>
        <v>4.2903705574899148E-6</v>
      </c>
      <c r="O99" s="17">
        <f t="shared" si="21"/>
        <v>4.0837629766815339E-6</v>
      </c>
      <c r="P99" s="17">
        <f t="shared" si="19"/>
        <v>1.0357935415689709E-4</v>
      </c>
      <c r="Q99" s="17">
        <f t="shared" si="19"/>
        <v>7.2701364680720566E-5</v>
      </c>
      <c r="R99" s="17">
        <f t="shared" si="19"/>
        <v>2.9003203172161851E-4</v>
      </c>
      <c r="S99" s="17">
        <f t="shared" si="19"/>
        <v>6.4319249347932512E-4</v>
      </c>
      <c r="U99" s="18">
        <f t="shared" si="24"/>
        <v>0.85</v>
      </c>
      <c r="V99" s="22">
        <f t="shared" si="24"/>
        <v>-6.25E-2</v>
      </c>
      <c r="W99" s="17">
        <f>C99/(SQRT('Isocratic retention'!$B$8/16))</f>
        <v>8.9484580588543531E-3</v>
      </c>
      <c r="X99" s="17">
        <f>D99/(SQRT('Isocratic retention'!$B$8/16))</f>
        <v>8.9465696141167259E-3</v>
      </c>
      <c r="Y99" s="17">
        <f>E99/(SQRT('Isocratic retention'!$B$8/16))</f>
        <v>8.9465677656955511E-3</v>
      </c>
      <c r="Z99" s="17">
        <f>F99/(SQRT('Isocratic retention'!$B$8/16))</f>
        <v>8.9474579061093098E-3</v>
      </c>
      <c r="AA99" s="17">
        <f>G99/(SQRT('Isocratic retention'!$B$8/16))</f>
        <v>8.9471816552121348E-3</v>
      </c>
      <c r="AB99" s="17">
        <f>H99/(SQRT('Isocratic retention'!$B$8/16))</f>
        <v>8.9491260108120942E-3</v>
      </c>
      <c r="AC99" s="17">
        <f>I99/(SQRT('Isocratic retention'!$B$8/16))</f>
        <v>8.9522855719124748E-3</v>
      </c>
      <c r="AE99" s="18">
        <f t="shared" si="25"/>
        <v>0.85</v>
      </c>
      <c r="AF99" s="22">
        <f t="shared" si="25"/>
        <v>-6.25E-2</v>
      </c>
      <c r="AG99" s="22">
        <f t="shared" si="18"/>
        <v>-5.1428482887994819E-3</v>
      </c>
      <c r="AH99" s="22">
        <f t="shared" si="18"/>
        <v>-5.034382924497376E-6</v>
      </c>
      <c r="AI99" s="22">
        <f t="shared" si="18"/>
        <v>2.4242771610032475E-3</v>
      </c>
      <c r="AJ99" s="22">
        <f t="shared" si="18"/>
        <v>-7.5233722174175306E-4</v>
      </c>
      <c r="AK99" s="22">
        <f t="shared" si="18"/>
        <v>5.2947330029295405E-3</v>
      </c>
      <c r="AL99" s="22">
        <f t="shared" si="18"/>
        <v>8.6014424401577826E-3</v>
      </c>
      <c r="AM99" s="17"/>
      <c r="AN99" s="1">
        <v>1.5</v>
      </c>
    </row>
    <row r="100" spans="1:40">
      <c r="A100" s="8">
        <v>0.86</v>
      </c>
      <c r="B100" s="22">
        <f t="shared" si="22"/>
        <v>-6.5000000000000002E-2</v>
      </c>
      <c r="C100" s="17">
        <f t="shared" si="20"/>
        <v>0.21804153222402561</v>
      </c>
      <c r="D100" s="17">
        <f t="shared" si="20"/>
        <v>0.21800077174040369</v>
      </c>
      <c r="E100" s="17">
        <f t="shared" si="20"/>
        <v>0.21800072474949012</v>
      </c>
      <c r="F100" s="17">
        <f t="shared" si="20"/>
        <v>0.21801908211778045</v>
      </c>
      <c r="G100" s="17">
        <f t="shared" si="20"/>
        <v>0.21801322227550771</v>
      </c>
      <c r="H100" s="17">
        <f t="shared" si="20"/>
        <v>0.21805319208082913</v>
      </c>
      <c r="I100" s="17">
        <f t="shared" si="20"/>
        <v>0.21811658042812351</v>
      </c>
      <c r="K100" s="19">
        <f t="shared" si="23"/>
        <v>0.86</v>
      </c>
      <c r="L100" s="22">
        <f t="shared" si="23"/>
        <v>-6.5000000000000002E-2</v>
      </c>
      <c r="M100" s="17">
        <f t="shared" si="21"/>
        <v>1.9051478910839346E-4</v>
      </c>
      <c r="N100" s="17">
        <f t="shared" si="21"/>
        <v>3.5400935950000393E-6</v>
      </c>
      <c r="O100" s="17">
        <f t="shared" si="21"/>
        <v>3.3245389454150019E-6</v>
      </c>
      <c r="P100" s="17">
        <f t="shared" si="19"/>
        <v>8.7532650369152984E-5</v>
      </c>
      <c r="Q100" s="17">
        <f t="shared" si="19"/>
        <v>6.0652639943529186E-5</v>
      </c>
      <c r="R100" s="17">
        <f t="shared" si="19"/>
        <v>2.4400037077566258E-4</v>
      </c>
      <c r="S100" s="17">
        <f t="shared" si="19"/>
        <v>5.3477260607120416E-4</v>
      </c>
      <c r="U100" s="18">
        <f t="shared" si="24"/>
        <v>0.86</v>
      </c>
      <c r="V100" s="22">
        <f t="shared" si="24"/>
        <v>-6.5000000000000002E-2</v>
      </c>
      <c r="W100" s="17">
        <f>C100/(SQRT('Isocratic retention'!$B$8/16))</f>
        <v>8.9482356766931118E-3</v>
      </c>
      <c r="X100" s="17">
        <f>D100/(SQRT('Isocratic retention'!$B$8/16))</f>
        <v>8.9465629017404479E-3</v>
      </c>
      <c r="Y100" s="17">
        <f>E100/(SQRT('Isocratic retention'!$B$8/16))</f>
        <v>8.9465609732740457E-3</v>
      </c>
      <c r="Z100" s="17">
        <f>F100/(SQRT('Isocratic retention'!$B$8/16))</f>
        <v>8.9473143437727304E-3</v>
      </c>
      <c r="AA100" s="17">
        <f>G100/(SQRT('Isocratic retention'!$B$8/16))</f>
        <v>8.9470738609199914E-3</v>
      </c>
      <c r="AB100" s="17">
        <f>H100/(SQRT('Isocratic retention'!$B$8/16))</f>
        <v>8.9487141871198647E-3</v>
      </c>
      <c r="AC100" s="17">
        <f>I100/(SQRT('Isocratic retention'!$B$8/16))</f>
        <v>8.9513155900038058E-3</v>
      </c>
      <c r="AE100" s="18">
        <f t="shared" si="25"/>
        <v>0.86</v>
      </c>
      <c r="AF100" s="22">
        <f t="shared" si="25"/>
        <v>-6.5000000000000002E-2</v>
      </c>
      <c r="AG100" s="22">
        <f t="shared" si="18"/>
        <v>-4.5555677470485497E-3</v>
      </c>
      <c r="AH100" s="22">
        <f t="shared" si="18"/>
        <v>-5.2523990673956889E-6</v>
      </c>
      <c r="AI100" s="22">
        <f t="shared" si="18"/>
        <v>2.0518046499240963E-3</v>
      </c>
      <c r="AJ100" s="22">
        <f t="shared" si="18"/>
        <v>-6.5493630804452734E-4</v>
      </c>
      <c r="AK100" s="22">
        <f t="shared" si="18"/>
        <v>4.4669511299670764E-3</v>
      </c>
      <c r="AL100" s="22">
        <f t="shared" si="18"/>
        <v>7.0824851224991691E-3</v>
      </c>
      <c r="AM100" s="17"/>
      <c r="AN100" s="1">
        <v>1.5</v>
      </c>
    </row>
    <row r="101" spans="1:40">
      <c r="A101" s="8">
        <v>0.87</v>
      </c>
      <c r="B101" s="22">
        <f t="shared" si="22"/>
        <v>-6.7500000000000004E-2</v>
      </c>
      <c r="C101" s="17">
        <f t="shared" si="20"/>
        <v>0.21803673884209443</v>
      </c>
      <c r="D101" s="17">
        <f t="shared" si="20"/>
        <v>0.21800063678258635</v>
      </c>
      <c r="E101" s="17">
        <f t="shared" si="20"/>
        <v>0.21800059000924374</v>
      </c>
      <c r="F101" s="17">
        <f t="shared" si="20"/>
        <v>0.21801612588104627</v>
      </c>
      <c r="G101" s="17">
        <f t="shared" si="20"/>
        <v>0.218011030960961</v>
      </c>
      <c r="H101" s="17">
        <f t="shared" si="20"/>
        <v>0.21804474984148331</v>
      </c>
      <c r="I101" s="17">
        <f t="shared" si="20"/>
        <v>0.21809692902202152</v>
      </c>
      <c r="K101" s="19">
        <f t="shared" si="23"/>
        <v>0.87</v>
      </c>
      <c r="L101" s="22">
        <f t="shared" si="23"/>
        <v>-6.7500000000000004E-2</v>
      </c>
      <c r="M101" s="17">
        <f t="shared" si="21"/>
        <v>1.6852679859835333E-4</v>
      </c>
      <c r="N101" s="17">
        <f t="shared" si="21"/>
        <v>2.9210210384933035E-6</v>
      </c>
      <c r="O101" s="17">
        <f t="shared" si="21"/>
        <v>2.7064644208519724E-6</v>
      </c>
      <c r="P101" s="17">
        <f t="shared" si="19"/>
        <v>7.3971931404808843E-5</v>
      </c>
      <c r="Q101" s="17">
        <f t="shared" si="19"/>
        <v>5.0600738353057897E-5</v>
      </c>
      <c r="R101" s="17">
        <f t="shared" si="19"/>
        <v>2.0527450221707007E-4</v>
      </c>
      <c r="S101" s="17">
        <f t="shared" si="19"/>
        <v>4.446285413829693E-4</v>
      </c>
      <c r="U101" s="18">
        <f t="shared" si="24"/>
        <v>0.87</v>
      </c>
      <c r="V101" s="22">
        <f t="shared" si="24"/>
        <v>-6.7500000000000004E-2</v>
      </c>
      <c r="W101" s="17">
        <f>C101/(SQRT('Isocratic retention'!$B$8/16))</f>
        <v>8.9480389604493261E-3</v>
      </c>
      <c r="X101" s="17">
        <f>D101/(SQRT('Isocratic retention'!$B$8/16))</f>
        <v>8.946557363188487E-3</v>
      </c>
      <c r="Y101" s="17">
        <f>E101/(SQRT('Isocratic retention'!$B$8/16))</f>
        <v>8.9465554436510084E-3</v>
      </c>
      <c r="Z101" s="17">
        <f>F101/(SQRT('Isocratic retention'!$B$8/16))</f>
        <v>8.9471930223770143E-3</v>
      </c>
      <c r="AA101" s="17">
        <f>G101/(SQRT('Isocratic retention'!$B$8/16))</f>
        <v>8.9469839312684915E-3</v>
      </c>
      <c r="AB101" s="17">
        <f>H101/(SQRT('Isocratic retention'!$B$8/16))</f>
        <v>8.9483677249273877E-3</v>
      </c>
      <c r="AC101" s="17">
        <f>I101/(SQRT('Isocratic retention'!$B$8/16))</f>
        <v>8.9505091133138572E-3</v>
      </c>
      <c r="AE101" s="18">
        <f t="shared" si="25"/>
        <v>0.87</v>
      </c>
      <c r="AF101" s="22">
        <f t="shared" si="25"/>
        <v>-6.7500000000000004E-2</v>
      </c>
      <c r="AG101" s="22">
        <f t="shared" si="18"/>
        <v>-4.0349677472619272E-3</v>
      </c>
      <c r="AH101" s="22">
        <f t="shared" si="18"/>
        <v>-5.2280833548240762E-6</v>
      </c>
      <c r="AI101" s="22">
        <f t="shared" si="18"/>
        <v>1.7364580520426425E-3</v>
      </c>
      <c r="AJ101" s="22">
        <f t="shared" si="18"/>
        <v>-5.694500617119526E-4</v>
      </c>
      <c r="AK101" s="22">
        <f t="shared" si="18"/>
        <v>3.7684512906048912E-3</v>
      </c>
      <c r="AL101" s="22">
        <f t="shared" si="18"/>
        <v>5.8304418774173727E-3</v>
      </c>
      <c r="AM101" s="17"/>
      <c r="AN101" s="1">
        <v>1.5</v>
      </c>
    </row>
    <row r="102" spans="1:40">
      <c r="A102" s="8">
        <v>0.88</v>
      </c>
      <c r="B102" s="22">
        <f t="shared" si="22"/>
        <v>-7.0000000000000007E-2</v>
      </c>
      <c r="C102" s="17">
        <f t="shared" si="20"/>
        <v>0.21803249868144811</v>
      </c>
      <c r="D102" s="17">
        <f t="shared" si="20"/>
        <v>0.21800052542546741</v>
      </c>
      <c r="E102" s="17">
        <f t="shared" si="20"/>
        <v>0.21800048031894118</v>
      </c>
      <c r="F102" s="17">
        <f t="shared" si="20"/>
        <v>0.21801362762993653</v>
      </c>
      <c r="G102" s="17">
        <f t="shared" si="20"/>
        <v>0.21800920281079092</v>
      </c>
      <c r="H102" s="17">
        <f t="shared" si="20"/>
        <v>0.21803764748965576</v>
      </c>
      <c r="I102" s="17">
        <f t="shared" si="20"/>
        <v>0.21808059015961143</v>
      </c>
      <c r="K102" s="19">
        <f t="shared" si="23"/>
        <v>0.88</v>
      </c>
      <c r="L102" s="22">
        <f t="shared" si="23"/>
        <v>-7.0000000000000007E-2</v>
      </c>
      <c r="M102" s="17">
        <f t="shared" si="21"/>
        <v>1.490765204041513E-4</v>
      </c>
      <c r="N102" s="17">
        <f t="shared" si="21"/>
        <v>2.4102085660592302E-6</v>
      </c>
      <c r="O102" s="17">
        <f t="shared" si="21"/>
        <v>2.2032978953185994E-6</v>
      </c>
      <c r="P102" s="17">
        <f t="shared" si="19"/>
        <v>6.2512063929073543E-5</v>
      </c>
      <c r="Q102" s="17">
        <f t="shared" si="19"/>
        <v>4.2214728398607611E-5</v>
      </c>
      <c r="R102" s="17">
        <f t="shared" si="19"/>
        <v>1.726949066778584E-4</v>
      </c>
      <c r="S102" s="17">
        <f t="shared" si="19"/>
        <v>3.6967963124503078E-4</v>
      </c>
      <c r="U102" s="18">
        <f t="shared" si="24"/>
        <v>0.88</v>
      </c>
      <c r="V102" s="22">
        <f t="shared" si="24"/>
        <v>-7.0000000000000007E-2</v>
      </c>
      <c r="W102" s="17">
        <f>C102/(SQRT('Isocratic retention'!$B$8/16))</f>
        <v>8.9478649479280258E-3</v>
      </c>
      <c r="X102" s="17">
        <f>D102/(SQRT('Isocratic retention'!$B$8/16))</f>
        <v>8.9465527931887508E-3</v>
      </c>
      <c r="Y102" s="17">
        <f>E102/(SQRT('Isocratic retention'!$B$8/16))</f>
        <v>8.9465509420559725E-3</v>
      </c>
      <c r="Z102" s="17">
        <f>F102/(SQRT('Isocratic retention'!$B$8/16))</f>
        <v>8.9470904963147475E-3</v>
      </c>
      <c r="AA102" s="17">
        <f>G102/(SQRT('Isocratic retention'!$B$8/16))</f>
        <v>8.9469089055685368E-3</v>
      </c>
      <c r="AB102" s="17">
        <f>H102/(SQRT('Isocratic retention'!$B$8/16))</f>
        <v>8.9480762505584292E-3</v>
      </c>
      <c r="AC102" s="17">
        <f>I102/(SQRT('Isocratic retention'!$B$8/16))</f>
        <v>8.9498385805486403E-3</v>
      </c>
      <c r="AE102" s="18">
        <f t="shared" si="25"/>
        <v>0.88</v>
      </c>
      <c r="AF102" s="22">
        <f t="shared" si="25"/>
        <v>-7.0000000000000007E-2</v>
      </c>
      <c r="AG102" s="22">
        <f t="shared" si="18"/>
        <v>-3.5735452746510133E-3</v>
      </c>
      <c r="AH102" s="22">
        <f t="shared" si="18"/>
        <v>-5.0417777601659147E-6</v>
      </c>
      <c r="AI102" s="22">
        <f t="shared" si="18"/>
        <v>1.4694952998406115E-3</v>
      </c>
      <c r="AJ102" s="22">
        <f t="shared" si="18"/>
        <v>-4.9455899111627605E-4</v>
      </c>
      <c r="AK102" s="22">
        <f t="shared" si="18"/>
        <v>3.1790670533306132E-3</v>
      </c>
      <c r="AL102" s="22">
        <f t="shared" si="18"/>
        <v>4.7986226731874925E-3</v>
      </c>
      <c r="AM102" s="17"/>
      <c r="AN102" s="1">
        <v>1.5</v>
      </c>
    </row>
    <row r="103" spans="1:40">
      <c r="A103" s="8">
        <v>0.89</v>
      </c>
      <c r="B103" s="22">
        <f t="shared" si="22"/>
        <v>-7.2500000000000009E-2</v>
      </c>
      <c r="C103" s="17">
        <f t="shared" si="20"/>
        <v>0.21802874789284729</v>
      </c>
      <c r="D103" s="17">
        <f t="shared" si="20"/>
        <v>0.21800043354188334</v>
      </c>
      <c r="E103" s="17">
        <f t="shared" si="20"/>
        <v>0.21800039102147584</v>
      </c>
      <c r="F103" s="17">
        <f t="shared" si="20"/>
        <v>0.21801151641247724</v>
      </c>
      <c r="G103" s="17">
        <f t="shared" si="20"/>
        <v>0.21800767763812715</v>
      </c>
      <c r="H103" s="17">
        <f t="shared" si="20"/>
        <v>0.21803167236866997</v>
      </c>
      <c r="I103" s="17">
        <f t="shared" si="20"/>
        <v>0.2180670054612204</v>
      </c>
      <c r="K103" s="19">
        <f t="shared" si="23"/>
        <v>0.89</v>
      </c>
      <c r="L103" s="22">
        <f t="shared" si="23"/>
        <v>-7.2500000000000009E-2</v>
      </c>
      <c r="M103" s="17">
        <f t="shared" si="21"/>
        <v>1.3187106810694783E-4</v>
      </c>
      <c r="N103" s="17">
        <f t="shared" si="21"/>
        <v>1.9887242355849974E-6</v>
      </c>
      <c r="O103" s="17">
        <f t="shared" si="21"/>
        <v>1.7936764947337509E-6</v>
      </c>
      <c r="P103" s="17">
        <f t="shared" si="19"/>
        <v>5.2827580170747647E-5</v>
      </c>
      <c r="Q103" s="17">
        <f t="shared" si="19"/>
        <v>3.521852351904499E-5</v>
      </c>
      <c r="R103" s="17">
        <f t="shared" si="19"/>
        <v>1.4528609481628173E-4</v>
      </c>
      <c r="S103" s="17">
        <f t="shared" si="19"/>
        <v>3.0736450101108247E-4</v>
      </c>
      <c r="U103" s="18">
        <f t="shared" si="24"/>
        <v>0.89</v>
      </c>
      <c r="V103" s="22">
        <f t="shared" si="24"/>
        <v>-7.2500000000000009E-2</v>
      </c>
      <c r="W103" s="17">
        <f>C103/(SQRT('Isocratic retention'!$B$8/16))</f>
        <v>8.9477110188117184E-3</v>
      </c>
      <c r="X103" s="17">
        <f>D103/(SQRT('Isocratic retention'!$B$8/16))</f>
        <v>8.9465490223660238E-3</v>
      </c>
      <c r="Y103" s="17">
        <f>E103/(SQRT('Isocratic retention'!$B$8/16))</f>
        <v>8.9465472773653191E-3</v>
      </c>
      <c r="Z103" s="17">
        <f>F103/(SQRT('Isocratic retention'!$B$8/16))</f>
        <v>8.9470038537783573E-3</v>
      </c>
      <c r="AA103" s="17">
        <f>G103/(SQRT('Isocratic retention'!$B$8/16))</f>
        <v>8.9468463138030873E-3</v>
      </c>
      <c r="AB103" s="17">
        <f>H103/(SQRT('Isocratic retention'!$B$8/16))</f>
        <v>8.9478310367671291E-3</v>
      </c>
      <c r="AC103" s="17">
        <f>I103/(SQRT('Isocratic retention'!$B$8/16))</f>
        <v>8.9492810762898875E-3</v>
      </c>
      <c r="AE103" s="18">
        <f t="shared" si="25"/>
        <v>0.89</v>
      </c>
      <c r="AF103" s="22">
        <f t="shared" si="25"/>
        <v>-7.2500000000000009E-2</v>
      </c>
      <c r="AG103" s="22">
        <f t="shared" si="18"/>
        <v>-3.1646294285203971E-3</v>
      </c>
      <c r="AH103" s="22">
        <f t="shared" si="18"/>
        <v>-4.7527165548382017E-6</v>
      </c>
      <c r="AI103" s="22">
        <f t="shared" si="18"/>
        <v>1.2435084483632688E-3</v>
      </c>
      <c r="AJ103" s="22">
        <f t="shared" si="18"/>
        <v>-4.290607459142384E-4</v>
      </c>
      <c r="AK103" s="22">
        <f t="shared" si="18"/>
        <v>2.6817729174709584E-3</v>
      </c>
      <c r="AL103" s="22">
        <f t="shared" si="18"/>
        <v>3.9484685939538177E-3</v>
      </c>
      <c r="AM103" s="17"/>
      <c r="AN103" s="1">
        <v>1.5</v>
      </c>
    </row>
    <row r="104" spans="1:40">
      <c r="A104" s="8">
        <v>0.9</v>
      </c>
      <c r="B104" s="22">
        <f t="shared" si="22"/>
        <v>-7.5000000000000011E-2</v>
      </c>
      <c r="C104" s="17">
        <f t="shared" si="20"/>
        <v>0.2180254299961209</v>
      </c>
      <c r="D104" s="17">
        <f t="shared" si="20"/>
        <v>0.21800035772640705</v>
      </c>
      <c r="E104" s="17">
        <f t="shared" si="20"/>
        <v>0.21800031832555719</v>
      </c>
      <c r="F104" s="17">
        <f t="shared" si="20"/>
        <v>0.21800973226870432</v>
      </c>
      <c r="G104" s="17">
        <f t="shared" si="20"/>
        <v>0.21800640523080947</v>
      </c>
      <c r="H104" s="17">
        <f t="shared" si="20"/>
        <v>0.21802664557308699</v>
      </c>
      <c r="I104" s="17">
        <f t="shared" si="20"/>
        <v>0.21805571067057078</v>
      </c>
      <c r="K104" s="19">
        <f t="shared" si="23"/>
        <v>0.9</v>
      </c>
      <c r="L104" s="22">
        <f t="shared" si="23"/>
        <v>-7.5000000000000011E-2</v>
      </c>
      <c r="M104" s="17">
        <f t="shared" si="21"/>
        <v>1.1665135835289473E-4</v>
      </c>
      <c r="N104" s="17">
        <f t="shared" si="21"/>
        <v>1.6409468213241446E-6</v>
      </c>
      <c r="O104" s="17">
        <f t="shared" si="21"/>
        <v>1.4602089779126889E-6</v>
      </c>
      <c r="P104" s="17">
        <f t="shared" si="19"/>
        <v>4.4643434423524483E-5</v>
      </c>
      <c r="Q104" s="17">
        <f t="shared" si="19"/>
        <v>2.9381792703951913E-5</v>
      </c>
      <c r="R104" s="17">
        <f t="shared" si="19"/>
        <v>1.2222739948167721E-4</v>
      </c>
      <c r="S104" s="17">
        <f t="shared" si="19"/>
        <v>2.5555353472848854E-4</v>
      </c>
      <c r="U104" s="18">
        <f t="shared" si="24"/>
        <v>0.9</v>
      </c>
      <c r="V104" s="22">
        <f t="shared" si="24"/>
        <v>-7.5000000000000011E-2</v>
      </c>
      <c r="W104" s="17">
        <f>C104/(SQRT('Isocratic retention'!$B$8/16))</f>
        <v>8.9475748552030904E-3</v>
      </c>
      <c r="X104" s="17">
        <f>D104/(SQRT('Isocratic retention'!$B$8/16))</f>
        <v>8.946545910964528E-3</v>
      </c>
      <c r="Y104" s="17">
        <f>E104/(SQRT('Isocratic retention'!$B$8/16))</f>
        <v>8.9465442939877671E-3</v>
      </c>
      <c r="Z104" s="17">
        <f>F104/(SQRT('Isocratic retention'!$B$8/16))</f>
        <v>8.9469306340628357E-3</v>
      </c>
      <c r="AA104" s="17">
        <f>G104/(SQRT('Isocratic retention'!$B$8/16))</f>
        <v>8.9467940953085676E-3</v>
      </c>
      <c r="AB104" s="17">
        <f>H104/(SQRT('Isocratic retention'!$B$8/16))</f>
        <v>8.9476247414291901E-3</v>
      </c>
      <c r="AC104" s="17">
        <f>I104/(SQRT('Isocratic retention'!$B$8/16))</f>
        <v>8.9488175478619741E-3</v>
      </c>
      <c r="AE104" s="18">
        <f t="shared" si="25"/>
        <v>0.9</v>
      </c>
      <c r="AF104" s="22">
        <f t="shared" si="25"/>
        <v>-7.5000000000000011E-2</v>
      </c>
      <c r="AG104" s="22">
        <f t="shared" si="18"/>
        <v>-2.8022913270210575E-3</v>
      </c>
      <c r="AH104" s="22">
        <f t="shared" si="18"/>
        <v>-4.4040296459951921E-6</v>
      </c>
      <c r="AI104" s="22">
        <f t="shared" si="18"/>
        <v>1.0522207883022106E-3</v>
      </c>
      <c r="AJ104" s="22">
        <f t="shared" si="18"/>
        <v>-3.7186644426134678E-4</v>
      </c>
      <c r="AK104" s="22">
        <f t="shared" si="18"/>
        <v>2.2621961028387893E-3</v>
      </c>
      <c r="AL104" s="22">
        <f t="shared" si="18"/>
        <v>3.2481425094400477E-3</v>
      </c>
      <c r="AM104" s="17"/>
      <c r="AN104" s="1">
        <v>1.5</v>
      </c>
    </row>
    <row r="105" spans="1:40">
      <c r="A105" s="8">
        <v>0.91</v>
      </c>
      <c r="B105" s="22">
        <f t="shared" si="22"/>
        <v>-7.7500000000000013E-2</v>
      </c>
      <c r="C105" s="17">
        <f t="shared" si="20"/>
        <v>0.21802249502967558</v>
      </c>
      <c r="D105" s="17">
        <f t="shared" si="20"/>
        <v>0.21800029516913408</v>
      </c>
      <c r="E105" s="17">
        <f t="shared" si="20"/>
        <v>0.21800025914474425</v>
      </c>
      <c r="F105" s="17">
        <f t="shared" si="20"/>
        <v>0.21800822452776161</v>
      </c>
      <c r="G105" s="17">
        <f t="shared" si="20"/>
        <v>0.21800534369828886</v>
      </c>
      <c r="H105" s="17">
        <f t="shared" si="20"/>
        <v>0.218022416591968</v>
      </c>
      <c r="I105" s="17">
        <f t="shared" si="20"/>
        <v>0.21804631978884886</v>
      </c>
      <c r="K105" s="19">
        <f t="shared" si="23"/>
        <v>0.91</v>
      </c>
      <c r="L105" s="22">
        <f t="shared" si="23"/>
        <v>-7.7500000000000013E-2</v>
      </c>
      <c r="M105" s="17">
        <f t="shared" si="21"/>
        <v>1.0318820952098233E-4</v>
      </c>
      <c r="N105" s="17">
        <f t="shared" si="21"/>
        <v>1.3539868535980031E-6</v>
      </c>
      <c r="O105" s="17">
        <f t="shared" si="21"/>
        <v>1.1887373589591023E-6</v>
      </c>
      <c r="P105" s="17">
        <f t="shared" si="19"/>
        <v>3.7727191567088798E-5</v>
      </c>
      <c r="Q105" s="17">
        <f t="shared" si="19"/>
        <v>2.4512377471791707E-5</v>
      </c>
      <c r="R105" s="17">
        <f t="shared" si="19"/>
        <v>1.0282840352302809E-4</v>
      </c>
      <c r="S105" s="17">
        <f t="shared" si="19"/>
        <v>2.1247609563691949E-4</v>
      </c>
      <c r="U105" s="18">
        <f t="shared" si="24"/>
        <v>0.91</v>
      </c>
      <c r="V105" s="22">
        <f t="shared" si="24"/>
        <v>-7.7500000000000013E-2</v>
      </c>
      <c r="W105" s="17">
        <f>C105/(SQRT('Isocratic retention'!$B$8/16))</f>
        <v>8.94745440672161E-3</v>
      </c>
      <c r="X105" s="17">
        <f>D105/(SQRT('Isocratic retention'!$B$8/16))</f>
        <v>8.9465433436682149E-3</v>
      </c>
      <c r="Y105" s="17">
        <f>E105/(SQRT('Isocratic retention'!$B$8/16))</f>
        <v>8.9465418652584488E-3</v>
      </c>
      <c r="Z105" s="17">
        <f>F105/(SQRT('Isocratic retention'!$B$8/16))</f>
        <v>8.9468687576801254E-3</v>
      </c>
      <c r="AA105" s="17">
        <f>G105/(SQRT('Isocratic retention'!$B$8/16))</f>
        <v>8.946750530933122E-3</v>
      </c>
      <c r="AB105" s="17">
        <f>H105/(SQRT('Isocratic retention'!$B$8/16))</f>
        <v>8.9474511877060108E-3</v>
      </c>
      <c r="AC105" s="17">
        <f>I105/(SQRT('Isocratic retention'!$B$8/16))</f>
        <v>8.9484321542078263E-3</v>
      </c>
      <c r="AE105" s="18">
        <f t="shared" si="25"/>
        <v>0.91</v>
      </c>
      <c r="AF105" s="22">
        <f t="shared" si="25"/>
        <v>-7.7500000000000013E-2</v>
      </c>
      <c r="AG105" s="22">
        <f t="shared" si="18"/>
        <v>-2.4812633656462893E-3</v>
      </c>
      <c r="AH105" s="22">
        <f t="shared" si="18"/>
        <v>-4.026626980385559E-6</v>
      </c>
      <c r="AI105" s="22">
        <f t="shared" si="18"/>
        <v>8.9031467339772724E-4</v>
      </c>
      <c r="AJ105" s="22">
        <f t="shared" si="18"/>
        <v>-3.2199516780648002E-4</v>
      </c>
      <c r="AK105" s="22">
        <f t="shared" si="18"/>
        <v>1.9082040034626327E-3</v>
      </c>
      <c r="AL105" s="22">
        <f t="shared" si="18"/>
        <v>2.6713626172205733E-3</v>
      </c>
      <c r="AM105" s="17"/>
      <c r="AN105" s="1">
        <v>1.5</v>
      </c>
    </row>
    <row r="106" spans="1:40">
      <c r="A106" s="8">
        <v>0.92</v>
      </c>
      <c r="B106" s="22">
        <f t="shared" si="22"/>
        <v>-8.0000000000000016E-2</v>
      </c>
      <c r="C106" s="17">
        <f t="shared" si="20"/>
        <v>0.21801989879816333</v>
      </c>
      <c r="D106" s="17">
        <f t="shared" si="20"/>
        <v>0.21800024355154107</v>
      </c>
      <c r="E106" s="17">
        <f t="shared" si="20"/>
        <v>0.21800021096640515</v>
      </c>
      <c r="F106" s="17">
        <f t="shared" si="20"/>
        <v>0.21800695036881498</v>
      </c>
      <c r="G106" s="17">
        <f t="shared" si="20"/>
        <v>0.21800445809249527</v>
      </c>
      <c r="H106" s="17">
        <f t="shared" si="20"/>
        <v>0.21801885880231661</v>
      </c>
      <c r="I106" s="17">
        <f t="shared" si="20"/>
        <v>0.21803851188321766</v>
      </c>
      <c r="K106" s="19">
        <f t="shared" si="23"/>
        <v>0.92</v>
      </c>
      <c r="L106" s="22">
        <f t="shared" si="23"/>
        <v>-8.0000000000000016E-2</v>
      </c>
      <c r="M106" s="17">
        <f t="shared" si="21"/>
        <v>9.1278890657529326E-5</v>
      </c>
      <c r="N106" s="17">
        <f t="shared" si="21"/>
        <v>1.1172089039648892E-6</v>
      </c>
      <c r="O106" s="17">
        <f t="shared" si="21"/>
        <v>9.6773580354575861E-7</v>
      </c>
      <c r="P106" s="17">
        <f t="shared" si="19"/>
        <v>3.1882425756872172E-5</v>
      </c>
      <c r="Q106" s="17">
        <f t="shared" si="19"/>
        <v>2.044996557472765E-5</v>
      </c>
      <c r="R106" s="17">
        <f t="shared" si="19"/>
        <v>8.6508267507399173E-5</v>
      </c>
      <c r="S106" s="17">
        <f t="shared" si="19"/>
        <v>1.7666001476001722E-4</v>
      </c>
      <c r="U106" s="18">
        <f t="shared" si="24"/>
        <v>0.92</v>
      </c>
      <c r="V106" s="22">
        <f t="shared" si="24"/>
        <v>-8.0000000000000016E-2</v>
      </c>
      <c r="W106" s="17">
        <f>C106/(SQRT('Isocratic retention'!$B$8/16))</f>
        <v>8.947347859628467E-3</v>
      </c>
      <c r="X106" s="17">
        <f>D106/(SQRT('Isocratic retention'!$B$8/16))</f>
        <v>8.9465412253268931E-3</v>
      </c>
      <c r="Y106" s="17">
        <f>E106/(SQRT('Isocratic retention'!$B$8/16))</f>
        <v>8.9465398880611315E-3</v>
      </c>
      <c r="Z106" s="17">
        <f>F106/(SQRT('Isocratic retention'!$B$8/16))</f>
        <v>8.9468164673002712E-3</v>
      </c>
      <c r="AA106" s="17">
        <f>G106/(SQRT('Isocratic retention'!$B$8/16))</f>
        <v>8.9467141864382135E-3</v>
      </c>
      <c r="AB106" s="17">
        <f>H106/(SQRT('Isocratic retention'!$B$8/16))</f>
        <v>8.947305179099467E-3</v>
      </c>
      <c r="AC106" s="17">
        <f>I106/(SQRT('Isocratic retention'!$B$8/16))</f>
        <v>8.9481117245217168E-3</v>
      </c>
      <c r="AE106" s="18">
        <f t="shared" si="25"/>
        <v>0.92</v>
      </c>
      <c r="AF106" s="22">
        <f t="shared" si="25"/>
        <v>-8.0000000000000016E-2</v>
      </c>
      <c r="AG106" s="22">
        <f t="shared" si="18"/>
        <v>-2.1968669336151461E-3</v>
      </c>
      <c r="AH106" s="22">
        <f t="shared" si="18"/>
        <v>-3.6422051312869728E-6</v>
      </c>
      <c r="AI106" s="22">
        <f t="shared" si="18"/>
        <v>7.5328544024821269E-4</v>
      </c>
      <c r="AJ106" s="22">
        <f t="shared" si="18"/>
        <v>-2.7856730658007184E-4</v>
      </c>
      <c r="AK106" s="22">
        <f t="shared" si="18"/>
        <v>1.6095556316511931E-3</v>
      </c>
      <c r="AL106" s="22">
        <f t="shared" si="18"/>
        <v>2.1964373344179962E-3</v>
      </c>
      <c r="AM106" s="17"/>
      <c r="AN106" s="1">
        <v>1.5</v>
      </c>
    </row>
    <row r="107" spans="1:40">
      <c r="A107" s="8">
        <v>0.93</v>
      </c>
      <c r="B107" s="22">
        <f t="shared" si="22"/>
        <v>-8.2500000000000018E-2</v>
      </c>
      <c r="C107" s="17">
        <f t="shared" si="20"/>
        <v>0.21801760220697888</v>
      </c>
      <c r="D107" s="17">
        <f t="shared" si="20"/>
        <v>0.21800020096055553</v>
      </c>
      <c r="E107" s="17">
        <f t="shared" si="20"/>
        <v>0.21800017174503866</v>
      </c>
      <c r="F107" s="17">
        <f t="shared" si="20"/>
        <v>0.21800587360491261</v>
      </c>
      <c r="G107" s="17">
        <f t="shared" si="20"/>
        <v>0.21800371925726758</v>
      </c>
      <c r="H107" s="17">
        <f t="shared" si="20"/>
        <v>0.21801586567776782</v>
      </c>
      <c r="I107" s="17">
        <f t="shared" si="20"/>
        <v>0.21803202011895631</v>
      </c>
      <c r="K107" s="19">
        <f t="shared" si="23"/>
        <v>0.93</v>
      </c>
      <c r="L107" s="22">
        <f t="shared" si="23"/>
        <v>-8.2500000000000018E-2</v>
      </c>
      <c r="M107" s="17">
        <f t="shared" si="21"/>
        <v>8.0744068710437118E-5</v>
      </c>
      <c r="N107" s="17">
        <f t="shared" si="21"/>
        <v>9.218374105935058E-7</v>
      </c>
      <c r="O107" s="17">
        <f t="shared" si="21"/>
        <v>7.8782127810334247E-7</v>
      </c>
      <c r="P107" s="17">
        <f t="shared" si="19"/>
        <v>2.6943141800917921E-5</v>
      </c>
      <c r="Q107" s="17">
        <f t="shared" si="19"/>
        <v>1.7060813154040334E-5</v>
      </c>
      <c r="R107" s="17">
        <f t="shared" si="19"/>
        <v>7.2778338384450248E-5</v>
      </c>
      <c r="S107" s="17">
        <f t="shared" si="19"/>
        <v>1.4688127961622199E-4</v>
      </c>
      <c r="U107" s="18">
        <f t="shared" si="24"/>
        <v>0.93</v>
      </c>
      <c r="V107" s="22">
        <f t="shared" si="24"/>
        <v>-8.2500000000000018E-2</v>
      </c>
      <c r="W107" s="17">
        <f>C107/(SQRT('Isocratic retention'!$B$8/16))</f>
        <v>8.947253609514913E-3</v>
      </c>
      <c r="X107" s="17">
        <f>D107/(SQRT('Isocratic retention'!$B$8/16))</f>
        <v>8.9465394774297276E-3</v>
      </c>
      <c r="Y107" s="17">
        <f>E107/(SQRT('Isocratic retention'!$B$8/16))</f>
        <v>8.9465382784502129E-3</v>
      </c>
      <c r="Z107" s="17">
        <f>F107/(SQRT('Isocratic retention'!$B$8/16))</f>
        <v>8.9467722778421056E-3</v>
      </c>
      <c r="AA107" s="17">
        <f>G107/(SQRT('Isocratic retention'!$B$8/16))</f>
        <v>8.9466838652802385E-3</v>
      </c>
      <c r="AB107" s="17">
        <f>H107/(SQRT('Isocratic retention'!$B$8/16))</f>
        <v>8.9471823438597806E-3</v>
      </c>
      <c r="AC107" s="17">
        <f>I107/(SQRT('Isocratic retention'!$B$8/16))</f>
        <v>8.9478453081377578E-3</v>
      </c>
      <c r="AE107" s="18">
        <f t="shared" si="25"/>
        <v>0.93</v>
      </c>
      <c r="AF107" s="22">
        <f t="shared" si="25"/>
        <v>-8.2500000000000018E-2</v>
      </c>
      <c r="AG107" s="22">
        <f t="shared" si="18"/>
        <v>-1.9449477635963236E-3</v>
      </c>
      <c r="AH107" s="22">
        <f t="shared" si="18"/>
        <v>-3.2655664123801512E-6</v>
      </c>
      <c r="AI107" s="22">
        <f t="shared" si="18"/>
        <v>6.3731748867920537E-4</v>
      </c>
      <c r="AJ107" s="22">
        <f t="shared" si="18"/>
        <v>-2.4079726440731774E-4</v>
      </c>
      <c r="AK107" s="22">
        <f t="shared" si="18"/>
        <v>1.3576071664190852E-3</v>
      </c>
      <c r="AL107" s="22">
        <f t="shared" si="18"/>
        <v>1.805467027226371E-3</v>
      </c>
      <c r="AM107" s="17"/>
      <c r="AN107" s="1">
        <v>1.5</v>
      </c>
    </row>
    <row r="108" spans="1:40">
      <c r="A108" s="8">
        <v>0.94</v>
      </c>
      <c r="B108" s="22">
        <f t="shared" si="22"/>
        <v>-8.4999999999999992E-2</v>
      </c>
      <c r="C108" s="17">
        <f t="shared" si="20"/>
        <v>0.2180155706735645</v>
      </c>
      <c r="D108" s="17">
        <f t="shared" si="20"/>
        <v>0.21800016581765277</v>
      </c>
      <c r="E108" s="17">
        <f t="shared" si="20"/>
        <v>0.21800013981542829</v>
      </c>
      <c r="F108" s="17">
        <f t="shared" si="20"/>
        <v>0.21800496365525163</v>
      </c>
      <c r="G108" s="17">
        <f t="shared" si="20"/>
        <v>0.21800310286846608</v>
      </c>
      <c r="H108" s="17">
        <f t="shared" si="20"/>
        <v>0.21801334759900476</v>
      </c>
      <c r="I108" s="17">
        <f t="shared" si="20"/>
        <v>0.21802662264039863</v>
      </c>
      <c r="K108" s="19">
        <f t="shared" si="23"/>
        <v>0.94</v>
      </c>
      <c r="L108" s="22">
        <f t="shared" si="23"/>
        <v>-8.4999999999999992E-2</v>
      </c>
      <c r="M108" s="17">
        <f t="shared" si="21"/>
        <v>7.1425108094015185E-5</v>
      </c>
      <c r="N108" s="17">
        <f t="shared" si="21"/>
        <v>7.6063143477815272E-7</v>
      </c>
      <c r="O108" s="17">
        <f t="shared" si="21"/>
        <v>6.4135517561538652E-7</v>
      </c>
      <c r="P108" s="17">
        <f t="shared" si="19"/>
        <v>2.2769060787286468E-5</v>
      </c>
      <c r="Q108" s="17">
        <f t="shared" si="19"/>
        <v>1.423334158746882E-5</v>
      </c>
      <c r="R108" s="17">
        <f t="shared" si="19"/>
        <v>6.1227518370409302E-5</v>
      </c>
      <c r="S108" s="17">
        <f t="shared" si="19"/>
        <v>1.2212220366338166E-4</v>
      </c>
      <c r="U108" s="18">
        <f t="shared" si="24"/>
        <v>0.94</v>
      </c>
      <c r="V108" s="22">
        <f t="shared" si="24"/>
        <v>-8.4999999999999992E-2</v>
      </c>
      <c r="W108" s="17">
        <f>C108/(SQRT('Isocratic retention'!$B$8/16))</f>
        <v>8.9471702371427264E-3</v>
      </c>
      <c r="X108" s="17">
        <f>D108/(SQRT('Isocratic retention'!$B$8/16))</f>
        <v>8.9465380351954286E-3</v>
      </c>
      <c r="Y108" s="17">
        <f>E108/(SQRT('Isocratic retention'!$B$8/16))</f>
        <v>8.9465369680866522E-3</v>
      </c>
      <c r="Z108" s="17">
        <f>F108/(SQRT('Isocratic retention'!$B$8/16))</f>
        <v>8.9467349342959596E-3</v>
      </c>
      <c r="AA108" s="17">
        <f>G108/(SQRT('Isocratic retention'!$B$8/16))</f>
        <v>8.9466585692175669E-3</v>
      </c>
      <c r="AB108" s="17">
        <f>H108/(SQRT('Isocratic retention'!$B$8/16))</f>
        <v>8.947079004087791E-3</v>
      </c>
      <c r="AC108" s="17">
        <f>I108/(SQRT('Isocratic retention'!$B$8/16))</f>
        <v>8.9476238002915171E-3</v>
      </c>
      <c r="AE108" s="18">
        <f t="shared" si="25"/>
        <v>0.94</v>
      </c>
      <c r="AF108" s="22">
        <f t="shared" si="25"/>
        <v>-8.4999999999999992E-2</v>
      </c>
      <c r="AG108" s="22">
        <f t="shared" si="18"/>
        <v>-1.7218181583457865E-3</v>
      </c>
      <c r="AH108" s="22">
        <f t="shared" si="18"/>
        <v>-2.9064008818952045E-6</v>
      </c>
      <c r="AI108" s="22">
        <f t="shared" si="18"/>
        <v>5.3917917859333129E-4</v>
      </c>
      <c r="AJ108" s="22">
        <f t="shared" si="18"/>
        <v>-2.079859010735349E-4</v>
      </c>
      <c r="AK108" s="22">
        <f t="shared" si="18"/>
        <v>1.1450632375386146E-3</v>
      </c>
      <c r="AL108" s="22">
        <f t="shared" si="18"/>
        <v>1.4836839190890433E-3</v>
      </c>
      <c r="AM108" s="17"/>
      <c r="AN108" s="1">
        <v>1.5</v>
      </c>
    </row>
    <row r="109" spans="1:40">
      <c r="A109" s="8">
        <v>0.95</v>
      </c>
      <c r="B109" s="22">
        <f t="shared" si="22"/>
        <v>-8.7499999999999994E-2</v>
      </c>
      <c r="C109" s="17">
        <f t="shared" si="20"/>
        <v>0.21801377360665869</v>
      </c>
      <c r="D109" s="17">
        <f t="shared" si="20"/>
        <v>0.21800013682035216</v>
      </c>
      <c r="E109" s="17">
        <f t="shared" si="20"/>
        <v>0.21800011382194293</v>
      </c>
      <c r="F109" s="17">
        <f t="shared" si="20"/>
        <v>0.2180041946766634</v>
      </c>
      <c r="G109" s="17">
        <f t="shared" si="20"/>
        <v>0.21800258863316654</v>
      </c>
      <c r="H109" s="17">
        <f t="shared" si="20"/>
        <v>0.21801122917040158</v>
      </c>
      <c r="I109" s="17">
        <f t="shared" si="20"/>
        <v>0.21802213498902864</v>
      </c>
      <c r="K109" s="19">
        <f t="shared" si="23"/>
        <v>0.95</v>
      </c>
      <c r="L109" s="22">
        <f t="shared" si="23"/>
        <v>-8.7499999999999994E-2</v>
      </c>
      <c r="M109" s="17">
        <f t="shared" si="21"/>
        <v>6.3181681920647408E-5</v>
      </c>
      <c r="N109" s="17">
        <f t="shared" si="21"/>
        <v>6.2761629428792149E-7</v>
      </c>
      <c r="O109" s="17">
        <f t="shared" si="21"/>
        <v>5.2211900429869342E-7</v>
      </c>
      <c r="P109" s="17">
        <f t="shared" si="19"/>
        <v>1.9241636070722979E-5</v>
      </c>
      <c r="Q109" s="17">
        <f t="shared" si="19"/>
        <v>1.1874464066655104E-5</v>
      </c>
      <c r="R109" s="17">
        <f t="shared" si="19"/>
        <v>5.1509955970632073E-5</v>
      </c>
      <c r="S109" s="17">
        <f t="shared" si="19"/>
        <v>1.0153664692034254E-4</v>
      </c>
      <c r="U109" s="18">
        <f t="shared" si="24"/>
        <v>0.95</v>
      </c>
      <c r="V109" s="22">
        <f t="shared" si="24"/>
        <v>-8.7499999999999994E-2</v>
      </c>
      <c r="W109" s="17">
        <f>C109/(SQRT('Isocratic retention'!$B$8/16))</f>
        <v>8.9470964870730207E-3</v>
      </c>
      <c r="X109" s="17">
        <f>D109/(SQRT('Isocratic retention'!$B$8/16))</f>
        <v>8.9465368451713215E-3</v>
      </c>
      <c r="Y109" s="17">
        <f>E109/(SQRT('Isocratic retention'!$B$8/16))</f>
        <v>8.9465359013365213E-3</v>
      </c>
      <c r="Z109" s="17">
        <f>F109/(SQRT('Isocratic retention'!$B$8/16))</f>
        <v>8.9467033760805698E-3</v>
      </c>
      <c r="AA109" s="17">
        <f>G109/(SQRT('Isocratic retention'!$B$8/16))</f>
        <v>8.9466374654461576E-3</v>
      </c>
      <c r="AB109" s="17">
        <f>H109/(SQRT('Isocratic retention'!$B$8/16))</f>
        <v>8.9469920656122994E-3</v>
      </c>
      <c r="AC109" s="17">
        <f>I109/(SQRT('Isocratic retention'!$B$8/16))</f>
        <v>8.9474396309652243E-3</v>
      </c>
      <c r="AE109" s="18">
        <f t="shared" si="25"/>
        <v>0.95</v>
      </c>
      <c r="AF109" s="22">
        <f t="shared" si="25"/>
        <v>-8.7499999999999994E-2</v>
      </c>
      <c r="AG109" s="22">
        <f t="shared" si="18"/>
        <v>-1.5242054034892624E-3</v>
      </c>
      <c r="AH109" s="22">
        <f t="shared" si="18"/>
        <v>-2.5706494975355322E-6</v>
      </c>
      <c r="AI109" s="22">
        <f t="shared" si="18"/>
        <v>4.561337002438558E-4</v>
      </c>
      <c r="AJ109" s="22">
        <f t="shared" si="18"/>
        <v>-1.7951298319124584E-4</v>
      </c>
      <c r="AK109" s="22">
        <f t="shared" si="18"/>
        <v>9.6576686356905108E-4</v>
      </c>
      <c r="AL109" s="22">
        <f t="shared" si="18"/>
        <v>1.2189063963564E-3</v>
      </c>
      <c r="AM109" s="17"/>
      <c r="AN109" s="1">
        <v>1.5</v>
      </c>
    </row>
    <row r="110" spans="1:40">
      <c r="A110" s="8">
        <v>0.96</v>
      </c>
      <c r="B110" s="22">
        <f t="shared" si="22"/>
        <v>-0.09</v>
      </c>
      <c r="C110" s="17">
        <f t="shared" si="20"/>
        <v>0.21801218394564645</v>
      </c>
      <c r="D110" s="17">
        <f t="shared" si="20"/>
        <v>0.21800011289394372</v>
      </c>
      <c r="E110" s="17">
        <f t="shared" si="20"/>
        <v>0.21800009266098067</v>
      </c>
      <c r="F110" s="17">
        <f t="shared" si="20"/>
        <v>0.21800354482965045</v>
      </c>
      <c r="G110" s="17">
        <f t="shared" ref="C110:I113" si="26">((10^(G$3-G$4*$A110))+1)*$B$6</f>
        <v>0.21800215962157088</v>
      </c>
      <c r="H110" s="17">
        <f t="shared" si="26"/>
        <v>0.21800944696254837</v>
      </c>
      <c r="I110" s="17">
        <f t="shared" si="26"/>
        <v>0.21801840379962176</v>
      </c>
      <c r="K110" s="19">
        <f t="shared" si="23"/>
        <v>0.96</v>
      </c>
      <c r="L110" s="22">
        <f t="shared" si="23"/>
        <v>-0.09</v>
      </c>
      <c r="M110" s="17">
        <f t="shared" si="21"/>
        <v>5.5889658928725534E-5</v>
      </c>
      <c r="N110" s="17">
        <f t="shared" si="21"/>
        <v>5.1786212723457836E-7</v>
      </c>
      <c r="O110" s="17">
        <f t="shared" si="21"/>
        <v>4.2505036992691104E-7</v>
      </c>
      <c r="P110" s="17">
        <f t="shared" si="19"/>
        <v>1.6260686469987283E-5</v>
      </c>
      <c r="Q110" s="17">
        <f t="shared" si="19"/>
        <v>9.9065209672494218E-6</v>
      </c>
      <c r="R110" s="17">
        <f t="shared" si="19"/>
        <v>4.3334690588713428E-5</v>
      </c>
      <c r="S110" s="17">
        <f t="shared" si="19"/>
        <v>8.4421099182291202E-5</v>
      </c>
      <c r="U110" s="18">
        <f t="shared" si="24"/>
        <v>0.96</v>
      </c>
      <c r="V110" s="22">
        <f t="shared" si="24"/>
        <v>-0.09</v>
      </c>
      <c r="W110" s="17">
        <f>C110/(SQRT('Isocratic retention'!$B$8/16))</f>
        <v>8.9470312487615923E-3</v>
      </c>
      <c r="X110" s="17">
        <f>D110/(SQRT('Isocratic retention'!$B$8/16))</f>
        <v>8.9465358632522373E-3</v>
      </c>
      <c r="Y110" s="17">
        <f>E110/(SQRT('Isocratic retention'!$B$8/16))</f>
        <v>8.9465350329089536E-3</v>
      </c>
      <c r="Z110" s="17">
        <f>F110/(SQRT('Isocratic retention'!$B$8/16))</f>
        <v>8.9466767069218706E-3</v>
      </c>
      <c r="AA110" s="17">
        <f>G110/(SQRT('Isocratic retention'!$B$8/16))</f>
        <v>8.9466198591817599E-3</v>
      </c>
      <c r="AB110" s="17">
        <f>H110/(SQRT('Isocratic retention'!$B$8/16))</f>
        <v>8.9469189253452465E-3</v>
      </c>
      <c r="AC110" s="17">
        <f>I110/(SQRT('Isocratic retention'!$B$8/16))</f>
        <v>8.9472865061828652E-3</v>
      </c>
      <c r="AE110" s="18">
        <f t="shared" si="25"/>
        <v>0.96</v>
      </c>
      <c r="AF110" s="22">
        <f t="shared" si="25"/>
        <v>-0.09</v>
      </c>
      <c r="AG110" s="22">
        <f t="shared" si="18"/>
        <v>-1.3492057371415067E-3</v>
      </c>
      <c r="AH110" s="22">
        <f t="shared" si="18"/>
        <v>-2.2615417076695123E-6</v>
      </c>
      <c r="AI110" s="22">
        <f t="shared" si="18"/>
        <v>3.8586350175500919E-4</v>
      </c>
      <c r="AJ110" s="22">
        <f t="shared" si="18"/>
        <v>-1.548298352353998E-4</v>
      </c>
      <c r="AK110" s="22">
        <f t="shared" si="18"/>
        <v>8.1452205349033578E-4</v>
      </c>
      <c r="AL110" s="22">
        <f t="shared" si="18"/>
        <v>1.0010879899261724E-3</v>
      </c>
      <c r="AM110" s="17"/>
      <c r="AN110" s="1">
        <v>1.5</v>
      </c>
    </row>
    <row r="111" spans="1:40">
      <c r="A111" s="8">
        <v>0.97</v>
      </c>
      <c r="B111" s="22">
        <f t="shared" si="22"/>
        <v>-9.2499999999999999E-2</v>
      </c>
      <c r="C111" s="17">
        <f t="shared" si="26"/>
        <v>0.21801077775307473</v>
      </c>
      <c r="D111" s="17">
        <f t="shared" si="26"/>
        <v>0.21800009315165714</v>
      </c>
      <c r="E111" s="17">
        <f t="shared" si="26"/>
        <v>0.21800007543411326</v>
      </c>
      <c r="F111" s="17">
        <f t="shared" si="26"/>
        <v>0.21800299565813028</v>
      </c>
      <c r="G111" s="17">
        <f t="shared" si="26"/>
        <v>0.21800180170963951</v>
      </c>
      <c r="H111" s="17">
        <f t="shared" si="26"/>
        <v>0.21800794761306472</v>
      </c>
      <c r="I111" s="17">
        <f t="shared" si="26"/>
        <v>0.21801530155899687</v>
      </c>
      <c r="K111" s="19">
        <f t="shared" si="23"/>
        <v>0.97</v>
      </c>
      <c r="L111" s="22">
        <f t="shared" si="23"/>
        <v>-9.2499999999999999E-2</v>
      </c>
      <c r="M111" s="17">
        <f t="shared" si="21"/>
        <v>4.9439234287754418E-5</v>
      </c>
      <c r="N111" s="17">
        <f t="shared" si="21"/>
        <v>4.2730117950202934E-7</v>
      </c>
      <c r="O111" s="17">
        <f t="shared" si="21"/>
        <v>3.4602804243388085E-7</v>
      </c>
      <c r="P111" s="17">
        <f t="shared" si="19"/>
        <v>1.3741551056437431E-5</v>
      </c>
      <c r="Q111" s="17">
        <f t="shared" si="19"/>
        <v>8.2647231170743192E-6</v>
      </c>
      <c r="R111" s="17">
        <f t="shared" si="19"/>
        <v>3.6456940663863119E-5</v>
      </c>
      <c r="S111" s="17">
        <f t="shared" si="19"/>
        <v>7.0190637600407033E-5</v>
      </c>
      <c r="U111" s="18">
        <f t="shared" si="24"/>
        <v>0.97</v>
      </c>
      <c r="V111" s="22">
        <f t="shared" si="24"/>
        <v>-9.2499999999999999E-2</v>
      </c>
      <c r="W111" s="17">
        <f>C111/(SQRT('Isocratic retention'!$B$8/16))</f>
        <v>8.9469735398360947E-3</v>
      </c>
      <c r="X111" s="17">
        <f>D111/(SQRT('Isocratic retention'!$B$8/16))</f>
        <v>8.9465350530458908E-3</v>
      </c>
      <c r="Y111" s="17">
        <f>E111/(SQRT('Isocratic retention'!$B$8/16))</f>
        <v>8.9465343259332326E-3</v>
      </c>
      <c r="Z111" s="17">
        <f>F111/(SQRT('Isocratic retention'!$B$8/16))</f>
        <v>8.9466541693982195E-3</v>
      </c>
      <c r="AA111" s="17">
        <f>G111/(SQRT('Isocratic retention'!$B$8/16))</f>
        <v>8.9466051707860188E-3</v>
      </c>
      <c r="AB111" s="17">
        <f>H111/(SQRT('Isocratic retention'!$B$8/16))</f>
        <v>8.9468573933407496E-3</v>
      </c>
      <c r="AC111" s="17">
        <f>I111/(SQRT('Isocratic retention'!$B$8/16))</f>
        <v>8.9471591929139015E-3</v>
      </c>
      <c r="AE111" s="18">
        <f t="shared" si="25"/>
        <v>0.97</v>
      </c>
      <c r="AF111" s="22">
        <f t="shared" si="25"/>
        <v>-9.2499999999999999E-2</v>
      </c>
      <c r="AG111" s="22">
        <f t="shared" si="18"/>
        <v>-1.1942433047304672E-3</v>
      </c>
      <c r="AH111" s="22">
        <f t="shared" si="18"/>
        <v>-1.9803806156686269E-6</v>
      </c>
      <c r="AI111" s="22">
        <f t="shared" si="18"/>
        <v>3.2640622075586688E-4</v>
      </c>
      <c r="AJ111" s="22">
        <f t="shared" si="18"/>
        <v>-1.3345232057160796E-4</v>
      </c>
      <c r="AK111" s="22">
        <f t="shared" si="18"/>
        <v>6.8694400574321037E-4</v>
      </c>
      <c r="AL111" s="22">
        <f t="shared" si="18"/>
        <v>8.219446871198967E-4</v>
      </c>
      <c r="AM111" s="17"/>
      <c r="AN111" s="1">
        <v>1.5</v>
      </c>
    </row>
    <row r="112" spans="1:40">
      <c r="A112" s="8">
        <v>0.98</v>
      </c>
      <c r="B112" s="22">
        <f t="shared" si="22"/>
        <v>-9.5000000000000001E-2</v>
      </c>
      <c r="C112" s="17">
        <f t="shared" si="26"/>
        <v>0.21800953385419716</v>
      </c>
      <c r="D112" s="17">
        <f t="shared" si="26"/>
        <v>0.21800007686179559</v>
      </c>
      <c r="E112" s="17">
        <f t="shared" si="26"/>
        <v>0.21800006140994191</v>
      </c>
      <c r="F112" s="17">
        <f t="shared" si="26"/>
        <v>0.21800253156527072</v>
      </c>
      <c r="G112" s="17">
        <f t="shared" si="26"/>
        <v>0.21800150311409597</v>
      </c>
      <c r="H112" s="17">
        <f t="shared" si="26"/>
        <v>0.21800668622883845</v>
      </c>
      <c r="I112" s="17">
        <f t="shared" si="26"/>
        <v>0.21801272224826113</v>
      </c>
      <c r="K112" s="19">
        <f t="shared" si="23"/>
        <v>0.98</v>
      </c>
      <c r="L112" s="22">
        <f t="shared" si="23"/>
        <v>-9.5000000000000001E-2</v>
      </c>
      <c r="M112" s="17">
        <f t="shared" si="21"/>
        <v>4.3733276133900586E-5</v>
      </c>
      <c r="N112" s="17">
        <f t="shared" si="21"/>
        <v>3.5257704396892286E-7</v>
      </c>
      <c r="O112" s="17">
        <f t="shared" si="21"/>
        <v>2.8169698139825874E-7</v>
      </c>
      <c r="P112" s="17">
        <f t="shared" si="19"/>
        <v>1.1612684727991336E-5</v>
      </c>
      <c r="Q112" s="17">
        <f t="shared" si="19"/>
        <v>6.8950187889086775E-6</v>
      </c>
      <c r="R112" s="17">
        <f t="shared" si="19"/>
        <v>3.0670774488340278E-5</v>
      </c>
      <c r="S112" s="17">
        <f t="shared" si="19"/>
        <v>5.8358936977512599E-5</v>
      </c>
      <c r="U112" s="18">
        <f t="shared" si="24"/>
        <v>0.98</v>
      </c>
      <c r="V112" s="22">
        <f t="shared" si="24"/>
        <v>-9.5000000000000001E-2</v>
      </c>
      <c r="W112" s="17">
        <f>C112/(SQRT('Isocratic retention'!$B$8/16))</f>
        <v>8.9469224913032719E-3</v>
      </c>
      <c r="X112" s="17">
        <f>D112/(SQRT('Isocratic retention'!$B$8/16))</f>
        <v>8.9465343845240783E-3</v>
      </c>
      <c r="Y112" s="17">
        <f>E112/(SQRT('Isocratic retention'!$B$8/16))</f>
        <v>8.9465337503933842E-3</v>
      </c>
      <c r="Z112" s="17">
        <f>F112/(SQRT('Isocratic retention'!$B$8/16))</f>
        <v>8.9466351234291294E-3</v>
      </c>
      <c r="AA112" s="17">
        <f>G112/(SQRT('Isocratic retention'!$B$8/16))</f>
        <v>8.9465929166834702E-3</v>
      </c>
      <c r="AB112" s="17">
        <f>H112/(SQRT('Isocratic retention'!$B$8/16))</f>
        <v>8.9468056272243579E-3</v>
      </c>
      <c r="AC112" s="17">
        <f>I112/(SQRT('Isocratic retention'!$B$8/16))</f>
        <v>8.9470533402347743E-3</v>
      </c>
      <c r="AE112" s="18">
        <f t="shared" si="25"/>
        <v>0.98</v>
      </c>
      <c r="AF112" s="22">
        <f t="shared" si="25"/>
        <v>-9.5000000000000001E-2</v>
      </c>
      <c r="AG112" s="22">
        <f t="shared" si="18"/>
        <v>-1.0570335812912998E-3</v>
      </c>
      <c r="AH112" s="22">
        <f t="shared" si="18"/>
        <v>-1.7271329398563868E-6</v>
      </c>
      <c r="AI112" s="22">
        <f t="shared" si="18"/>
        <v>2.76100376208218E-4</v>
      </c>
      <c r="AJ112" s="22">
        <f t="shared" ref="AJ112:AL113" si="27">(2*(G112-F112))/(Z112+AA112)</f>
        <v>-1.1495423547332221E-4</v>
      </c>
      <c r="AK112" s="22">
        <f t="shared" si="27"/>
        <v>5.793326214432223E-4</v>
      </c>
      <c r="AL112" s="22">
        <f t="shared" si="27"/>
        <v>6.7464703210744356E-4</v>
      </c>
      <c r="AM112" s="17"/>
      <c r="AN112" s="1">
        <v>1.5</v>
      </c>
    </row>
    <row r="113" spans="1:40">
      <c r="A113" s="8">
        <v>0.99</v>
      </c>
      <c r="B113" s="22">
        <f t="shared" si="22"/>
        <v>-9.7500000000000003E-2</v>
      </c>
      <c r="C113" s="17">
        <f t="shared" si="26"/>
        <v>0.21800843351812044</v>
      </c>
      <c r="D113" s="17">
        <f t="shared" si="26"/>
        <v>0.21800006342061753</v>
      </c>
      <c r="E113" s="17">
        <f t="shared" si="26"/>
        <v>0.21800004999304437</v>
      </c>
      <c r="F113" s="17">
        <f t="shared" si="26"/>
        <v>0.21800213937052929</v>
      </c>
      <c r="G113" s="17">
        <f t="shared" si="26"/>
        <v>0.21800125400449441</v>
      </c>
      <c r="H113" s="17">
        <f t="shared" si="26"/>
        <v>0.21800562504184792</v>
      </c>
      <c r="I113" s="17">
        <f t="shared" si="26"/>
        <v>0.21801057771961993</v>
      </c>
      <c r="K113" s="19">
        <f t="shared" si="23"/>
        <v>0.99</v>
      </c>
      <c r="L113" s="22">
        <f t="shared" si="23"/>
        <v>-9.7500000000000003E-2</v>
      </c>
      <c r="M113" s="17">
        <f t="shared" si="21"/>
        <v>3.8685862937762567E-5</v>
      </c>
      <c r="N113" s="17">
        <f t="shared" si="21"/>
        <v>2.9092026396635259E-7</v>
      </c>
      <c r="O113" s="17">
        <f t="shared" si="21"/>
        <v>2.29325891539711E-7</v>
      </c>
      <c r="P113" s="17">
        <f t="shared" si="19"/>
        <v>9.8136262811866982E-6</v>
      </c>
      <c r="Q113" s="17">
        <f t="shared" si="19"/>
        <v>5.7523141944328326E-6</v>
      </c>
      <c r="R113" s="17">
        <f t="shared" si="19"/>
        <v>2.5802944256566839E-5</v>
      </c>
      <c r="S113" s="17">
        <f t="shared" si="19"/>
        <v>4.8521649632735889E-5</v>
      </c>
      <c r="U113" s="18">
        <f t="shared" si="24"/>
        <v>0.99</v>
      </c>
      <c r="V113" s="22">
        <f t="shared" si="24"/>
        <v>-9.7500000000000003E-2</v>
      </c>
      <c r="W113" s="17">
        <f>C113/(SQRT('Isocratic retention'!$B$8/16))</f>
        <v>8.9468773344634836E-3</v>
      </c>
      <c r="X113" s="17">
        <f>D113/(SQRT('Isocratic retention'!$B$8/16))</f>
        <v>8.9465338329097702E-3</v>
      </c>
      <c r="Y113" s="17">
        <f>E113/(SQRT('Isocratic retention'!$B$8/16))</f>
        <v>8.9465332818537951E-3</v>
      </c>
      <c r="Z113" s="17">
        <f>F113/(SQRT('Isocratic retention'!$B$8/16))</f>
        <v>8.9466190280965488E-3</v>
      </c>
      <c r="AA113" s="17">
        <f>G113/(SQRT('Isocratic retention'!$B$8/16))</f>
        <v>8.9465826934411307E-3</v>
      </c>
      <c r="AB113" s="17">
        <f>H113/(SQRT('Isocratic retention'!$B$8/16))</f>
        <v>8.9467620770291648E-3</v>
      </c>
      <c r="AC113" s="17">
        <f>I113/(SQRT('Isocratic retention'!$B$8/16))</f>
        <v>8.9469653306363233E-3</v>
      </c>
      <c r="AE113" s="18">
        <f t="shared" si="25"/>
        <v>0.99</v>
      </c>
      <c r="AF113" s="22">
        <f t="shared" si="25"/>
        <v>-9.7500000000000003E-2</v>
      </c>
      <c r="AG113" s="22">
        <f t="shared" ref="AG113:AI113" si="28">(2*(D113-C113))/(W113+X113)</f>
        <v>-9.3555079292697131E-4</v>
      </c>
      <c r="AH113" s="22">
        <f t="shared" si="28"/>
        <v>-1.5008688089468509E-6</v>
      </c>
      <c r="AI113" s="22">
        <f t="shared" si="28"/>
        <v>2.3353933937657402E-4</v>
      </c>
      <c r="AJ113" s="22">
        <f t="shared" si="27"/>
        <v>-9.8961163983235523E-5</v>
      </c>
      <c r="AK113" s="22">
        <f t="shared" si="27"/>
        <v>4.8856571083633125E-4</v>
      </c>
      <c r="AL113" s="22">
        <f t="shared" si="27"/>
        <v>5.5356580092820907E-4</v>
      </c>
      <c r="AM113" s="17"/>
      <c r="AN113" s="1">
        <v>1.5</v>
      </c>
    </row>
    <row r="114" spans="1:40">
      <c r="A114" s="8">
        <v>1</v>
      </c>
      <c r="B114" s="22">
        <f t="shared" si="22"/>
        <v>-0.1</v>
      </c>
      <c r="C114" s="17"/>
      <c r="D114" s="17"/>
      <c r="E114" s="17"/>
      <c r="F114" s="17"/>
      <c r="G114" s="17"/>
      <c r="H114" s="17"/>
      <c r="I114" s="17"/>
      <c r="K114" s="19">
        <f t="shared" si="23"/>
        <v>1</v>
      </c>
      <c r="L114" s="22">
        <f t="shared" si="23"/>
        <v>-0.1</v>
      </c>
      <c r="M114" s="17"/>
      <c r="N114" s="17"/>
      <c r="O114" s="17"/>
      <c r="P114" s="17"/>
      <c r="Q114" s="17"/>
      <c r="R114" s="17"/>
      <c r="S114" s="17"/>
      <c r="U114" s="18">
        <f t="shared" si="24"/>
        <v>1</v>
      </c>
      <c r="V114" s="22">
        <f t="shared" si="24"/>
        <v>-0.1</v>
      </c>
      <c r="W114" s="17"/>
      <c r="X114" s="17"/>
      <c r="Y114" s="17"/>
      <c r="Z114" s="17"/>
      <c r="AA114" s="17"/>
      <c r="AB114" s="17"/>
      <c r="AC114" s="17"/>
      <c r="AE114" s="18">
        <f t="shared" si="25"/>
        <v>1</v>
      </c>
      <c r="AF114" s="22">
        <f t="shared" si="25"/>
        <v>-0.1</v>
      </c>
      <c r="AG114" s="17"/>
      <c r="AH114" s="17"/>
      <c r="AI114" s="17"/>
      <c r="AJ114" s="17"/>
      <c r="AK114" s="17"/>
      <c r="AL114" s="17"/>
      <c r="AM114" s="17"/>
      <c r="AN114" s="1">
        <v>1.5</v>
      </c>
    </row>
  </sheetData>
  <mergeCells count="1">
    <mergeCell ref="C1:I1"/>
  </mergeCells>
  <pageMargins left="0.7" right="0.7" top="0.78740157499999996" bottom="0.78740157499999996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J627"/>
  <sheetViews>
    <sheetView tabSelected="1" topLeftCell="A4" workbookViewId="0">
      <selection activeCell="B8" sqref="B8"/>
    </sheetView>
  </sheetViews>
  <sheetFormatPr defaultRowHeight="15"/>
  <cols>
    <col min="1" max="1" width="17.85546875" style="1" customWidth="1"/>
    <col min="2" max="2" width="17.5703125" style="1" customWidth="1"/>
    <col min="3" max="3" width="23.140625" style="1" customWidth="1"/>
    <col min="4" max="8" width="12.5703125" style="1" bestFit="1" customWidth="1"/>
    <col min="9" max="16384" width="9.140625" style="1"/>
  </cols>
  <sheetData>
    <row r="1" spans="1:9">
      <c r="A1" s="12" t="str">
        <f>'Isocratic retention'!A1</f>
        <v>Column</v>
      </c>
      <c r="B1" s="40" t="str">
        <f>'Isocratic retention'!B1</f>
        <v>Kinetex XB-C18 (50 x 3.0 mm, 2.6 mm)</v>
      </c>
      <c r="C1" s="40"/>
    </row>
    <row r="2" spans="1:9">
      <c r="A2" s="12" t="str">
        <f>'Isocratic retention'!A2</f>
        <v>Mobile phase</v>
      </c>
      <c r="B2" s="19" t="str">
        <f>'Isocratic retention'!B2</f>
        <v>Acetonitrile</v>
      </c>
      <c r="C2" s="19" t="str">
        <f>'Isocratic retention'!C2</f>
        <v>10 mM amonium acetate</v>
      </c>
    </row>
    <row r="4" spans="1:9" ht="18">
      <c r="A4" s="12" t="s">
        <v>5</v>
      </c>
      <c r="B4" s="19">
        <f>'Isocratic retention'!B4</f>
        <v>0.109</v>
      </c>
    </row>
    <row r="5" spans="1:9">
      <c r="A5" s="12" t="str">
        <f>'Isocratic retention'!A5</f>
        <v>Flow-rate, ml/min</v>
      </c>
      <c r="B5" s="19">
        <f>'Isocratic retention'!B5</f>
        <v>2</v>
      </c>
    </row>
    <row r="6" spans="1:9" ht="18">
      <c r="A6" s="12" t="s">
        <v>7</v>
      </c>
      <c r="B6" s="19">
        <f>'Isocratic retention'!B6</f>
        <v>0.218</v>
      </c>
    </row>
    <row r="7" spans="1:9" ht="18">
      <c r="A7" s="3" t="s">
        <v>8</v>
      </c>
      <c r="B7" s="23">
        <v>0.5</v>
      </c>
    </row>
    <row r="8" spans="1:9">
      <c r="A8" s="12" t="str">
        <f>'Isocratic retention'!A8</f>
        <v>n</v>
      </c>
      <c r="B8" s="19">
        <f>'Isocratic retention'!B8</f>
        <v>9500</v>
      </c>
    </row>
    <row r="10" spans="1:9">
      <c r="A10" s="2" t="s">
        <v>32</v>
      </c>
      <c r="B10" s="8">
        <v>0.14000000000000001</v>
      </c>
      <c r="D10" s="20" t="s">
        <v>33</v>
      </c>
      <c r="E10" s="19">
        <f>(B11-B10)/(B12*B5)</f>
        <v>0.16500000000000001</v>
      </c>
    </row>
    <row r="11" spans="1:9" ht="18">
      <c r="A11" s="2" t="s">
        <v>27</v>
      </c>
      <c r="B11" s="8">
        <v>0.8</v>
      </c>
    </row>
    <row r="12" spans="1:9" ht="18">
      <c r="A12" s="2" t="s">
        <v>29</v>
      </c>
      <c r="B12" s="26">
        <v>2</v>
      </c>
    </row>
    <row r="14" spans="1:9">
      <c r="B14" s="20"/>
      <c r="C14" s="12" t="str">
        <f>'Isocratic retention'!B11</f>
        <v>(-)-epikatechin</v>
      </c>
      <c r="D14" s="12" t="str">
        <f>'Isocratic retention'!C11</f>
        <v>rutin</v>
      </c>
      <c r="E14" s="12" t="str">
        <f>'Isocratic retention'!D11</f>
        <v>naringin</v>
      </c>
      <c r="F14" s="12" t="str">
        <f>'Isocratic retention'!E11</f>
        <v>morin</v>
      </c>
      <c r="G14" s="12" t="str">
        <f>'Isocratic retention'!F11</f>
        <v>kvercetin</v>
      </c>
      <c r="H14" s="12" t="str">
        <f>'Isocratic retention'!G11</f>
        <v>hesperetin</v>
      </c>
      <c r="I14" s="12" t="str">
        <f>'Isocratic retention'!H11</f>
        <v>biochanin A</v>
      </c>
    </row>
    <row r="15" spans="1:9">
      <c r="B15" s="12" t="s">
        <v>24</v>
      </c>
      <c r="C15" s="18">
        <f>'Isocratic retention'!B44</f>
        <v>0.86026491559849305</v>
      </c>
      <c r="D15" s="18">
        <f>'Isocratic retention'!C44</f>
        <v>1.7282998470428523</v>
      </c>
      <c r="E15" s="18">
        <f>'Isocratic retention'!D44</f>
        <v>2.204034251806676</v>
      </c>
      <c r="F15" s="18">
        <f>'Isocratic retention'!E44</f>
        <v>2.2290384196095951</v>
      </c>
      <c r="G15" s="18">
        <f>'Isocratic retention'!F44</f>
        <v>2.5504351997349213</v>
      </c>
      <c r="H15" s="18">
        <f>'Isocratic retention'!G44</f>
        <v>2.8421616480109946</v>
      </c>
      <c r="I15" s="18">
        <f>'Isocratic retention'!H44</f>
        <v>3.6229452404610494</v>
      </c>
    </row>
    <row r="16" spans="1:9">
      <c r="B16" s="12" t="s">
        <v>25</v>
      </c>
      <c r="C16" s="18">
        <f>'Isocratic retention'!B45</f>
        <v>5.3259723503047516</v>
      </c>
      <c r="D16" s="18">
        <f>'Isocratic retention'!C45</f>
        <v>8.3480059334206071</v>
      </c>
      <c r="E16" s="18">
        <f>'Isocratic retention'!D45</f>
        <v>8.9329102638758542</v>
      </c>
      <c r="F16" s="18">
        <f>'Isocratic retention'!E45</f>
        <v>7.310312024533733</v>
      </c>
      <c r="G16" s="18">
        <f>'Isocratic retention'!F45</f>
        <v>7.8692854548674287</v>
      </c>
      <c r="H16" s="18">
        <f>'Isocratic retention'!G45</f>
        <v>7.5055478624777487</v>
      </c>
      <c r="I16" s="18">
        <f>'Isocratic retention'!H45</f>
        <v>8.0171814979072575</v>
      </c>
    </row>
    <row r="17" spans="1:10" ht="15.75" thickBot="1"/>
    <row r="18" spans="1:10" ht="18.75" thickBot="1">
      <c r="B18" s="34" t="s">
        <v>41</v>
      </c>
      <c r="C18" s="35">
        <f>(1/(C$16*$E10))*(LOG10(2.31*C$16*$E10*($B$6*(10^(C$15-C$16*$B10))-$B$7)+1))+($B$6+$B$7)</f>
        <v>0.43252290399690957</v>
      </c>
      <c r="D18" s="35">
        <f>(1/(D$16*$E10))*(LOG10(2.31*D$16*$E10*($B$6*(10^(D$15-D$16*$B10))-$B$7)+1))+($B$6+$B$7)</f>
        <v>0.92451140334611703</v>
      </c>
      <c r="E18" s="35">
        <f t="shared" ref="E18:I18" si="0">(1/(E$16*$E10))*(LOG10(2.31*E$16*$E10*($B$6*(10^(E$15-E$16*$B10))-$B$7)+1))+($B$6+$B$7)</f>
        <v>1.2442316804992457</v>
      </c>
      <c r="F18" s="35">
        <f t="shared" si="0"/>
        <v>1.5231812559287989</v>
      </c>
      <c r="G18" s="35">
        <f t="shared" si="0"/>
        <v>1.6824317074686703</v>
      </c>
      <c r="H18" s="35">
        <f t="shared" si="0"/>
        <v>1.9949926775482469</v>
      </c>
      <c r="I18" s="36">
        <f t="shared" si="0"/>
        <v>2.4740963884540808</v>
      </c>
    </row>
    <row r="19" spans="1:10" ht="18">
      <c r="B19" s="12" t="s">
        <v>49</v>
      </c>
      <c r="C19" s="11">
        <f>((10^(C$15-C$16*$B10))+1)*$B$6</f>
        <v>0.50184763506356223</v>
      </c>
      <c r="D19" s="11">
        <f t="shared" ref="D19:I19" si="1">((10^(D$15-D$16*$B10))+1)*$B$6</f>
        <v>1.0087432802629439</v>
      </c>
      <c r="E19" s="11">
        <f t="shared" si="1"/>
        <v>2.1763184179628685</v>
      </c>
      <c r="F19" s="11">
        <f>((10^(F$15-F$16*$B10))+1)*$B$6</f>
        <v>3.7178644931929958</v>
      </c>
      <c r="G19" s="11">
        <f t="shared" si="1"/>
        <v>6.3442078809341726</v>
      </c>
      <c r="H19" s="11">
        <f t="shared" si="1"/>
        <v>13.70270471678754</v>
      </c>
      <c r="I19" s="11">
        <f t="shared" si="1"/>
        <v>69.241396203625456</v>
      </c>
    </row>
    <row r="20" spans="1:10" ht="18">
      <c r="B20" s="12" t="s">
        <v>43</v>
      </c>
      <c r="C20" s="11">
        <f>1/((2.31*C$16*$E10*$B$6)+(10^(C$16*$B10-C$15)))</f>
        <v>0.82606639751298838</v>
      </c>
      <c r="D20" s="11">
        <f t="shared" ref="D20:I20" si="2">1/((2.31*D$16*$E10*$B$6)+(10^(D$16*$B10-D$15)))</f>
        <v>1.0316386684211689</v>
      </c>
      <c r="E20" s="11">
        <f t="shared" si="2"/>
        <v>1.1715613826486002</v>
      </c>
      <c r="F20" s="11">
        <f t="shared" si="2"/>
        <v>1.4931901513572512</v>
      </c>
      <c r="G20" s="11">
        <f t="shared" si="2"/>
        <v>1.4504330682003543</v>
      </c>
      <c r="H20" s="11">
        <f t="shared" si="2"/>
        <v>1.5629696472992316</v>
      </c>
      <c r="I20" s="11">
        <f t="shared" si="2"/>
        <v>1.4940724794629137</v>
      </c>
    </row>
    <row r="21" spans="1:10">
      <c r="B21" s="12" t="s">
        <v>44</v>
      </c>
      <c r="C21" s="11">
        <f>(4*$B$6*(1+C20))/SQRT('Isocratic retention'!$B$8)</f>
        <v>1.6336960053736881E-2</v>
      </c>
      <c r="D21" s="11">
        <f>(4*$B$6*(1+D20))/SQRT('Isocratic retention'!$B$8)</f>
        <v>1.8176118795476467E-2</v>
      </c>
      <c r="E21" s="11">
        <f>(4*$B$6*(1+E20))/SQRT('Isocratic retention'!$B$8)</f>
        <v>1.9427941728124086E-2</v>
      </c>
      <c r="F21" s="11">
        <f>(4*$B$6*(1+F20))/SQRT('Isocratic retention'!$B$8)</f>
        <v>2.2305403551901189E-2</v>
      </c>
      <c r="G21" s="11">
        <f>(4*$B$6*(1+G20))/SQRT('Isocratic retention'!$B$8)</f>
        <v>2.1922875972126499E-2</v>
      </c>
      <c r="H21" s="11">
        <f>(4*$B$6*(1+H20))/SQRT('Isocratic retention'!$B$8)</f>
        <v>2.2929687991572516E-2</v>
      </c>
      <c r="I21" s="11">
        <f>(4*$B$6*(1+I20))/SQRT('Isocratic retention'!$B$8)</f>
        <v>2.2313297327853768E-2</v>
      </c>
    </row>
    <row r="22" spans="1:10">
      <c r="B22" s="27" t="s">
        <v>45</v>
      </c>
      <c r="C22" s="11">
        <f>C21/4</f>
        <v>4.0842400134342201E-3</v>
      </c>
      <c r="D22" s="11">
        <f t="shared" ref="D22:I22" si="3">D21/4</f>
        <v>4.5440296988691169E-3</v>
      </c>
      <c r="E22" s="11">
        <f t="shared" si="3"/>
        <v>4.8569854320310215E-3</v>
      </c>
      <c r="F22" s="11">
        <f t="shared" si="3"/>
        <v>5.5763508879752973E-3</v>
      </c>
      <c r="G22" s="11">
        <f t="shared" si="3"/>
        <v>5.4807189930316247E-3</v>
      </c>
      <c r="H22" s="11">
        <f t="shared" si="3"/>
        <v>5.7324219978931289E-3</v>
      </c>
      <c r="I22" s="11">
        <f t="shared" si="3"/>
        <v>5.5783243319634419E-3</v>
      </c>
    </row>
    <row r="23" spans="1:10">
      <c r="B23" s="25"/>
      <c r="C23" s="25"/>
      <c r="D23" s="25"/>
      <c r="E23" s="25"/>
      <c r="F23" s="25"/>
      <c r="G23" s="25"/>
      <c r="H23" s="25"/>
    </row>
    <row r="25" spans="1:10" ht="18">
      <c r="F25" s="4" t="s">
        <v>31</v>
      </c>
    </row>
    <row r="26" spans="1:10">
      <c r="A26" s="12" t="s">
        <v>46</v>
      </c>
      <c r="B26" s="2" t="s">
        <v>47</v>
      </c>
      <c r="C26" s="12" t="str">
        <f>C14</f>
        <v>(-)-epikatechin</v>
      </c>
      <c r="D26" s="12" t="str">
        <f t="shared" ref="D26:I26" si="4">D14</f>
        <v>rutin</v>
      </c>
      <c r="E26" s="12" t="str">
        <f t="shared" si="4"/>
        <v>naringin</v>
      </c>
      <c r="F26" s="12" t="str">
        <f t="shared" si="4"/>
        <v>morin</v>
      </c>
      <c r="G26" s="12" t="str">
        <f t="shared" si="4"/>
        <v>kvercetin</v>
      </c>
      <c r="H26" s="12" t="str">
        <f t="shared" si="4"/>
        <v>hesperetin</v>
      </c>
      <c r="I26" s="12" t="str">
        <f t="shared" si="4"/>
        <v>biochanin A</v>
      </c>
      <c r="J26" s="12" t="s">
        <v>48</v>
      </c>
    </row>
    <row r="27" spans="1:10">
      <c r="A27" s="18">
        <f>B27/'Isocratic retention'!$B$5</f>
        <v>0</v>
      </c>
      <c r="B27" s="8">
        <v>0</v>
      </c>
      <c r="C27" s="22">
        <f>(1/(C$22*(SQRT(2*PI())))*EXP(-((C$18-'Simulation II'!$B27)^2)/(2*'Simulation II'!C$22^2)))</f>
        <v>0</v>
      </c>
      <c r="D27" s="22">
        <f>(1/(D$22*(SQRT(2*PI())))*EXP(-((D$18-'Simulation II'!$B27)^2)/(2*'Simulation II'!D$22^2)))</f>
        <v>0</v>
      </c>
      <c r="E27" s="22">
        <f>(1/(E$22*(SQRT(2*PI())))*EXP(-((E$18-'Simulation II'!$B27)^2)/(2*'Simulation II'!E$22^2)))</f>
        <v>0</v>
      </c>
      <c r="F27" s="22">
        <f>(1/(F$22*(SQRT(2*PI())))*EXP(-((F$18-'Simulation II'!$B27)^2)/(2*'Simulation II'!F$22^2)))</f>
        <v>0</v>
      </c>
      <c r="G27" s="22">
        <f>(1/(G$22*(SQRT(2*PI())))*EXP(-((G$18-'Simulation II'!$B27)^2)/(2*'Simulation II'!G$22^2)))</f>
        <v>0</v>
      </c>
      <c r="H27" s="22">
        <f>(1/(H$22*(SQRT(2*PI())))*EXP(-((H$18-'Simulation II'!$B27)^2)/(2*'Simulation II'!H$22^2)))</f>
        <v>0</v>
      </c>
      <c r="I27" s="22">
        <f>(1/(I$22*(SQRT(2*PI())))*EXP(-((I$18-'Simulation II'!$B27)^2)/(2*'Simulation II'!I$22^2)))</f>
        <v>0</v>
      </c>
      <c r="J27" s="22">
        <f>SUM(C27:I27)</f>
        <v>0</v>
      </c>
    </row>
    <row r="28" spans="1:10">
      <c r="A28" s="18">
        <f>B28/'Isocratic retention'!$B$5</f>
        <v>5.0000000000000001E-3</v>
      </c>
      <c r="B28" s="8">
        <v>0.01</v>
      </c>
      <c r="C28" s="22">
        <f>(1/(C$22*(SQRT(2*PI())))*EXP(-((C$19-'Simulation II'!$B28)^2)/(2*'Simulation II'!C$22^2)))</f>
        <v>0</v>
      </c>
      <c r="D28" s="22">
        <f>(1/(D$22*(SQRT(2*PI())))*EXP(-((D$19-'Simulation II'!$B28)^2)/(2*'Simulation II'!D$22^2)))</f>
        <v>0</v>
      </c>
      <c r="E28" s="22">
        <f>(1/(E$22*(SQRT(2*PI())))*EXP(-((E$19-'Simulation II'!$B28)^2)/(2*'Simulation II'!E$22^2)))</f>
        <v>0</v>
      </c>
      <c r="F28" s="22">
        <f>(1/(F$22*(SQRT(2*PI())))*EXP(-((F$19-'Simulation II'!$B28)^2)/(2*'Simulation II'!F$22^2)))</f>
        <v>0</v>
      </c>
      <c r="G28" s="22">
        <f>(1/(G$22*(SQRT(2*PI())))*EXP(-((G$18-'Simulation II'!$B28)^2)/(2*'Simulation II'!G$22^2)))</f>
        <v>0</v>
      </c>
      <c r="H28" s="22">
        <f>(1/(H$22*(SQRT(2*PI())))*EXP(-((H$18-'Simulation II'!$B28)^2)/(2*'Simulation II'!H$22^2)))</f>
        <v>0</v>
      </c>
      <c r="I28" s="22">
        <f>(1/(I$22*(SQRT(2*PI())))*EXP(-((I$18-'Simulation II'!$B28)^2)/(2*'Simulation II'!I$22^2)))</f>
        <v>0</v>
      </c>
      <c r="J28" s="22">
        <f t="shared" ref="J28:J91" si="5">SUM(C28:I28)</f>
        <v>0</v>
      </c>
    </row>
    <row r="29" spans="1:10">
      <c r="A29" s="18">
        <f>B29/'Isocratic retention'!$B$5</f>
        <v>0.01</v>
      </c>
      <c r="B29" s="8">
        <v>0.02</v>
      </c>
      <c r="C29" s="22">
        <f>(1/(C$22*(SQRT(2*PI())))*EXP(-((C$19-'Simulation II'!$B29)^2)/(2*'Simulation II'!C$22^2)))</f>
        <v>0</v>
      </c>
      <c r="D29" s="22">
        <f>(1/(D$22*(SQRT(2*PI())))*EXP(-((D$19-'Simulation II'!$B29)^2)/(2*'Simulation II'!D$22^2)))</f>
        <v>0</v>
      </c>
      <c r="E29" s="22">
        <f>(1/(E$22*(SQRT(2*PI())))*EXP(-((E$19-'Simulation II'!$B29)^2)/(2*'Simulation II'!E$22^2)))</f>
        <v>0</v>
      </c>
      <c r="F29" s="22">
        <f>(1/(F$22*(SQRT(2*PI())))*EXP(-((F$19-'Simulation II'!$B29)^2)/(2*'Simulation II'!F$22^2)))</f>
        <v>0</v>
      </c>
      <c r="G29" s="22">
        <f>(1/(G$22*(SQRT(2*PI())))*EXP(-((G$18-'Simulation II'!$B29)^2)/(2*'Simulation II'!G$22^2)))</f>
        <v>0</v>
      </c>
      <c r="H29" s="22">
        <f>(1/(H$22*(SQRT(2*PI())))*EXP(-((H$18-'Simulation II'!$B29)^2)/(2*'Simulation II'!H$22^2)))</f>
        <v>0</v>
      </c>
      <c r="I29" s="22">
        <f>(1/(I$22*(SQRT(2*PI())))*EXP(-((I$18-'Simulation II'!$B29)^2)/(2*'Simulation II'!I$22^2)))</f>
        <v>0</v>
      </c>
      <c r="J29" s="22">
        <f t="shared" si="5"/>
        <v>0</v>
      </c>
    </row>
    <row r="30" spans="1:10">
      <c r="A30" s="18">
        <f>B30/'Isocratic retention'!$B$5</f>
        <v>1.4999999999999999E-2</v>
      </c>
      <c r="B30" s="8">
        <v>0.03</v>
      </c>
      <c r="C30" s="22">
        <f>(1/(C$22*(SQRT(2*PI())))*EXP(-((C$19-'Simulation II'!$B30)^2)/(2*'Simulation II'!C$22^2)))</f>
        <v>0</v>
      </c>
      <c r="D30" s="22">
        <f>(1/(D$22*(SQRT(2*PI())))*EXP(-((D$19-'Simulation II'!$B30)^2)/(2*'Simulation II'!D$22^2)))</f>
        <v>0</v>
      </c>
      <c r="E30" s="22">
        <f>(1/(E$22*(SQRT(2*PI())))*EXP(-((E$19-'Simulation II'!$B30)^2)/(2*'Simulation II'!E$22^2)))</f>
        <v>0</v>
      </c>
      <c r="F30" s="22">
        <f>(1/(F$22*(SQRT(2*PI())))*EXP(-((F$19-'Simulation II'!$B30)^2)/(2*'Simulation II'!F$22^2)))</f>
        <v>0</v>
      </c>
      <c r="G30" s="22">
        <f>(1/(G$22*(SQRT(2*PI())))*EXP(-((G$18-'Simulation II'!$B30)^2)/(2*'Simulation II'!G$22^2)))</f>
        <v>0</v>
      </c>
      <c r="H30" s="22">
        <f>(1/(H$22*(SQRT(2*PI())))*EXP(-((H$18-'Simulation II'!$B30)^2)/(2*'Simulation II'!H$22^2)))</f>
        <v>0</v>
      </c>
      <c r="I30" s="22">
        <f>(1/(I$22*(SQRT(2*PI())))*EXP(-((I$18-'Simulation II'!$B30)^2)/(2*'Simulation II'!I$22^2)))</f>
        <v>0</v>
      </c>
      <c r="J30" s="22">
        <f t="shared" si="5"/>
        <v>0</v>
      </c>
    </row>
    <row r="31" spans="1:10">
      <c r="A31" s="18">
        <f>B31/'Isocratic retention'!$B$5</f>
        <v>0.02</v>
      </c>
      <c r="B31" s="8">
        <v>0.04</v>
      </c>
      <c r="C31" s="22">
        <f>(1/(C$22*(SQRT(2*PI())))*EXP(-((C$19-'Simulation II'!$B31)^2)/(2*'Simulation II'!C$22^2)))</f>
        <v>0</v>
      </c>
      <c r="D31" s="22">
        <f>(1/(D$22*(SQRT(2*PI())))*EXP(-((D$19-'Simulation II'!$B31)^2)/(2*'Simulation II'!D$22^2)))</f>
        <v>0</v>
      </c>
      <c r="E31" s="22">
        <f>(1/(E$22*(SQRT(2*PI())))*EXP(-((E$19-'Simulation II'!$B31)^2)/(2*'Simulation II'!E$22^2)))</f>
        <v>0</v>
      </c>
      <c r="F31" s="22">
        <f>(1/(F$22*(SQRT(2*PI())))*EXP(-((F$19-'Simulation II'!$B31)^2)/(2*'Simulation II'!F$22^2)))</f>
        <v>0</v>
      </c>
      <c r="G31" s="22">
        <f>(1/(G$22*(SQRT(2*PI())))*EXP(-((G$18-'Simulation II'!$B31)^2)/(2*'Simulation II'!G$22^2)))</f>
        <v>0</v>
      </c>
      <c r="H31" s="22">
        <f>(1/(H$22*(SQRT(2*PI())))*EXP(-((H$18-'Simulation II'!$B31)^2)/(2*'Simulation II'!H$22^2)))</f>
        <v>0</v>
      </c>
      <c r="I31" s="22">
        <f>(1/(I$22*(SQRT(2*PI())))*EXP(-((I$18-'Simulation II'!$B31)^2)/(2*'Simulation II'!I$22^2)))</f>
        <v>0</v>
      </c>
      <c r="J31" s="22">
        <f t="shared" si="5"/>
        <v>0</v>
      </c>
    </row>
    <row r="32" spans="1:10">
      <c r="A32" s="18">
        <f>B32/'Isocratic retention'!$B$5</f>
        <v>2.5000000000000001E-2</v>
      </c>
      <c r="B32" s="8">
        <v>0.05</v>
      </c>
      <c r="C32" s="22">
        <f>(1/(C$22*(SQRT(2*PI())))*EXP(-((C$19-'Simulation II'!$B32)^2)/(2*'Simulation II'!C$22^2)))</f>
        <v>0</v>
      </c>
      <c r="D32" s="22">
        <f>(1/(D$22*(SQRT(2*PI())))*EXP(-((D$19-'Simulation II'!$B32)^2)/(2*'Simulation II'!D$22^2)))</f>
        <v>0</v>
      </c>
      <c r="E32" s="22">
        <f>(1/(E$22*(SQRT(2*PI())))*EXP(-((E$19-'Simulation II'!$B32)^2)/(2*'Simulation II'!E$22^2)))</f>
        <v>0</v>
      </c>
      <c r="F32" s="22">
        <f>(1/(F$22*(SQRT(2*PI())))*EXP(-((F$19-'Simulation II'!$B32)^2)/(2*'Simulation II'!F$22^2)))</f>
        <v>0</v>
      </c>
      <c r="G32" s="22">
        <f>(1/(G$22*(SQRT(2*PI())))*EXP(-((G$18-'Simulation II'!$B32)^2)/(2*'Simulation II'!G$22^2)))</f>
        <v>0</v>
      </c>
      <c r="H32" s="22">
        <f>(1/(H$22*(SQRT(2*PI())))*EXP(-((H$18-'Simulation II'!$B32)^2)/(2*'Simulation II'!H$22^2)))</f>
        <v>0</v>
      </c>
      <c r="I32" s="22">
        <f>(1/(I$22*(SQRT(2*PI())))*EXP(-((I$18-'Simulation II'!$B32)^2)/(2*'Simulation II'!I$22^2)))</f>
        <v>0</v>
      </c>
      <c r="J32" s="22">
        <f t="shared" si="5"/>
        <v>0</v>
      </c>
    </row>
    <row r="33" spans="1:10">
      <c r="A33" s="18">
        <f>B33/'Isocratic retention'!$B$5</f>
        <v>0.03</v>
      </c>
      <c r="B33" s="8">
        <v>0.06</v>
      </c>
      <c r="C33" s="22">
        <f>(1/(C$22*(SQRT(2*PI())))*EXP(-((C$19-'Simulation II'!$B33)^2)/(2*'Simulation II'!C$22^2)))</f>
        <v>0</v>
      </c>
      <c r="D33" s="22">
        <f>(1/(D$22*(SQRT(2*PI())))*EXP(-((D$19-'Simulation II'!$B33)^2)/(2*'Simulation II'!D$22^2)))</f>
        <v>0</v>
      </c>
      <c r="E33" s="22">
        <f>(1/(E$22*(SQRT(2*PI())))*EXP(-((E$19-'Simulation II'!$B33)^2)/(2*'Simulation II'!E$22^2)))</f>
        <v>0</v>
      </c>
      <c r="F33" s="22">
        <f>(1/(F$22*(SQRT(2*PI())))*EXP(-((F$19-'Simulation II'!$B33)^2)/(2*'Simulation II'!F$22^2)))</f>
        <v>0</v>
      </c>
      <c r="G33" s="22">
        <f>(1/(G$22*(SQRT(2*PI())))*EXP(-((G$18-'Simulation II'!$B33)^2)/(2*'Simulation II'!G$22^2)))</f>
        <v>0</v>
      </c>
      <c r="H33" s="22">
        <f>(1/(H$22*(SQRT(2*PI())))*EXP(-((H$18-'Simulation II'!$B33)^2)/(2*'Simulation II'!H$22^2)))</f>
        <v>0</v>
      </c>
      <c r="I33" s="22">
        <f>(1/(I$22*(SQRT(2*PI())))*EXP(-((I$18-'Simulation II'!$B33)^2)/(2*'Simulation II'!I$22^2)))</f>
        <v>0</v>
      </c>
      <c r="J33" s="22">
        <f t="shared" si="5"/>
        <v>0</v>
      </c>
    </row>
    <row r="34" spans="1:10">
      <c r="A34" s="18">
        <f>B34/'Isocratic retention'!$B$5</f>
        <v>3.5000000000000003E-2</v>
      </c>
      <c r="B34" s="8">
        <v>7.0000000000000007E-2</v>
      </c>
      <c r="C34" s="22">
        <f>(1/(C$22*(SQRT(2*PI())))*EXP(-((C$19-'Simulation II'!$B34)^2)/(2*'Simulation II'!C$22^2)))</f>
        <v>0</v>
      </c>
      <c r="D34" s="22">
        <f>(1/(D$22*(SQRT(2*PI())))*EXP(-((D$19-'Simulation II'!$B34)^2)/(2*'Simulation II'!D$22^2)))</f>
        <v>0</v>
      </c>
      <c r="E34" s="22">
        <f>(1/(E$22*(SQRT(2*PI())))*EXP(-((E$19-'Simulation II'!$B34)^2)/(2*'Simulation II'!E$22^2)))</f>
        <v>0</v>
      </c>
      <c r="F34" s="22">
        <f>(1/(F$22*(SQRT(2*PI())))*EXP(-((F$19-'Simulation II'!$B34)^2)/(2*'Simulation II'!F$22^2)))</f>
        <v>0</v>
      </c>
      <c r="G34" s="22">
        <f>(1/(G$22*(SQRT(2*PI())))*EXP(-((G$18-'Simulation II'!$B34)^2)/(2*'Simulation II'!G$22^2)))</f>
        <v>0</v>
      </c>
      <c r="H34" s="22">
        <f>(1/(H$22*(SQRT(2*PI())))*EXP(-((H$18-'Simulation II'!$B34)^2)/(2*'Simulation II'!H$22^2)))</f>
        <v>0</v>
      </c>
      <c r="I34" s="22">
        <f>(1/(I$22*(SQRT(2*PI())))*EXP(-((I$18-'Simulation II'!$B34)^2)/(2*'Simulation II'!I$22^2)))</f>
        <v>0</v>
      </c>
      <c r="J34" s="22">
        <f t="shared" si="5"/>
        <v>0</v>
      </c>
    </row>
    <row r="35" spans="1:10">
      <c r="A35" s="18">
        <f>B35/'Isocratic retention'!$B$5</f>
        <v>0.04</v>
      </c>
      <c r="B35" s="8">
        <v>0.08</v>
      </c>
      <c r="C35" s="22">
        <f>(1/(C$22*(SQRT(2*PI())))*EXP(-((C$19-'Simulation II'!$B35)^2)/(2*'Simulation II'!C$22^2)))</f>
        <v>0</v>
      </c>
      <c r="D35" s="22">
        <f>(1/(D$22*(SQRT(2*PI())))*EXP(-((D$19-'Simulation II'!$B35)^2)/(2*'Simulation II'!D$22^2)))</f>
        <v>0</v>
      </c>
      <c r="E35" s="22">
        <f>(1/(E$22*(SQRT(2*PI())))*EXP(-((E$19-'Simulation II'!$B35)^2)/(2*'Simulation II'!E$22^2)))</f>
        <v>0</v>
      </c>
      <c r="F35" s="22">
        <f>(1/(F$22*(SQRT(2*PI())))*EXP(-((F$19-'Simulation II'!$B35)^2)/(2*'Simulation II'!F$22^2)))</f>
        <v>0</v>
      </c>
      <c r="G35" s="22">
        <f>(1/(G$22*(SQRT(2*PI())))*EXP(-((G$18-'Simulation II'!$B35)^2)/(2*'Simulation II'!G$22^2)))</f>
        <v>0</v>
      </c>
      <c r="H35" s="22">
        <f>(1/(H$22*(SQRT(2*PI())))*EXP(-((H$18-'Simulation II'!$B35)^2)/(2*'Simulation II'!H$22^2)))</f>
        <v>0</v>
      </c>
      <c r="I35" s="22">
        <f>(1/(I$22*(SQRT(2*PI())))*EXP(-((I$18-'Simulation II'!$B35)^2)/(2*'Simulation II'!I$22^2)))</f>
        <v>0</v>
      </c>
      <c r="J35" s="22">
        <f t="shared" si="5"/>
        <v>0</v>
      </c>
    </row>
    <row r="36" spans="1:10">
      <c r="A36" s="18">
        <f>B36/'Isocratic retention'!$B$5</f>
        <v>4.4999999999999998E-2</v>
      </c>
      <c r="B36" s="8">
        <v>0.09</v>
      </c>
      <c r="C36" s="22">
        <f>(1/(C$22*(SQRT(2*PI())))*EXP(-((C$19-'Simulation II'!$B36)^2)/(2*'Simulation II'!C$22^2)))</f>
        <v>0</v>
      </c>
      <c r="D36" s="22">
        <f>(1/(D$22*(SQRT(2*PI())))*EXP(-((D$19-'Simulation II'!$B36)^2)/(2*'Simulation II'!D$22^2)))</f>
        <v>0</v>
      </c>
      <c r="E36" s="22">
        <f>(1/(E$22*(SQRT(2*PI())))*EXP(-((E$19-'Simulation II'!$B36)^2)/(2*'Simulation II'!E$22^2)))</f>
        <v>0</v>
      </c>
      <c r="F36" s="22">
        <f>(1/(F$22*(SQRT(2*PI())))*EXP(-((F$19-'Simulation II'!$B36)^2)/(2*'Simulation II'!F$22^2)))</f>
        <v>0</v>
      </c>
      <c r="G36" s="22">
        <f>(1/(G$22*(SQRT(2*PI())))*EXP(-((G$18-'Simulation II'!$B36)^2)/(2*'Simulation II'!G$22^2)))</f>
        <v>0</v>
      </c>
      <c r="H36" s="22">
        <f>(1/(H$22*(SQRT(2*PI())))*EXP(-((H$18-'Simulation II'!$B36)^2)/(2*'Simulation II'!H$22^2)))</f>
        <v>0</v>
      </c>
      <c r="I36" s="22">
        <f>(1/(I$22*(SQRT(2*PI())))*EXP(-((I$18-'Simulation II'!$B36)^2)/(2*'Simulation II'!I$22^2)))</f>
        <v>0</v>
      </c>
      <c r="J36" s="22">
        <f t="shared" si="5"/>
        <v>0</v>
      </c>
    </row>
    <row r="37" spans="1:10">
      <c r="A37" s="18">
        <f>B37/'Isocratic retention'!$B$5</f>
        <v>0.05</v>
      </c>
      <c r="B37" s="8">
        <v>0.1</v>
      </c>
      <c r="C37" s="22">
        <f>(1/(C$22*(SQRT(2*PI())))*EXP(-((C$19-'Simulation II'!$B37)^2)/(2*'Simulation II'!C$22^2)))</f>
        <v>0</v>
      </c>
      <c r="D37" s="22">
        <f>(1/(D$22*(SQRT(2*PI())))*EXP(-((D$19-'Simulation II'!$B37)^2)/(2*'Simulation II'!D$22^2)))</f>
        <v>0</v>
      </c>
      <c r="E37" s="22">
        <f>(1/(E$22*(SQRT(2*PI())))*EXP(-((E$19-'Simulation II'!$B37)^2)/(2*'Simulation II'!E$22^2)))</f>
        <v>0</v>
      </c>
      <c r="F37" s="22">
        <f>(1/(F$22*(SQRT(2*PI())))*EXP(-((F$19-'Simulation II'!$B37)^2)/(2*'Simulation II'!F$22^2)))</f>
        <v>0</v>
      </c>
      <c r="G37" s="22">
        <f>(1/(G$22*(SQRT(2*PI())))*EXP(-((G$18-'Simulation II'!$B37)^2)/(2*'Simulation II'!G$22^2)))</f>
        <v>0</v>
      </c>
      <c r="H37" s="22">
        <f>(1/(H$22*(SQRT(2*PI())))*EXP(-((H$18-'Simulation II'!$B37)^2)/(2*'Simulation II'!H$22^2)))</f>
        <v>0</v>
      </c>
      <c r="I37" s="22">
        <f>(1/(I$22*(SQRT(2*PI())))*EXP(-((I$18-'Simulation II'!$B37)^2)/(2*'Simulation II'!I$22^2)))</f>
        <v>0</v>
      </c>
      <c r="J37" s="22">
        <f t="shared" si="5"/>
        <v>0</v>
      </c>
    </row>
    <row r="38" spans="1:10">
      <c r="A38" s="18">
        <f>B38/'Isocratic retention'!$B$5</f>
        <v>5.5E-2</v>
      </c>
      <c r="B38" s="8">
        <v>0.11</v>
      </c>
      <c r="C38" s="22">
        <f>(1/(C$22*(SQRT(2*PI())))*EXP(-((C$19-'Simulation II'!$B38)^2)/(2*'Simulation II'!C$22^2)))</f>
        <v>0</v>
      </c>
      <c r="D38" s="22">
        <f>(1/(D$22*(SQRT(2*PI())))*EXP(-((D$19-'Simulation II'!$B38)^2)/(2*'Simulation II'!D$22^2)))</f>
        <v>0</v>
      </c>
      <c r="E38" s="22">
        <f>(1/(E$22*(SQRT(2*PI())))*EXP(-((E$19-'Simulation II'!$B38)^2)/(2*'Simulation II'!E$22^2)))</f>
        <v>0</v>
      </c>
      <c r="F38" s="22">
        <f>(1/(F$22*(SQRT(2*PI())))*EXP(-((F$19-'Simulation II'!$B38)^2)/(2*'Simulation II'!F$22^2)))</f>
        <v>0</v>
      </c>
      <c r="G38" s="22">
        <f>(1/(G$22*(SQRT(2*PI())))*EXP(-((G$18-'Simulation II'!$B38)^2)/(2*'Simulation II'!G$22^2)))</f>
        <v>0</v>
      </c>
      <c r="H38" s="22">
        <f>(1/(H$22*(SQRT(2*PI())))*EXP(-((H$18-'Simulation II'!$B38)^2)/(2*'Simulation II'!H$22^2)))</f>
        <v>0</v>
      </c>
      <c r="I38" s="22">
        <f>(1/(I$22*(SQRT(2*PI())))*EXP(-((I$18-'Simulation II'!$B38)^2)/(2*'Simulation II'!I$22^2)))</f>
        <v>0</v>
      </c>
      <c r="J38" s="22">
        <f t="shared" si="5"/>
        <v>0</v>
      </c>
    </row>
    <row r="39" spans="1:10">
      <c r="A39" s="18">
        <f>B39/'Isocratic retention'!$B$5</f>
        <v>0.06</v>
      </c>
      <c r="B39" s="8">
        <v>0.12</v>
      </c>
      <c r="C39" s="22">
        <f>(1/(C$22*(SQRT(2*PI())))*EXP(-((C$19-'Simulation II'!$B39)^2)/(2*'Simulation II'!C$22^2)))</f>
        <v>0</v>
      </c>
      <c r="D39" s="22">
        <f>(1/(D$22*(SQRT(2*PI())))*EXP(-((D$19-'Simulation II'!$B39)^2)/(2*'Simulation II'!D$22^2)))</f>
        <v>0</v>
      </c>
      <c r="E39" s="22">
        <f>(1/(E$22*(SQRT(2*PI())))*EXP(-((E$19-'Simulation II'!$B39)^2)/(2*'Simulation II'!E$22^2)))</f>
        <v>0</v>
      </c>
      <c r="F39" s="22">
        <f>(1/(F$22*(SQRT(2*PI())))*EXP(-((F$19-'Simulation II'!$B39)^2)/(2*'Simulation II'!F$22^2)))</f>
        <v>0</v>
      </c>
      <c r="G39" s="22">
        <f>(1/(G$22*(SQRT(2*PI())))*EXP(-((G$18-'Simulation II'!$B39)^2)/(2*'Simulation II'!G$22^2)))</f>
        <v>0</v>
      </c>
      <c r="H39" s="22">
        <f>(1/(H$22*(SQRT(2*PI())))*EXP(-((H$18-'Simulation II'!$B39)^2)/(2*'Simulation II'!H$22^2)))</f>
        <v>0</v>
      </c>
      <c r="I39" s="22">
        <f>(1/(I$22*(SQRT(2*PI())))*EXP(-((I$18-'Simulation II'!$B39)^2)/(2*'Simulation II'!I$22^2)))</f>
        <v>0</v>
      </c>
      <c r="J39" s="22">
        <f t="shared" si="5"/>
        <v>0</v>
      </c>
    </row>
    <row r="40" spans="1:10">
      <c r="A40" s="18">
        <f>B40/'Isocratic retention'!$B$5</f>
        <v>6.5000000000000002E-2</v>
      </c>
      <c r="B40" s="8">
        <v>0.13</v>
      </c>
      <c r="C40" s="22">
        <f>(1/(C$22*(SQRT(2*PI())))*EXP(-((C$19-'Simulation II'!$B40)^2)/(2*'Simulation II'!C$22^2)))</f>
        <v>0</v>
      </c>
      <c r="D40" s="22">
        <f>(1/(D$22*(SQRT(2*PI())))*EXP(-((D$19-'Simulation II'!$B40)^2)/(2*'Simulation II'!D$22^2)))</f>
        <v>0</v>
      </c>
      <c r="E40" s="22">
        <f>(1/(E$22*(SQRT(2*PI())))*EXP(-((E$19-'Simulation II'!$B40)^2)/(2*'Simulation II'!E$22^2)))</f>
        <v>0</v>
      </c>
      <c r="F40" s="22">
        <f>(1/(F$22*(SQRT(2*PI())))*EXP(-((F$19-'Simulation II'!$B40)^2)/(2*'Simulation II'!F$22^2)))</f>
        <v>0</v>
      </c>
      <c r="G40" s="22">
        <f>(1/(G$22*(SQRT(2*PI())))*EXP(-((G$18-'Simulation II'!$B40)^2)/(2*'Simulation II'!G$22^2)))</f>
        <v>0</v>
      </c>
      <c r="H40" s="22">
        <f>(1/(H$22*(SQRT(2*PI())))*EXP(-((H$18-'Simulation II'!$B40)^2)/(2*'Simulation II'!H$22^2)))</f>
        <v>0</v>
      </c>
      <c r="I40" s="22">
        <f>(1/(I$22*(SQRT(2*PI())))*EXP(-((I$18-'Simulation II'!$B40)^2)/(2*'Simulation II'!I$22^2)))</f>
        <v>0</v>
      </c>
      <c r="J40" s="22">
        <f t="shared" si="5"/>
        <v>0</v>
      </c>
    </row>
    <row r="41" spans="1:10">
      <c r="A41" s="18">
        <f>B41/'Isocratic retention'!$B$5</f>
        <v>7.0000000000000007E-2</v>
      </c>
      <c r="B41" s="8">
        <v>0.14000000000000001</v>
      </c>
      <c r="C41" s="22">
        <f>(1/(C$22*(SQRT(2*PI())))*EXP(-((C$19-'Simulation II'!$B41)^2)/(2*'Simulation II'!C$22^2)))</f>
        <v>0</v>
      </c>
      <c r="D41" s="22">
        <f>(1/(D$22*(SQRT(2*PI())))*EXP(-((D$19-'Simulation II'!$B41)^2)/(2*'Simulation II'!D$22^2)))</f>
        <v>0</v>
      </c>
      <c r="E41" s="22">
        <f>(1/(E$22*(SQRT(2*PI())))*EXP(-((E$19-'Simulation II'!$B41)^2)/(2*'Simulation II'!E$22^2)))</f>
        <v>0</v>
      </c>
      <c r="F41" s="22">
        <f>(1/(F$22*(SQRT(2*PI())))*EXP(-((F$19-'Simulation II'!$B41)^2)/(2*'Simulation II'!F$22^2)))</f>
        <v>0</v>
      </c>
      <c r="G41" s="22">
        <f>(1/(G$22*(SQRT(2*PI())))*EXP(-((G$18-'Simulation II'!$B41)^2)/(2*'Simulation II'!G$22^2)))</f>
        <v>0</v>
      </c>
      <c r="H41" s="22">
        <f>(1/(H$22*(SQRT(2*PI())))*EXP(-((H$18-'Simulation II'!$B41)^2)/(2*'Simulation II'!H$22^2)))</f>
        <v>0</v>
      </c>
      <c r="I41" s="22">
        <f>(1/(I$22*(SQRT(2*PI())))*EXP(-((I$18-'Simulation II'!$B41)^2)/(2*'Simulation II'!I$22^2)))</f>
        <v>0</v>
      </c>
      <c r="J41" s="22">
        <f t="shared" si="5"/>
        <v>0</v>
      </c>
    </row>
    <row r="42" spans="1:10">
      <c r="A42" s="18">
        <f>B42/'Isocratic retention'!$B$5</f>
        <v>7.4999999999999997E-2</v>
      </c>
      <c r="B42" s="8">
        <v>0.15</v>
      </c>
      <c r="C42" s="22">
        <f>(1/(C$22*(SQRT(2*PI())))*EXP(-((C$19-'Simulation II'!$B42)^2)/(2*'Simulation II'!C$22^2)))</f>
        <v>0</v>
      </c>
      <c r="D42" s="22">
        <f>(1/(D$22*(SQRT(2*PI())))*EXP(-((D$19-'Simulation II'!$B42)^2)/(2*'Simulation II'!D$22^2)))</f>
        <v>0</v>
      </c>
      <c r="E42" s="22">
        <f>(1/(E$22*(SQRT(2*PI())))*EXP(-((E$19-'Simulation II'!$B42)^2)/(2*'Simulation II'!E$22^2)))</f>
        <v>0</v>
      </c>
      <c r="F42" s="22">
        <f>(1/(F$22*(SQRT(2*PI())))*EXP(-((F$19-'Simulation II'!$B42)^2)/(2*'Simulation II'!F$22^2)))</f>
        <v>0</v>
      </c>
      <c r="G42" s="22">
        <f>(1/(G$22*(SQRT(2*PI())))*EXP(-((G$18-'Simulation II'!$B42)^2)/(2*'Simulation II'!G$22^2)))</f>
        <v>0</v>
      </c>
      <c r="H42" s="22">
        <f>(1/(H$22*(SQRT(2*PI())))*EXP(-((H$18-'Simulation II'!$B42)^2)/(2*'Simulation II'!H$22^2)))</f>
        <v>0</v>
      </c>
      <c r="I42" s="22">
        <f>(1/(I$22*(SQRT(2*PI())))*EXP(-((I$18-'Simulation II'!$B42)^2)/(2*'Simulation II'!I$22^2)))</f>
        <v>0</v>
      </c>
      <c r="J42" s="22">
        <f t="shared" si="5"/>
        <v>0</v>
      </c>
    </row>
    <row r="43" spans="1:10">
      <c r="A43" s="18">
        <f>B43/'Isocratic retention'!$B$5</f>
        <v>0.08</v>
      </c>
      <c r="B43" s="8">
        <v>0.16</v>
      </c>
      <c r="C43" s="22">
        <f>(1/(C$22*(SQRT(2*PI())))*EXP(-((C$19-'Simulation II'!$B43)^2)/(2*'Simulation II'!C$22^2)))</f>
        <v>0</v>
      </c>
      <c r="D43" s="22">
        <f>(1/(D$22*(SQRT(2*PI())))*EXP(-((D$19-'Simulation II'!$B43)^2)/(2*'Simulation II'!D$22^2)))</f>
        <v>0</v>
      </c>
      <c r="E43" s="22">
        <f>(1/(E$22*(SQRT(2*PI())))*EXP(-((E$19-'Simulation II'!$B43)^2)/(2*'Simulation II'!E$22^2)))</f>
        <v>0</v>
      </c>
      <c r="F43" s="22">
        <f>(1/(F$22*(SQRT(2*PI())))*EXP(-((F$19-'Simulation II'!$B43)^2)/(2*'Simulation II'!F$22^2)))</f>
        <v>0</v>
      </c>
      <c r="G43" s="22">
        <f>(1/(G$22*(SQRT(2*PI())))*EXP(-((G$18-'Simulation II'!$B43)^2)/(2*'Simulation II'!G$22^2)))</f>
        <v>0</v>
      </c>
      <c r="H43" s="22">
        <f>(1/(H$22*(SQRT(2*PI())))*EXP(-((H$18-'Simulation II'!$B43)^2)/(2*'Simulation II'!H$22^2)))</f>
        <v>0</v>
      </c>
      <c r="I43" s="22">
        <f>(1/(I$22*(SQRT(2*PI())))*EXP(-((I$18-'Simulation II'!$B43)^2)/(2*'Simulation II'!I$22^2)))</f>
        <v>0</v>
      </c>
      <c r="J43" s="22">
        <f t="shared" si="5"/>
        <v>0</v>
      </c>
    </row>
    <row r="44" spans="1:10">
      <c r="A44" s="18">
        <f>B44/'Isocratic retention'!$B$5</f>
        <v>8.5000000000000006E-2</v>
      </c>
      <c r="B44" s="8">
        <v>0.17</v>
      </c>
      <c r="C44" s="22">
        <f>(1/(C$22*(SQRT(2*PI())))*EXP(-((C$19-'Simulation II'!$B44)^2)/(2*'Simulation II'!C$22^2)))</f>
        <v>0</v>
      </c>
      <c r="D44" s="22">
        <f>(1/(D$22*(SQRT(2*PI())))*EXP(-((D$19-'Simulation II'!$B44)^2)/(2*'Simulation II'!D$22^2)))</f>
        <v>0</v>
      </c>
      <c r="E44" s="22">
        <f>(1/(E$22*(SQRT(2*PI())))*EXP(-((E$19-'Simulation II'!$B44)^2)/(2*'Simulation II'!E$22^2)))</f>
        <v>0</v>
      </c>
      <c r="F44" s="22">
        <f>(1/(F$22*(SQRT(2*PI())))*EXP(-((F$19-'Simulation II'!$B44)^2)/(2*'Simulation II'!F$22^2)))</f>
        <v>0</v>
      </c>
      <c r="G44" s="22">
        <f>(1/(G$22*(SQRT(2*PI())))*EXP(-((G$18-'Simulation II'!$B44)^2)/(2*'Simulation II'!G$22^2)))</f>
        <v>0</v>
      </c>
      <c r="H44" s="22">
        <f>(1/(H$22*(SQRT(2*PI())))*EXP(-((H$18-'Simulation II'!$B44)^2)/(2*'Simulation II'!H$22^2)))</f>
        <v>0</v>
      </c>
      <c r="I44" s="22">
        <f>(1/(I$22*(SQRT(2*PI())))*EXP(-((I$18-'Simulation II'!$B44)^2)/(2*'Simulation II'!I$22^2)))</f>
        <v>0</v>
      </c>
      <c r="J44" s="22">
        <f t="shared" si="5"/>
        <v>0</v>
      </c>
    </row>
    <row r="45" spans="1:10">
      <c r="A45" s="18">
        <f>B45/'Isocratic retention'!$B$5</f>
        <v>0.09</v>
      </c>
      <c r="B45" s="8">
        <v>0.18</v>
      </c>
      <c r="C45" s="22">
        <f>(1/(C$22*(SQRT(2*PI())))*EXP(-((C$19-'Simulation II'!$B45)^2)/(2*'Simulation II'!C$22^2)))</f>
        <v>0</v>
      </c>
      <c r="D45" s="22">
        <f>(1/(D$22*(SQRT(2*PI())))*EXP(-((D$19-'Simulation II'!$B45)^2)/(2*'Simulation II'!D$22^2)))</f>
        <v>0</v>
      </c>
      <c r="E45" s="22">
        <f>(1/(E$22*(SQRT(2*PI())))*EXP(-((E$19-'Simulation II'!$B45)^2)/(2*'Simulation II'!E$22^2)))</f>
        <v>0</v>
      </c>
      <c r="F45" s="22">
        <f>(1/(F$22*(SQRT(2*PI())))*EXP(-((F$19-'Simulation II'!$B45)^2)/(2*'Simulation II'!F$22^2)))</f>
        <v>0</v>
      </c>
      <c r="G45" s="22">
        <f>(1/(G$22*(SQRT(2*PI())))*EXP(-((G$18-'Simulation II'!$B45)^2)/(2*'Simulation II'!G$22^2)))</f>
        <v>0</v>
      </c>
      <c r="H45" s="22">
        <f>(1/(H$22*(SQRT(2*PI())))*EXP(-((H$18-'Simulation II'!$B45)^2)/(2*'Simulation II'!H$22^2)))</f>
        <v>0</v>
      </c>
      <c r="I45" s="22">
        <f>(1/(I$22*(SQRT(2*PI())))*EXP(-((I$18-'Simulation II'!$B45)^2)/(2*'Simulation II'!I$22^2)))</f>
        <v>0</v>
      </c>
      <c r="J45" s="22">
        <f t="shared" si="5"/>
        <v>0</v>
      </c>
    </row>
    <row r="46" spans="1:10">
      <c r="A46" s="18">
        <f>B46/'Isocratic retention'!$B$5</f>
        <v>9.5000000000000001E-2</v>
      </c>
      <c r="B46" s="8">
        <v>0.19</v>
      </c>
      <c r="C46" s="22">
        <f>(1/(C$22*(SQRT(2*PI())))*EXP(-((C$19-'Simulation II'!$B46)^2)/(2*'Simulation II'!C$22^2)))</f>
        <v>0</v>
      </c>
      <c r="D46" s="22">
        <f>(1/(D$22*(SQRT(2*PI())))*EXP(-((D$19-'Simulation II'!$B46)^2)/(2*'Simulation II'!D$22^2)))</f>
        <v>0</v>
      </c>
      <c r="E46" s="22">
        <f>(1/(E$22*(SQRT(2*PI())))*EXP(-((E$19-'Simulation II'!$B46)^2)/(2*'Simulation II'!E$22^2)))</f>
        <v>0</v>
      </c>
      <c r="F46" s="22">
        <f>(1/(F$22*(SQRT(2*PI())))*EXP(-((F$19-'Simulation II'!$B46)^2)/(2*'Simulation II'!F$22^2)))</f>
        <v>0</v>
      </c>
      <c r="G46" s="22">
        <f>(1/(G$22*(SQRT(2*PI())))*EXP(-((G$18-'Simulation II'!$B46)^2)/(2*'Simulation II'!G$22^2)))</f>
        <v>0</v>
      </c>
      <c r="H46" s="22">
        <f>(1/(H$22*(SQRT(2*PI())))*EXP(-((H$18-'Simulation II'!$B46)^2)/(2*'Simulation II'!H$22^2)))</f>
        <v>0</v>
      </c>
      <c r="I46" s="22">
        <f>(1/(I$22*(SQRT(2*PI())))*EXP(-((I$18-'Simulation II'!$B46)^2)/(2*'Simulation II'!I$22^2)))</f>
        <v>0</v>
      </c>
      <c r="J46" s="22">
        <f t="shared" si="5"/>
        <v>0</v>
      </c>
    </row>
    <row r="47" spans="1:10">
      <c r="A47" s="18">
        <f>B47/'Isocratic retention'!$B$5</f>
        <v>0.1</v>
      </c>
      <c r="B47" s="8">
        <v>0.2</v>
      </c>
      <c r="C47" s="22">
        <f>(1/(C$22*(SQRT(2*PI())))*EXP(-((C$19-'Simulation II'!$B47)^2)/(2*'Simulation II'!C$22^2)))</f>
        <v>0</v>
      </c>
      <c r="D47" s="22">
        <f>(1/(D$22*(SQRT(2*PI())))*EXP(-((D$19-'Simulation II'!$B47)^2)/(2*'Simulation II'!D$22^2)))</f>
        <v>0</v>
      </c>
      <c r="E47" s="22">
        <f>(1/(E$22*(SQRT(2*PI())))*EXP(-((E$19-'Simulation II'!$B47)^2)/(2*'Simulation II'!E$22^2)))</f>
        <v>0</v>
      </c>
      <c r="F47" s="22">
        <f>(1/(F$22*(SQRT(2*PI())))*EXP(-((F$19-'Simulation II'!$B47)^2)/(2*'Simulation II'!F$22^2)))</f>
        <v>0</v>
      </c>
      <c r="G47" s="22">
        <f>(1/(G$22*(SQRT(2*PI())))*EXP(-((G$18-'Simulation II'!$B47)^2)/(2*'Simulation II'!G$22^2)))</f>
        <v>0</v>
      </c>
      <c r="H47" s="22">
        <f>(1/(H$22*(SQRT(2*PI())))*EXP(-((H$18-'Simulation II'!$B47)^2)/(2*'Simulation II'!H$22^2)))</f>
        <v>0</v>
      </c>
      <c r="I47" s="22">
        <f>(1/(I$22*(SQRT(2*PI())))*EXP(-((I$18-'Simulation II'!$B47)^2)/(2*'Simulation II'!I$22^2)))</f>
        <v>0</v>
      </c>
      <c r="J47" s="22">
        <f t="shared" si="5"/>
        <v>0</v>
      </c>
    </row>
    <row r="48" spans="1:10">
      <c r="A48" s="18">
        <f>B48/'Isocratic retention'!$B$5</f>
        <v>0.105</v>
      </c>
      <c r="B48" s="8">
        <v>0.21</v>
      </c>
      <c r="C48" s="22">
        <f>(1/(C$22*(SQRT(2*PI())))*EXP(-((C$19-'Simulation II'!$B48)^2)/(2*'Simulation II'!C$22^2)))</f>
        <v>0</v>
      </c>
      <c r="D48" s="22">
        <f>(1/(D$22*(SQRT(2*PI())))*EXP(-((D$19-'Simulation II'!$B48)^2)/(2*'Simulation II'!D$22^2)))</f>
        <v>0</v>
      </c>
      <c r="E48" s="22">
        <f>(1/(E$22*(SQRT(2*PI())))*EXP(-((E$19-'Simulation II'!$B48)^2)/(2*'Simulation II'!E$22^2)))</f>
        <v>0</v>
      </c>
      <c r="F48" s="22">
        <f>(1/(F$22*(SQRT(2*PI())))*EXP(-((F$19-'Simulation II'!$B48)^2)/(2*'Simulation II'!F$22^2)))</f>
        <v>0</v>
      </c>
      <c r="G48" s="22">
        <f>(1/(G$22*(SQRT(2*PI())))*EXP(-((G$18-'Simulation II'!$B48)^2)/(2*'Simulation II'!G$22^2)))</f>
        <v>0</v>
      </c>
      <c r="H48" s="22">
        <f>(1/(H$22*(SQRT(2*PI())))*EXP(-((H$18-'Simulation II'!$B48)^2)/(2*'Simulation II'!H$22^2)))</f>
        <v>0</v>
      </c>
      <c r="I48" s="22">
        <f>(1/(I$22*(SQRT(2*PI())))*EXP(-((I$18-'Simulation II'!$B48)^2)/(2*'Simulation II'!I$22^2)))</f>
        <v>0</v>
      </c>
      <c r="J48" s="22">
        <f t="shared" si="5"/>
        <v>0</v>
      </c>
    </row>
    <row r="49" spans="1:10">
      <c r="A49" s="18">
        <f>B49/'Isocratic retention'!$B$5</f>
        <v>0.11</v>
      </c>
      <c r="B49" s="8">
        <v>0.22</v>
      </c>
      <c r="C49" s="22">
        <f>(1/(C$22*(SQRT(2*PI())))*EXP(-((C$19-'Simulation II'!$B49)^2)/(2*'Simulation II'!C$22^2)))</f>
        <v>0</v>
      </c>
      <c r="D49" s="22">
        <f>(1/(D$22*(SQRT(2*PI())))*EXP(-((D$19-'Simulation II'!$B49)^2)/(2*'Simulation II'!D$22^2)))</f>
        <v>0</v>
      </c>
      <c r="E49" s="22">
        <f>(1/(E$22*(SQRT(2*PI())))*EXP(-((E$19-'Simulation II'!$B49)^2)/(2*'Simulation II'!E$22^2)))</f>
        <v>0</v>
      </c>
      <c r="F49" s="22">
        <f>(1/(F$22*(SQRT(2*PI())))*EXP(-((F$19-'Simulation II'!$B49)^2)/(2*'Simulation II'!F$22^2)))</f>
        <v>0</v>
      </c>
      <c r="G49" s="22">
        <f>(1/(G$22*(SQRT(2*PI())))*EXP(-((G$18-'Simulation II'!$B49)^2)/(2*'Simulation II'!G$22^2)))</f>
        <v>0</v>
      </c>
      <c r="H49" s="22">
        <f>(1/(H$22*(SQRT(2*PI())))*EXP(-((H$18-'Simulation II'!$B49)^2)/(2*'Simulation II'!H$22^2)))</f>
        <v>0</v>
      </c>
      <c r="I49" s="22">
        <f>(1/(I$22*(SQRT(2*PI())))*EXP(-((I$18-'Simulation II'!$B49)^2)/(2*'Simulation II'!I$22^2)))</f>
        <v>0</v>
      </c>
      <c r="J49" s="22">
        <f t="shared" si="5"/>
        <v>0</v>
      </c>
    </row>
    <row r="50" spans="1:10">
      <c r="A50" s="18">
        <f>B50/'Isocratic retention'!$B$5</f>
        <v>0.115</v>
      </c>
      <c r="B50" s="8">
        <v>0.23</v>
      </c>
      <c r="C50" s="22">
        <f>(1/(C$22*(SQRT(2*PI())))*EXP(-((C$19-'Simulation II'!$B50)^2)/(2*'Simulation II'!C$22^2)))</f>
        <v>0</v>
      </c>
      <c r="D50" s="22">
        <f>(1/(D$22*(SQRT(2*PI())))*EXP(-((D$19-'Simulation II'!$B50)^2)/(2*'Simulation II'!D$22^2)))</f>
        <v>0</v>
      </c>
      <c r="E50" s="22">
        <f>(1/(E$22*(SQRT(2*PI())))*EXP(-((E$19-'Simulation II'!$B50)^2)/(2*'Simulation II'!E$22^2)))</f>
        <v>0</v>
      </c>
      <c r="F50" s="22">
        <f>(1/(F$22*(SQRT(2*PI())))*EXP(-((F$19-'Simulation II'!$B50)^2)/(2*'Simulation II'!F$22^2)))</f>
        <v>0</v>
      </c>
      <c r="G50" s="22">
        <f>(1/(G$22*(SQRT(2*PI())))*EXP(-((G$18-'Simulation II'!$B50)^2)/(2*'Simulation II'!G$22^2)))</f>
        <v>0</v>
      </c>
      <c r="H50" s="22">
        <f>(1/(H$22*(SQRT(2*PI())))*EXP(-((H$18-'Simulation II'!$B50)^2)/(2*'Simulation II'!H$22^2)))</f>
        <v>0</v>
      </c>
      <c r="I50" s="22">
        <f>(1/(I$22*(SQRT(2*PI())))*EXP(-((I$18-'Simulation II'!$B50)^2)/(2*'Simulation II'!I$22^2)))</f>
        <v>0</v>
      </c>
      <c r="J50" s="22">
        <f t="shared" si="5"/>
        <v>0</v>
      </c>
    </row>
    <row r="51" spans="1:10">
      <c r="A51" s="18">
        <f>B51/'Isocratic retention'!$B$5</f>
        <v>0.12</v>
      </c>
      <c r="B51" s="8">
        <v>0.24</v>
      </c>
      <c r="C51" s="22">
        <f>(1/(C$22*(SQRT(2*PI())))*EXP(-((C$19-'Simulation II'!$B51)^2)/(2*'Simulation II'!C$22^2)))</f>
        <v>0</v>
      </c>
      <c r="D51" s="22">
        <f>(1/(D$22*(SQRT(2*PI())))*EXP(-((D$19-'Simulation II'!$B51)^2)/(2*'Simulation II'!D$22^2)))</f>
        <v>0</v>
      </c>
      <c r="E51" s="22">
        <f>(1/(E$22*(SQRT(2*PI())))*EXP(-((E$19-'Simulation II'!$B51)^2)/(2*'Simulation II'!E$22^2)))</f>
        <v>0</v>
      </c>
      <c r="F51" s="22">
        <f>(1/(F$22*(SQRT(2*PI())))*EXP(-((F$19-'Simulation II'!$B51)^2)/(2*'Simulation II'!F$22^2)))</f>
        <v>0</v>
      </c>
      <c r="G51" s="22">
        <f>(1/(G$22*(SQRT(2*PI())))*EXP(-((G$18-'Simulation II'!$B51)^2)/(2*'Simulation II'!G$22^2)))</f>
        <v>0</v>
      </c>
      <c r="H51" s="22">
        <f>(1/(H$22*(SQRT(2*PI())))*EXP(-((H$18-'Simulation II'!$B51)^2)/(2*'Simulation II'!H$22^2)))</f>
        <v>0</v>
      </c>
      <c r="I51" s="22">
        <f>(1/(I$22*(SQRT(2*PI())))*EXP(-((I$18-'Simulation II'!$B51)^2)/(2*'Simulation II'!I$22^2)))</f>
        <v>0</v>
      </c>
      <c r="J51" s="22">
        <f t="shared" si="5"/>
        <v>0</v>
      </c>
    </row>
    <row r="52" spans="1:10">
      <c r="A52" s="18">
        <f>B52/'Isocratic retention'!$B$5</f>
        <v>0.125</v>
      </c>
      <c r="B52" s="8">
        <v>0.25</v>
      </c>
      <c r="C52" s="22">
        <f>(1/(C$22*(SQRT(2*PI())))*EXP(-((C$19-'Simulation II'!$B52)^2)/(2*'Simulation II'!C$22^2)))</f>
        <v>0</v>
      </c>
      <c r="D52" s="22">
        <f>(1/(D$22*(SQRT(2*PI())))*EXP(-((D$19-'Simulation II'!$B52)^2)/(2*'Simulation II'!D$22^2)))</f>
        <v>0</v>
      </c>
      <c r="E52" s="22">
        <f>(1/(E$22*(SQRT(2*PI())))*EXP(-((E$19-'Simulation II'!$B52)^2)/(2*'Simulation II'!E$22^2)))</f>
        <v>0</v>
      </c>
      <c r="F52" s="22">
        <f>(1/(F$22*(SQRT(2*PI())))*EXP(-((F$19-'Simulation II'!$B52)^2)/(2*'Simulation II'!F$22^2)))</f>
        <v>0</v>
      </c>
      <c r="G52" s="22">
        <f>(1/(G$22*(SQRT(2*PI())))*EXP(-((G$18-'Simulation II'!$B52)^2)/(2*'Simulation II'!G$22^2)))</f>
        <v>0</v>
      </c>
      <c r="H52" s="22">
        <f>(1/(H$22*(SQRT(2*PI())))*EXP(-((H$18-'Simulation II'!$B52)^2)/(2*'Simulation II'!H$22^2)))</f>
        <v>0</v>
      </c>
      <c r="I52" s="22">
        <f>(1/(I$22*(SQRT(2*PI())))*EXP(-((I$18-'Simulation II'!$B52)^2)/(2*'Simulation II'!I$22^2)))</f>
        <v>0</v>
      </c>
      <c r="J52" s="22">
        <f t="shared" si="5"/>
        <v>0</v>
      </c>
    </row>
    <row r="53" spans="1:10">
      <c r="A53" s="18">
        <f>B53/'Isocratic retention'!$B$5</f>
        <v>0.13</v>
      </c>
      <c r="B53" s="8">
        <v>0.26</v>
      </c>
      <c r="C53" s="22">
        <f>(1/(C$22*(SQRT(2*PI())))*EXP(-((C$19-'Simulation II'!$B53)^2)/(2*'Simulation II'!C$22^2)))</f>
        <v>0</v>
      </c>
      <c r="D53" s="22">
        <f>(1/(D$22*(SQRT(2*PI())))*EXP(-((D$19-'Simulation II'!$B53)^2)/(2*'Simulation II'!D$22^2)))</f>
        <v>0</v>
      </c>
      <c r="E53" s="22">
        <f>(1/(E$22*(SQRT(2*PI())))*EXP(-((E$19-'Simulation II'!$B53)^2)/(2*'Simulation II'!E$22^2)))</f>
        <v>0</v>
      </c>
      <c r="F53" s="22">
        <f>(1/(F$22*(SQRT(2*PI())))*EXP(-((F$19-'Simulation II'!$B53)^2)/(2*'Simulation II'!F$22^2)))</f>
        <v>0</v>
      </c>
      <c r="G53" s="22">
        <f>(1/(G$22*(SQRT(2*PI())))*EXP(-((G$18-'Simulation II'!$B53)^2)/(2*'Simulation II'!G$22^2)))</f>
        <v>0</v>
      </c>
      <c r="H53" s="22">
        <f>(1/(H$22*(SQRT(2*PI())))*EXP(-((H$18-'Simulation II'!$B53)^2)/(2*'Simulation II'!H$22^2)))</f>
        <v>0</v>
      </c>
      <c r="I53" s="22">
        <f>(1/(I$22*(SQRT(2*PI())))*EXP(-((I$18-'Simulation II'!$B53)^2)/(2*'Simulation II'!I$22^2)))</f>
        <v>0</v>
      </c>
      <c r="J53" s="22">
        <f t="shared" si="5"/>
        <v>0</v>
      </c>
    </row>
    <row r="54" spans="1:10">
      <c r="A54" s="18">
        <f>B54/'Isocratic retention'!$B$5</f>
        <v>0.13500000000000001</v>
      </c>
      <c r="B54" s="8">
        <v>0.27</v>
      </c>
      <c r="C54" s="22">
        <f>(1/(C$22*(SQRT(2*PI())))*EXP(-((C$19-'Simulation II'!$B54)^2)/(2*'Simulation II'!C$22^2)))</f>
        <v>0</v>
      </c>
      <c r="D54" s="22">
        <f>(1/(D$22*(SQRT(2*PI())))*EXP(-((D$19-'Simulation II'!$B54)^2)/(2*'Simulation II'!D$22^2)))</f>
        <v>0</v>
      </c>
      <c r="E54" s="22">
        <f>(1/(E$22*(SQRT(2*PI())))*EXP(-((E$19-'Simulation II'!$B54)^2)/(2*'Simulation II'!E$22^2)))</f>
        <v>0</v>
      </c>
      <c r="F54" s="22">
        <f>(1/(F$22*(SQRT(2*PI())))*EXP(-((F$19-'Simulation II'!$B54)^2)/(2*'Simulation II'!F$22^2)))</f>
        <v>0</v>
      </c>
      <c r="G54" s="22">
        <f>(1/(G$22*(SQRT(2*PI())))*EXP(-((G$18-'Simulation II'!$B54)^2)/(2*'Simulation II'!G$22^2)))</f>
        <v>0</v>
      </c>
      <c r="H54" s="22">
        <f>(1/(H$22*(SQRT(2*PI())))*EXP(-((H$18-'Simulation II'!$B54)^2)/(2*'Simulation II'!H$22^2)))</f>
        <v>0</v>
      </c>
      <c r="I54" s="22">
        <f>(1/(I$22*(SQRT(2*PI())))*EXP(-((I$18-'Simulation II'!$B54)^2)/(2*'Simulation II'!I$22^2)))</f>
        <v>0</v>
      </c>
      <c r="J54" s="22">
        <f t="shared" si="5"/>
        <v>0</v>
      </c>
    </row>
    <row r="55" spans="1:10">
      <c r="A55" s="18">
        <f>B55/'Isocratic retention'!$B$5</f>
        <v>0.14000000000000001</v>
      </c>
      <c r="B55" s="8">
        <v>0.28000000000000003</v>
      </c>
      <c r="C55" s="22">
        <f>(1/(C$22*(SQRT(2*PI())))*EXP(-((C$19-'Simulation II'!$B55)^2)/(2*'Simulation II'!C$22^2)))</f>
        <v>0</v>
      </c>
      <c r="D55" s="22">
        <f>(1/(D$22*(SQRT(2*PI())))*EXP(-((D$19-'Simulation II'!$B55)^2)/(2*'Simulation II'!D$22^2)))</f>
        <v>0</v>
      </c>
      <c r="E55" s="22">
        <f>(1/(E$22*(SQRT(2*PI())))*EXP(-((E$19-'Simulation II'!$B55)^2)/(2*'Simulation II'!E$22^2)))</f>
        <v>0</v>
      </c>
      <c r="F55" s="22">
        <f>(1/(F$22*(SQRT(2*PI())))*EXP(-((F$19-'Simulation II'!$B55)^2)/(2*'Simulation II'!F$22^2)))</f>
        <v>0</v>
      </c>
      <c r="G55" s="22">
        <f>(1/(G$22*(SQRT(2*PI())))*EXP(-((G$18-'Simulation II'!$B55)^2)/(2*'Simulation II'!G$22^2)))</f>
        <v>0</v>
      </c>
      <c r="H55" s="22">
        <f>(1/(H$22*(SQRT(2*PI())))*EXP(-((H$18-'Simulation II'!$B55)^2)/(2*'Simulation II'!H$22^2)))</f>
        <v>0</v>
      </c>
      <c r="I55" s="22">
        <f>(1/(I$22*(SQRT(2*PI())))*EXP(-((I$18-'Simulation II'!$B55)^2)/(2*'Simulation II'!I$22^2)))</f>
        <v>0</v>
      </c>
      <c r="J55" s="22">
        <f t="shared" si="5"/>
        <v>0</v>
      </c>
    </row>
    <row r="56" spans="1:10">
      <c r="A56" s="18">
        <f>B56/'Isocratic retention'!$B$5</f>
        <v>0.14499999999999999</v>
      </c>
      <c r="B56" s="8">
        <v>0.28999999999999998</v>
      </c>
      <c r="C56" s="22">
        <f>(1/(C$22*(SQRT(2*PI())))*EXP(-((C$19-'Simulation II'!$B56)^2)/(2*'Simulation II'!C$22^2)))</f>
        <v>0</v>
      </c>
      <c r="D56" s="22">
        <f>(1/(D$22*(SQRT(2*PI())))*EXP(-((D$19-'Simulation II'!$B56)^2)/(2*'Simulation II'!D$22^2)))</f>
        <v>0</v>
      </c>
      <c r="E56" s="22">
        <f>(1/(E$22*(SQRT(2*PI())))*EXP(-((E$19-'Simulation II'!$B56)^2)/(2*'Simulation II'!E$22^2)))</f>
        <v>0</v>
      </c>
      <c r="F56" s="22">
        <f>(1/(F$22*(SQRT(2*PI())))*EXP(-((F$19-'Simulation II'!$B56)^2)/(2*'Simulation II'!F$22^2)))</f>
        <v>0</v>
      </c>
      <c r="G56" s="22">
        <f>(1/(G$22*(SQRT(2*PI())))*EXP(-((G$18-'Simulation II'!$B56)^2)/(2*'Simulation II'!G$22^2)))</f>
        <v>0</v>
      </c>
      <c r="H56" s="22">
        <f>(1/(H$22*(SQRT(2*PI())))*EXP(-((H$18-'Simulation II'!$B56)^2)/(2*'Simulation II'!H$22^2)))</f>
        <v>0</v>
      </c>
      <c r="I56" s="22">
        <f>(1/(I$22*(SQRT(2*PI())))*EXP(-((I$18-'Simulation II'!$B56)^2)/(2*'Simulation II'!I$22^2)))</f>
        <v>0</v>
      </c>
      <c r="J56" s="22">
        <f t="shared" si="5"/>
        <v>0</v>
      </c>
    </row>
    <row r="57" spans="1:10">
      <c r="A57" s="18">
        <f>B57/'Isocratic retention'!$B$5</f>
        <v>0.15</v>
      </c>
      <c r="B57" s="8">
        <v>0.3</v>
      </c>
      <c r="C57" s="22">
        <f>(1/(C$22*(SQRT(2*PI())))*EXP(-((C$19-'Simulation II'!$B57)^2)/(2*'Simulation II'!C$22^2)))</f>
        <v>0</v>
      </c>
      <c r="D57" s="22">
        <f>(1/(D$22*(SQRT(2*PI())))*EXP(-((D$19-'Simulation II'!$B57)^2)/(2*'Simulation II'!D$22^2)))</f>
        <v>0</v>
      </c>
      <c r="E57" s="22">
        <f>(1/(E$22*(SQRT(2*PI())))*EXP(-((E$19-'Simulation II'!$B57)^2)/(2*'Simulation II'!E$22^2)))</f>
        <v>0</v>
      </c>
      <c r="F57" s="22">
        <f>(1/(F$22*(SQRT(2*PI())))*EXP(-((F$19-'Simulation II'!$B57)^2)/(2*'Simulation II'!F$22^2)))</f>
        <v>0</v>
      </c>
      <c r="G57" s="22">
        <f>(1/(G$22*(SQRT(2*PI())))*EXP(-((G$18-'Simulation II'!$B57)^2)/(2*'Simulation II'!G$22^2)))</f>
        <v>0</v>
      </c>
      <c r="H57" s="22">
        <f>(1/(H$22*(SQRT(2*PI())))*EXP(-((H$18-'Simulation II'!$B57)^2)/(2*'Simulation II'!H$22^2)))</f>
        <v>0</v>
      </c>
      <c r="I57" s="22">
        <f>(1/(I$22*(SQRT(2*PI())))*EXP(-((I$18-'Simulation II'!$B57)^2)/(2*'Simulation II'!I$22^2)))</f>
        <v>0</v>
      </c>
      <c r="J57" s="22">
        <f t="shared" si="5"/>
        <v>0</v>
      </c>
    </row>
    <row r="58" spans="1:10">
      <c r="A58" s="18">
        <f>B58/'Isocratic retention'!$B$5</f>
        <v>0.155</v>
      </c>
      <c r="B58" s="8">
        <v>0.31</v>
      </c>
      <c r="C58" s="22">
        <f>(1/(C$22*(SQRT(2*PI())))*EXP(-((C$19-'Simulation II'!$B58)^2)/(2*'Simulation II'!C$22^2)))</f>
        <v>0</v>
      </c>
      <c r="D58" s="22">
        <f>(1/(D$22*(SQRT(2*PI())))*EXP(-((D$19-'Simulation II'!$B58)^2)/(2*'Simulation II'!D$22^2)))</f>
        <v>0</v>
      </c>
      <c r="E58" s="22">
        <f>(1/(E$22*(SQRT(2*PI())))*EXP(-((E$19-'Simulation II'!$B58)^2)/(2*'Simulation II'!E$22^2)))</f>
        <v>0</v>
      </c>
      <c r="F58" s="22">
        <f>(1/(F$22*(SQRT(2*PI())))*EXP(-((F$19-'Simulation II'!$B58)^2)/(2*'Simulation II'!F$22^2)))</f>
        <v>0</v>
      </c>
      <c r="G58" s="22">
        <f>(1/(G$22*(SQRT(2*PI())))*EXP(-((G$18-'Simulation II'!$B58)^2)/(2*'Simulation II'!G$22^2)))</f>
        <v>0</v>
      </c>
      <c r="H58" s="22">
        <f>(1/(H$22*(SQRT(2*PI())))*EXP(-((H$18-'Simulation II'!$B58)^2)/(2*'Simulation II'!H$22^2)))</f>
        <v>0</v>
      </c>
      <c r="I58" s="22">
        <f>(1/(I$22*(SQRT(2*PI())))*EXP(-((I$18-'Simulation II'!$B58)^2)/(2*'Simulation II'!I$22^2)))</f>
        <v>0</v>
      </c>
      <c r="J58" s="22">
        <f t="shared" si="5"/>
        <v>0</v>
      </c>
    </row>
    <row r="59" spans="1:10">
      <c r="A59" s="18">
        <f>B59/'Isocratic retention'!$B$5</f>
        <v>0.16</v>
      </c>
      <c r="B59" s="8">
        <v>0.32</v>
      </c>
      <c r="C59" s="22">
        <f>(1/(C$22*(SQRT(2*PI())))*EXP(-((C$19-'Simulation II'!$B59)^2)/(2*'Simulation II'!C$22^2)))</f>
        <v>0</v>
      </c>
      <c r="D59" s="22">
        <f>(1/(D$22*(SQRT(2*PI())))*EXP(-((D$19-'Simulation II'!$B59)^2)/(2*'Simulation II'!D$22^2)))</f>
        <v>0</v>
      </c>
      <c r="E59" s="22">
        <f>(1/(E$22*(SQRT(2*PI())))*EXP(-((E$19-'Simulation II'!$B59)^2)/(2*'Simulation II'!E$22^2)))</f>
        <v>0</v>
      </c>
      <c r="F59" s="22">
        <f>(1/(F$22*(SQRT(2*PI())))*EXP(-((F$19-'Simulation II'!$B59)^2)/(2*'Simulation II'!F$22^2)))</f>
        <v>0</v>
      </c>
      <c r="G59" s="22">
        <f>(1/(G$22*(SQRT(2*PI())))*EXP(-((G$18-'Simulation II'!$B59)^2)/(2*'Simulation II'!G$22^2)))</f>
        <v>0</v>
      </c>
      <c r="H59" s="22">
        <f>(1/(H$22*(SQRT(2*PI())))*EXP(-((H$18-'Simulation II'!$B59)^2)/(2*'Simulation II'!H$22^2)))</f>
        <v>0</v>
      </c>
      <c r="I59" s="22">
        <f>(1/(I$22*(SQRT(2*PI())))*EXP(-((I$18-'Simulation II'!$B59)^2)/(2*'Simulation II'!I$22^2)))</f>
        <v>0</v>
      </c>
      <c r="J59" s="22">
        <f t="shared" si="5"/>
        <v>0</v>
      </c>
    </row>
    <row r="60" spans="1:10">
      <c r="A60" s="18">
        <f>B60/'Isocratic retention'!$B$5</f>
        <v>0.16500000000000001</v>
      </c>
      <c r="B60" s="8">
        <v>0.33</v>
      </c>
      <c r="C60" s="22">
        <f>(1/(C$22*(SQRT(2*PI())))*EXP(-((C$19-'Simulation II'!$B60)^2)/(2*'Simulation II'!C$22^2)))</f>
        <v>0</v>
      </c>
      <c r="D60" s="22">
        <f>(1/(D$22*(SQRT(2*PI())))*EXP(-((D$19-'Simulation II'!$B60)^2)/(2*'Simulation II'!D$22^2)))</f>
        <v>0</v>
      </c>
      <c r="E60" s="22">
        <f>(1/(E$22*(SQRT(2*PI())))*EXP(-((E$19-'Simulation II'!$B60)^2)/(2*'Simulation II'!E$22^2)))</f>
        <v>0</v>
      </c>
      <c r="F60" s="22">
        <f>(1/(F$22*(SQRT(2*PI())))*EXP(-((F$19-'Simulation II'!$B60)^2)/(2*'Simulation II'!F$22^2)))</f>
        <v>0</v>
      </c>
      <c r="G60" s="22">
        <f>(1/(G$22*(SQRT(2*PI())))*EXP(-((G$18-'Simulation II'!$B60)^2)/(2*'Simulation II'!G$22^2)))</f>
        <v>0</v>
      </c>
      <c r="H60" s="22">
        <f>(1/(H$22*(SQRT(2*PI())))*EXP(-((H$18-'Simulation II'!$B60)^2)/(2*'Simulation II'!H$22^2)))</f>
        <v>0</v>
      </c>
      <c r="I60" s="22">
        <f>(1/(I$22*(SQRT(2*PI())))*EXP(-((I$18-'Simulation II'!$B60)^2)/(2*'Simulation II'!I$22^2)))</f>
        <v>0</v>
      </c>
      <c r="J60" s="22">
        <f t="shared" si="5"/>
        <v>0</v>
      </c>
    </row>
    <row r="61" spans="1:10">
      <c r="A61" s="18">
        <f>B61/'Isocratic retention'!$B$5</f>
        <v>0.17</v>
      </c>
      <c r="B61" s="8">
        <v>0.34</v>
      </c>
      <c r="C61" s="22">
        <f>(1/(C$22*(SQRT(2*PI())))*EXP(-((C$19-'Simulation II'!$B61)^2)/(2*'Simulation II'!C$22^2)))</f>
        <v>0</v>
      </c>
      <c r="D61" s="22">
        <f>(1/(D$22*(SQRT(2*PI())))*EXP(-((D$19-'Simulation II'!$B61)^2)/(2*'Simulation II'!D$22^2)))</f>
        <v>0</v>
      </c>
      <c r="E61" s="22">
        <f>(1/(E$22*(SQRT(2*PI())))*EXP(-((E$19-'Simulation II'!$B61)^2)/(2*'Simulation II'!E$22^2)))</f>
        <v>0</v>
      </c>
      <c r="F61" s="22">
        <f>(1/(F$22*(SQRT(2*PI())))*EXP(-((F$19-'Simulation II'!$B61)^2)/(2*'Simulation II'!F$22^2)))</f>
        <v>0</v>
      </c>
      <c r="G61" s="22">
        <f>(1/(G$22*(SQRT(2*PI())))*EXP(-((G$18-'Simulation II'!$B61)^2)/(2*'Simulation II'!G$22^2)))</f>
        <v>0</v>
      </c>
      <c r="H61" s="22">
        <f>(1/(H$22*(SQRT(2*PI())))*EXP(-((H$18-'Simulation II'!$B61)^2)/(2*'Simulation II'!H$22^2)))</f>
        <v>0</v>
      </c>
      <c r="I61" s="22">
        <f>(1/(I$22*(SQRT(2*PI())))*EXP(-((I$18-'Simulation II'!$B61)^2)/(2*'Simulation II'!I$22^2)))</f>
        <v>0</v>
      </c>
      <c r="J61" s="22">
        <f t="shared" si="5"/>
        <v>0</v>
      </c>
    </row>
    <row r="62" spans="1:10">
      <c r="A62" s="18">
        <f>B62/'Isocratic retention'!$B$5</f>
        <v>0.17499999999999999</v>
      </c>
      <c r="B62" s="8">
        <v>0.35</v>
      </c>
      <c r="C62" s="22">
        <f>(1/(C$22*(SQRT(2*PI())))*EXP(-((C$19-'Simulation II'!$B62)^2)/(2*'Simulation II'!C$22^2)))</f>
        <v>6.8111186263000463E-299</v>
      </c>
      <c r="D62" s="22">
        <f>(1/(D$22*(SQRT(2*PI())))*EXP(-((D$19-'Simulation II'!$B62)^2)/(2*'Simulation II'!D$22^2)))</f>
        <v>0</v>
      </c>
      <c r="E62" s="22">
        <f>(1/(E$22*(SQRT(2*PI())))*EXP(-((E$19-'Simulation II'!$B62)^2)/(2*'Simulation II'!E$22^2)))</f>
        <v>0</v>
      </c>
      <c r="F62" s="22">
        <f>(1/(F$22*(SQRT(2*PI())))*EXP(-((F$19-'Simulation II'!$B62)^2)/(2*'Simulation II'!F$22^2)))</f>
        <v>0</v>
      </c>
      <c r="G62" s="22">
        <f>(1/(G$22*(SQRT(2*PI())))*EXP(-((G$18-'Simulation II'!$B62)^2)/(2*'Simulation II'!G$22^2)))</f>
        <v>0</v>
      </c>
      <c r="H62" s="22">
        <f>(1/(H$22*(SQRT(2*PI())))*EXP(-((H$18-'Simulation II'!$B62)^2)/(2*'Simulation II'!H$22^2)))</f>
        <v>0</v>
      </c>
      <c r="I62" s="22">
        <f>(1/(I$22*(SQRT(2*PI())))*EXP(-((I$18-'Simulation II'!$B62)^2)/(2*'Simulation II'!I$22^2)))</f>
        <v>0</v>
      </c>
      <c r="J62" s="22">
        <f t="shared" si="5"/>
        <v>6.8111186263000463E-299</v>
      </c>
    </row>
    <row r="63" spans="1:10">
      <c r="A63" s="18">
        <f>B63/'Isocratic retention'!$B$5</f>
        <v>0.18</v>
      </c>
      <c r="B63" s="8">
        <v>0.36</v>
      </c>
      <c r="C63" s="22">
        <f>(1/(C$22*(SQRT(2*PI())))*EXP(-((C$19-'Simulation II'!$B63)^2)/(2*'Simulation II'!C$22^2)))</f>
        <v>1.1624426210478091E-260</v>
      </c>
      <c r="D63" s="22">
        <f>(1/(D$22*(SQRT(2*PI())))*EXP(-((D$19-'Simulation II'!$B63)^2)/(2*'Simulation II'!D$22^2)))</f>
        <v>0</v>
      </c>
      <c r="E63" s="22">
        <f>(1/(E$22*(SQRT(2*PI())))*EXP(-((E$19-'Simulation II'!$B63)^2)/(2*'Simulation II'!E$22^2)))</f>
        <v>0</v>
      </c>
      <c r="F63" s="22">
        <f>(1/(F$22*(SQRT(2*PI())))*EXP(-((F$19-'Simulation II'!$B63)^2)/(2*'Simulation II'!F$22^2)))</f>
        <v>0</v>
      </c>
      <c r="G63" s="22">
        <f>(1/(G$22*(SQRT(2*PI())))*EXP(-((G$18-'Simulation II'!$B63)^2)/(2*'Simulation II'!G$22^2)))</f>
        <v>0</v>
      </c>
      <c r="H63" s="22">
        <f>(1/(H$22*(SQRT(2*PI())))*EXP(-((H$18-'Simulation II'!$B63)^2)/(2*'Simulation II'!H$22^2)))</f>
        <v>0</v>
      </c>
      <c r="I63" s="22">
        <f>(1/(I$22*(SQRT(2*PI())))*EXP(-((I$18-'Simulation II'!$B63)^2)/(2*'Simulation II'!I$22^2)))</f>
        <v>0</v>
      </c>
      <c r="J63" s="22">
        <f t="shared" si="5"/>
        <v>1.1624426210478091E-260</v>
      </c>
    </row>
    <row r="64" spans="1:10">
      <c r="A64" s="18">
        <f>B64/'Isocratic retention'!$B$5</f>
        <v>0.185</v>
      </c>
      <c r="B64" s="8">
        <v>0.37</v>
      </c>
      <c r="C64" s="22">
        <f>(1/(C$22*(SQRT(2*PI())))*EXP(-((C$19-'Simulation II'!$B64)^2)/(2*'Simulation II'!C$22^2)))</f>
        <v>4.9430991485411088E-225</v>
      </c>
      <c r="D64" s="22">
        <f>(1/(D$22*(SQRT(2*PI())))*EXP(-((D$19-'Simulation II'!$B64)^2)/(2*'Simulation II'!D$22^2)))</f>
        <v>0</v>
      </c>
      <c r="E64" s="22">
        <f>(1/(E$22*(SQRT(2*PI())))*EXP(-((E$19-'Simulation II'!$B64)^2)/(2*'Simulation II'!E$22^2)))</f>
        <v>0</v>
      </c>
      <c r="F64" s="22">
        <f>(1/(F$22*(SQRT(2*PI())))*EXP(-((F$19-'Simulation II'!$B64)^2)/(2*'Simulation II'!F$22^2)))</f>
        <v>0</v>
      </c>
      <c r="G64" s="22">
        <f>(1/(G$22*(SQRT(2*PI())))*EXP(-((G$18-'Simulation II'!$B64)^2)/(2*'Simulation II'!G$22^2)))</f>
        <v>0</v>
      </c>
      <c r="H64" s="22">
        <f>(1/(H$22*(SQRT(2*PI())))*EXP(-((H$18-'Simulation II'!$B64)^2)/(2*'Simulation II'!H$22^2)))</f>
        <v>0</v>
      </c>
      <c r="I64" s="22">
        <f>(1/(I$22*(SQRT(2*PI())))*EXP(-((I$18-'Simulation II'!$B64)^2)/(2*'Simulation II'!I$22^2)))</f>
        <v>0</v>
      </c>
      <c r="J64" s="22">
        <f t="shared" si="5"/>
        <v>4.9430991485411088E-225</v>
      </c>
    </row>
    <row r="65" spans="1:10">
      <c r="A65" s="18">
        <f>B65/'Isocratic retention'!$B$5</f>
        <v>0.19</v>
      </c>
      <c r="B65" s="8">
        <v>0.38</v>
      </c>
      <c r="C65" s="22">
        <f>(1/(C$22*(SQRT(2*PI())))*EXP(-((C$19-'Simulation II'!$B65)^2)/(2*'Simulation II'!C$22^2)))</f>
        <v>5.2372322562305066E-192</v>
      </c>
      <c r="D65" s="22">
        <f>(1/(D$22*(SQRT(2*PI())))*EXP(-((D$19-'Simulation II'!$B65)^2)/(2*'Simulation II'!D$22^2)))</f>
        <v>0</v>
      </c>
      <c r="E65" s="22">
        <f>(1/(E$22*(SQRT(2*PI())))*EXP(-((E$19-'Simulation II'!$B65)^2)/(2*'Simulation II'!E$22^2)))</f>
        <v>0</v>
      </c>
      <c r="F65" s="22">
        <f>(1/(F$22*(SQRT(2*PI())))*EXP(-((F$19-'Simulation II'!$B65)^2)/(2*'Simulation II'!F$22^2)))</f>
        <v>0</v>
      </c>
      <c r="G65" s="22">
        <f>(1/(G$22*(SQRT(2*PI())))*EXP(-((G$18-'Simulation II'!$B65)^2)/(2*'Simulation II'!G$22^2)))</f>
        <v>0</v>
      </c>
      <c r="H65" s="22">
        <f>(1/(H$22*(SQRT(2*PI())))*EXP(-((H$18-'Simulation II'!$B65)^2)/(2*'Simulation II'!H$22^2)))</f>
        <v>0</v>
      </c>
      <c r="I65" s="22">
        <f>(1/(I$22*(SQRT(2*PI())))*EXP(-((I$18-'Simulation II'!$B65)^2)/(2*'Simulation II'!I$22^2)))</f>
        <v>0</v>
      </c>
      <c r="J65" s="22">
        <f t="shared" si="5"/>
        <v>5.2372322562305066E-192</v>
      </c>
    </row>
    <row r="66" spans="1:10">
      <c r="A66" s="18">
        <f>B66/'Isocratic retention'!$B$5</f>
        <v>0.19500000000000001</v>
      </c>
      <c r="B66" s="8">
        <v>0.39</v>
      </c>
      <c r="C66" s="22">
        <f>(1/(C$22*(SQRT(2*PI())))*EXP(-((C$19-'Simulation II'!$B66)^2)/(2*'Simulation II'!C$22^2)))</f>
        <v>1.3825443200032288E-161</v>
      </c>
      <c r="D66" s="22">
        <f>(1/(D$22*(SQRT(2*PI())))*EXP(-((D$19-'Simulation II'!$B66)^2)/(2*'Simulation II'!D$22^2)))</f>
        <v>0</v>
      </c>
      <c r="E66" s="22">
        <f>(1/(E$22*(SQRT(2*PI())))*EXP(-((E$19-'Simulation II'!$B66)^2)/(2*'Simulation II'!E$22^2)))</f>
        <v>0</v>
      </c>
      <c r="F66" s="22">
        <f>(1/(F$22*(SQRT(2*PI())))*EXP(-((F$19-'Simulation II'!$B66)^2)/(2*'Simulation II'!F$22^2)))</f>
        <v>0</v>
      </c>
      <c r="G66" s="22">
        <f>(1/(G$22*(SQRT(2*PI())))*EXP(-((G$18-'Simulation II'!$B66)^2)/(2*'Simulation II'!G$22^2)))</f>
        <v>0</v>
      </c>
      <c r="H66" s="22">
        <f>(1/(H$22*(SQRT(2*PI())))*EXP(-((H$18-'Simulation II'!$B66)^2)/(2*'Simulation II'!H$22^2)))</f>
        <v>0</v>
      </c>
      <c r="I66" s="22">
        <f>(1/(I$22*(SQRT(2*PI())))*EXP(-((I$18-'Simulation II'!$B66)^2)/(2*'Simulation II'!I$22^2)))</f>
        <v>0</v>
      </c>
      <c r="J66" s="22">
        <f t="shared" si="5"/>
        <v>1.3825443200032288E-161</v>
      </c>
    </row>
    <row r="67" spans="1:10">
      <c r="A67" s="18">
        <f>B67/'Isocratic retention'!$B$5</f>
        <v>0.2</v>
      </c>
      <c r="B67" s="8">
        <v>0.4</v>
      </c>
      <c r="C67" s="22">
        <f>(1/(C$22*(SQRT(2*PI())))*EXP(-((C$19-'Simulation II'!$B67)^2)/(2*'Simulation II'!C$22^2)))</f>
        <v>9.0934986447890394E-134</v>
      </c>
      <c r="D67" s="22">
        <f>(1/(D$22*(SQRT(2*PI())))*EXP(-((D$19-'Simulation II'!$B67)^2)/(2*'Simulation II'!D$22^2)))</f>
        <v>0</v>
      </c>
      <c r="E67" s="22">
        <f>(1/(E$22*(SQRT(2*PI())))*EXP(-((E$19-'Simulation II'!$B67)^2)/(2*'Simulation II'!E$22^2)))</f>
        <v>0</v>
      </c>
      <c r="F67" s="22">
        <f>(1/(F$22*(SQRT(2*PI())))*EXP(-((F$19-'Simulation II'!$B67)^2)/(2*'Simulation II'!F$22^2)))</f>
        <v>0</v>
      </c>
      <c r="G67" s="22">
        <f>(1/(G$22*(SQRT(2*PI())))*EXP(-((G$18-'Simulation II'!$B67)^2)/(2*'Simulation II'!G$22^2)))</f>
        <v>0</v>
      </c>
      <c r="H67" s="22">
        <f>(1/(H$22*(SQRT(2*PI())))*EXP(-((H$18-'Simulation II'!$B67)^2)/(2*'Simulation II'!H$22^2)))</f>
        <v>0</v>
      </c>
      <c r="I67" s="22">
        <f>(1/(I$22*(SQRT(2*PI())))*EXP(-((I$18-'Simulation II'!$B67)^2)/(2*'Simulation II'!I$22^2)))</f>
        <v>0</v>
      </c>
      <c r="J67" s="22">
        <f t="shared" si="5"/>
        <v>9.0934986447890394E-134</v>
      </c>
    </row>
    <row r="68" spans="1:10">
      <c r="A68" s="18">
        <f>B68/'Isocratic retention'!$B$5</f>
        <v>0.20499999999999999</v>
      </c>
      <c r="B68" s="8">
        <v>0.41</v>
      </c>
      <c r="C68" s="22">
        <f>(1/(C$22*(SQRT(2*PI())))*EXP(-((C$19-'Simulation II'!$B68)^2)/(2*'Simulation II'!C$22^2)))</f>
        <v>1.4902449758809968E-108</v>
      </c>
      <c r="D68" s="22">
        <f>(1/(D$22*(SQRT(2*PI())))*EXP(-((D$19-'Simulation II'!$B68)^2)/(2*'Simulation II'!D$22^2)))</f>
        <v>0</v>
      </c>
      <c r="E68" s="22">
        <f>(1/(E$22*(SQRT(2*PI())))*EXP(-((E$19-'Simulation II'!$B68)^2)/(2*'Simulation II'!E$22^2)))</f>
        <v>0</v>
      </c>
      <c r="F68" s="22">
        <f>(1/(F$22*(SQRT(2*PI())))*EXP(-((F$19-'Simulation II'!$B68)^2)/(2*'Simulation II'!F$22^2)))</f>
        <v>0</v>
      </c>
      <c r="G68" s="22">
        <f>(1/(G$22*(SQRT(2*PI())))*EXP(-((G$18-'Simulation II'!$B68)^2)/(2*'Simulation II'!G$22^2)))</f>
        <v>0</v>
      </c>
      <c r="H68" s="22">
        <f>(1/(H$22*(SQRT(2*PI())))*EXP(-((H$18-'Simulation II'!$B68)^2)/(2*'Simulation II'!H$22^2)))</f>
        <v>0</v>
      </c>
      <c r="I68" s="22">
        <f>(1/(I$22*(SQRT(2*PI())))*EXP(-((I$18-'Simulation II'!$B68)^2)/(2*'Simulation II'!I$22^2)))</f>
        <v>0</v>
      </c>
      <c r="J68" s="22">
        <f t="shared" si="5"/>
        <v>1.4902449758809968E-108</v>
      </c>
    </row>
    <row r="69" spans="1:10">
      <c r="A69" s="18">
        <f>B69/'Isocratic retention'!$B$5</f>
        <v>0.21</v>
      </c>
      <c r="B69" s="8">
        <v>0.42</v>
      </c>
      <c r="C69" s="22">
        <f>(1/(C$22*(SQRT(2*PI())))*EXP(-((C$19-'Simulation II'!$B69)^2)/(2*'Simulation II'!C$22^2)))</f>
        <v>6.0849784165882458E-86</v>
      </c>
      <c r="D69" s="22">
        <f>(1/(D$22*(SQRT(2*PI())))*EXP(-((D$19-'Simulation II'!$B69)^2)/(2*'Simulation II'!D$22^2)))</f>
        <v>0</v>
      </c>
      <c r="E69" s="22">
        <f>(1/(E$22*(SQRT(2*PI())))*EXP(-((E$19-'Simulation II'!$B69)^2)/(2*'Simulation II'!E$22^2)))</f>
        <v>0</v>
      </c>
      <c r="F69" s="22">
        <f>(1/(F$22*(SQRT(2*PI())))*EXP(-((F$19-'Simulation II'!$B69)^2)/(2*'Simulation II'!F$22^2)))</f>
        <v>0</v>
      </c>
      <c r="G69" s="22">
        <f>(1/(G$22*(SQRT(2*PI())))*EXP(-((G$18-'Simulation II'!$B69)^2)/(2*'Simulation II'!G$22^2)))</f>
        <v>0</v>
      </c>
      <c r="H69" s="22">
        <f>(1/(H$22*(SQRT(2*PI())))*EXP(-((H$18-'Simulation II'!$B69)^2)/(2*'Simulation II'!H$22^2)))</f>
        <v>0</v>
      </c>
      <c r="I69" s="22">
        <f>(1/(I$22*(SQRT(2*PI())))*EXP(-((I$18-'Simulation II'!$B69)^2)/(2*'Simulation II'!I$22^2)))</f>
        <v>0</v>
      </c>
      <c r="J69" s="22">
        <f t="shared" si="5"/>
        <v>6.0849784165882458E-86</v>
      </c>
    </row>
    <row r="70" spans="1:10">
      <c r="A70" s="18">
        <f>B70/'Isocratic retention'!$B$5</f>
        <v>0.215</v>
      </c>
      <c r="B70" s="8">
        <v>0.43</v>
      </c>
      <c r="C70" s="22">
        <f>(1/(C$22*(SQRT(2*PI())))*EXP(-((C$19-'Simulation II'!$B70)^2)/(2*'Simulation II'!C$22^2)))</f>
        <v>6.1906340732585981E-66</v>
      </c>
      <c r="D70" s="22">
        <f>(1/(D$22*(SQRT(2*PI())))*EXP(-((D$19-'Simulation II'!$B70)^2)/(2*'Simulation II'!D$22^2)))</f>
        <v>0</v>
      </c>
      <c r="E70" s="22">
        <f>(1/(E$22*(SQRT(2*PI())))*EXP(-((E$19-'Simulation II'!$B70)^2)/(2*'Simulation II'!E$22^2)))</f>
        <v>0</v>
      </c>
      <c r="F70" s="22">
        <f>(1/(F$22*(SQRT(2*PI())))*EXP(-((F$19-'Simulation II'!$B70)^2)/(2*'Simulation II'!F$22^2)))</f>
        <v>0</v>
      </c>
      <c r="G70" s="22">
        <f>(1/(G$22*(SQRT(2*PI())))*EXP(-((G$18-'Simulation II'!$B70)^2)/(2*'Simulation II'!G$22^2)))</f>
        <v>0</v>
      </c>
      <c r="H70" s="22">
        <f>(1/(H$22*(SQRT(2*PI())))*EXP(-((H$18-'Simulation II'!$B70)^2)/(2*'Simulation II'!H$22^2)))</f>
        <v>0</v>
      </c>
      <c r="I70" s="22">
        <f>(1/(I$22*(SQRT(2*PI())))*EXP(-((I$18-'Simulation II'!$B70)^2)/(2*'Simulation II'!I$22^2)))</f>
        <v>0</v>
      </c>
      <c r="J70" s="22">
        <f t="shared" si="5"/>
        <v>6.1906340732585981E-66</v>
      </c>
    </row>
    <row r="71" spans="1:10">
      <c r="A71" s="18">
        <f>B71/'Isocratic retention'!$B$5</f>
        <v>0.22</v>
      </c>
      <c r="B71" s="8">
        <v>0.44</v>
      </c>
      <c r="C71" s="22">
        <f>(1/(C$22*(SQRT(2*PI())))*EXP(-((C$19-'Simulation II'!$B71)^2)/(2*'Simulation II'!C$22^2)))</f>
        <v>1.5692276114752228E-48</v>
      </c>
      <c r="D71" s="22">
        <f>(1/(D$22*(SQRT(2*PI())))*EXP(-((D$19-'Simulation II'!$B71)^2)/(2*'Simulation II'!D$22^2)))</f>
        <v>0</v>
      </c>
      <c r="E71" s="22">
        <f>(1/(E$22*(SQRT(2*PI())))*EXP(-((E$19-'Simulation II'!$B71)^2)/(2*'Simulation II'!E$22^2)))</f>
        <v>0</v>
      </c>
      <c r="F71" s="22">
        <f>(1/(F$22*(SQRT(2*PI())))*EXP(-((F$19-'Simulation II'!$B71)^2)/(2*'Simulation II'!F$22^2)))</f>
        <v>0</v>
      </c>
      <c r="G71" s="22">
        <f>(1/(G$22*(SQRT(2*PI())))*EXP(-((G$18-'Simulation II'!$B71)^2)/(2*'Simulation II'!G$22^2)))</f>
        <v>0</v>
      </c>
      <c r="H71" s="22">
        <f>(1/(H$22*(SQRT(2*PI())))*EXP(-((H$18-'Simulation II'!$B71)^2)/(2*'Simulation II'!H$22^2)))</f>
        <v>0</v>
      </c>
      <c r="I71" s="22">
        <f>(1/(I$22*(SQRT(2*PI())))*EXP(-((I$18-'Simulation II'!$B71)^2)/(2*'Simulation II'!I$22^2)))</f>
        <v>0</v>
      </c>
      <c r="J71" s="22">
        <f t="shared" si="5"/>
        <v>1.5692276114752228E-48</v>
      </c>
    </row>
    <row r="72" spans="1:10">
      <c r="A72" s="18">
        <f>B72/'Isocratic retention'!$B$5</f>
        <v>0.22500000000000001</v>
      </c>
      <c r="B72" s="8">
        <v>0.45</v>
      </c>
      <c r="C72" s="22">
        <f>(1/(C$22*(SQRT(2*PI())))*EXP(-((C$19-'Simulation II'!$B72)^2)/(2*'Simulation II'!C$22^2)))</f>
        <v>9.910862809304292E-34</v>
      </c>
      <c r="D72" s="22">
        <f>(1/(D$22*(SQRT(2*PI())))*EXP(-((D$19-'Simulation II'!$B72)^2)/(2*'Simulation II'!D$22^2)))</f>
        <v>0</v>
      </c>
      <c r="E72" s="22">
        <f>(1/(E$22*(SQRT(2*PI())))*EXP(-((E$19-'Simulation II'!$B72)^2)/(2*'Simulation II'!E$22^2)))</f>
        <v>0</v>
      </c>
      <c r="F72" s="22">
        <f>(1/(F$22*(SQRT(2*PI())))*EXP(-((F$19-'Simulation II'!$B72)^2)/(2*'Simulation II'!F$22^2)))</f>
        <v>0</v>
      </c>
      <c r="G72" s="22">
        <f>(1/(G$22*(SQRT(2*PI())))*EXP(-((G$18-'Simulation II'!$B72)^2)/(2*'Simulation II'!G$22^2)))</f>
        <v>0</v>
      </c>
      <c r="H72" s="22">
        <f>(1/(H$22*(SQRT(2*PI())))*EXP(-((H$18-'Simulation II'!$B72)^2)/(2*'Simulation II'!H$22^2)))</f>
        <v>0</v>
      </c>
      <c r="I72" s="22">
        <f>(1/(I$22*(SQRT(2*PI())))*EXP(-((I$18-'Simulation II'!$B72)^2)/(2*'Simulation II'!I$22^2)))</f>
        <v>0</v>
      </c>
      <c r="J72" s="22">
        <f t="shared" si="5"/>
        <v>9.910862809304292E-34</v>
      </c>
    </row>
    <row r="73" spans="1:10">
      <c r="A73" s="18">
        <f>B73/'Isocratic retention'!$B$5</f>
        <v>0.23</v>
      </c>
      <c r="B73" s="8">
        <v>0.46</v>
      </c>
      <c r="C73" s="22">
        <f>(1/(C$22*(SQRT(2*PI())))*EXP(-((C$19-'Simulation II'!$B73)^2)/(2*'Simulation II'!C$22^2)))</f>
        <v>1.5595945310462979E-21</v>
      </c>
      <c r="D73" s="22">
        <f>(1/(D$22*(SQRT(2*PI())))*EXP(-((D$19-'Simulation II'!$B73)^2)/(2*'Simulation II'!D$22^2)))</f>
        <v>0</v>
      </c>
      <c r="E73" s="22">
        <f>(1/(E$22*(SQRT(2*PI())))*EXP(-((E$19-'Simulation II'!$B73)^2)/(2*'Simulation II'!E$22^2)))</f>
        <v>0</v>
      </c>
      <c r="F73" s="22">
        <f>(1/(F$22*(SQRT(2*PI())))*EXP(-((F$19-'Simulation II'!$B73)^2)/(2*'Simulation II'!F$22^2)))</f>
        <v>0</v>
      </c>
      <c r="G73" s="22">
        <f>(1/(G$22*(SQRT(2*PI())))*EXP(-((G$18-'Simulation II'!$B73)^2)/(2*'Simulation II'!G$22^2)))</f>
        <v>0</v>
      </c>
      <c r="H73" s="22">
        <f>(1/(H$22*(SQRT(2*PI())))*EXP(-((H$18-'Simulation II'!$B73)^2)/(2*'Simulation II'!H$22^2)))</f>
        <v>0</v>
      </c>
      <c r="I73" s="22">
        <f>(1/(I$22*(SQRT(2*PI())))*EXP(-((I$18-'Simulation II'!$B73)^2)/(2*'Simulation II'!I$22^2)))</f>
        <v>0</v>
      </c>
      <c r="J73" s="22">
        <f t="shared" si="5"/>
        <v>1.5595945310462979E-21</v>
      </c>
    </row>
    <row r="74" spans="1:10">
      <c r="A74" s="18">
        <f>B74/'Isocratic retention'!$B$5</f>
        <v>0.23499999999999999</v>
      </c>
      <c r="B74" s="8">
        <v>0.47</v>
      </c>
      <c r="C74" s="22">
        <f>(1/(C$22*(SQRT(2*PI())))*EXP(-((C$19-'Simulation II'!$B74)^2)/(2*'Simulation II'!C$22^2)))</f>
        <v>6.1148619749371641E-12</v>
      </c>
      <c r="D74" s="22">
        <f>(1/(D$22*(SQRT(2*PI())))*EXP(-((D$19-'Simulation II'!$B74)^2)/(2*'Simulation II'!D$22^2)))</f>
        <v>0</v>
      </c>
      <c r="E74" s="22">
        <f>(1/(E$22*(SQRT(2*PI())))*EXP(-((E$19-'Simulation II'!$B74)^2)/(2*'Simulation II'!E$22^2)))</f>
        <v>0</v>
      </c>
      <c r="F74" s="22">
        <f>(1/(F$22*(SQRT(2*PI())))*EXP(-((F$19-'Simulation II'!$B74)^2)/(2*'Simulation II'!F$22^2)))</f>
        <v>0</v>
      </c>
      <c r="G74" s="22">
        <f>(1/(G$22*(SQRT(2*PI())))*EXP(-((G$18-'Simulation II'!$B74)^2)/(2*'Simulation II'!G$22^2)))</f>
        <v>0</v>
      </c>
      <c r="H74" s="22">
        <f>(1/(H$22*(SQRT(2*PI())))*EXP(-((H$18-'Simulation II'!$B74)^2)/(2*'Simulation II'!H$22^2)))</f>
        <v>0</v>
      </c>
      <c r="I74" s="22">
        <f>(1/(I$22*(SQRT(2*PI())))*EXP(-((I$18-'Simulation II'!$B74)^2)/(2*'Simulation II'!I$22^2)))</f>
        <v>0</v>
      </c>
      <c r="J74" s="22">
        <f t="shared" si="5"/>
        <v>6.1148619749371641E-12</v>
      </c>
    </row>
    <row r="75" spans="1:10">
      <c r="A75" s="18">
        <f>B75/'Isocratic retention'!$B$5</f>
        <v>0.24</v>
      </c>
      <c r="B75" s="8">
        <v>0.48</v>
      </c>
      <c r="C75" s="22">
        <f>(1/(C$22*(SQRT(2*PI())))*EXP(-((C$19-'Simulation II'!$B75)^2)/(2*'Simulation II'!C$22^2)))</f>
        <v>5.9736026276537267E-5</v>
      </c>
      <c r="D75" s="22">
        <f>(1/(D$22*(SQRT(2*PI())))*EXP(-((D$19-'Simulation II'!$B75)^2)/(2*'Simulation II'!D$22^2)))</f>
        <v>0</v>
      </c>
      <c r="E75" s="22">
        <f>(1/(E$22*(SQRT(2*PI())))*EXP(-((E$19-'Simulation II'!$B75)^2)/(2*'Simulation II'!E$22^2)))</f>
        <v>0</v>
      </c>
      <c r="F75" s="22">
        <f>(1/(F$22*(SQRT(2*PI())))*EXP(-((F$19-'Simulation II'!$B75)^2)/(2*'Simulation II'!F$22^2)))</f>
        <v>0</v>
      </c>
      <c r="G75" s="22">
        <f>(1/(G$22*(SQRT(2*PI())))*EXP(-((G$18-'Simulation II'!$B75)^2)/(2*'Simulation II'!G$22^2)))</f>
        <v>0</v>
      </c>
      <c r="H75" s="22">
        <f>(1/(H$22*(SQRT(2*PI())))*EXP(-((H$18-'Simulation II'!$B75)^2)/(2*'Simulation II'!H$22^2)))</f>
        <v>0</v>
      </c>
      <c r="I75" s="22">
        <f>(1/(I$22*(SQRT(2*PI())))*EXP(-((I$18-'Simulation II'!$B75)^2)/(2*'Simulation II'!I$22^2)))</f>
        <v>0</v>
      </c>
      <c r="J75" s="22">
        <f t="shared" si="5"/>
        <v>5.9736026276537267E-5</v>
      </c>
    </row>
    <row r="76" spans="1:10">
      <c r="A76" s="18">
        <f>B76/'Isocratic retention'!$B$5</f>
        <v>0.245</v>
      </c>
      <c r="B76" s="8">
        <v>0.49</v>
      </c>
      <c r="C76" s="22">
        <f>(1/(C$22*(SQRT(2*PI())))*EXP(-((C$19-'Simulation II'!$B76)^2)/(2*'Simulation II'!C$22^2)))</f>
        <v>1.4539876443019024</v>
      </c>
      <c r="D76" s="22">
        <f>(1/(D$22*(SQRT(2*PI())))*EXP(-((D$19-'Simulation II'!$B76)^2)/(2*'Simulation II'!D$22^2)))</f>
        <v>0</v>
      </c>
      <c r="E76" s="22">
        <f>(1/(E$22*(SQRT(2*PI())))*EXP(-((E$19-'Simulation II'!$B76)^2)/(2*'Simulation II'!E$22^2)))</f>
        <v>0</v>
      </c>
      <c r="F76" s="22">
        <f>(1/(F$22*(SQRT(2*PI())))*EXP(-((F$19-'Simulation II'!$B76)^2)/(2*'Simulation II'!F$22^2)))</f>
        <v>0</v>
      </c>
      <c r="G76" s="22">
        <f>(1/(G$22*(SQRT(2*PI())))*EXP(-((G$18-'Simulation II'!$B76)^2)/(2*'Simulation II'!G$22^2)))</f>
        <v>0</v>
      </c>
      <c r="H76" s="22">
        <f>(1/(H$22*(SQRT(2*PI())))*EXP(-((H$18-'Simulation II'!$B76)^2)/(2*'Simulation II'!H$22^2)))</f>
        <v>0</v>
      </c>
      <c r="I76" s="22">
        <f>(1/(I$22*(SQRT(2*PI())))*EXP(-((I$18-'Simulation II'!$B76)^2)/(2*'Simulation II'!I$22^2)))</f>
        <v>0</v>
      </c>
      <c r="J76" s="22">
        <f t="shared" si="5"/>
        <v>1.4539876443019024</v>
      </c>
    </row>
    <row r="77" spans="1:10">
      <c r="A77" s="18">
        <f>B77/'Isocratic retention'!$B$5</f>
        <v>0.25</v>
      </c>
      <c r="B77" s="8">
        <v>0.5</v>
      </c>
      <c r="C77" s="22">
        <f>(1/(C$22*(SQRT(2*PI())))*EXP(-((C$19-'Simulation II'!$B77)^2)/(2*'Simulation II'!C$22^2)))</f>
        <v>88.177913559650335</v>
      </c>
      <c r="D77" s="22">
        <f>(1/(D$22*(SQRT(2*PI())))*EXP(-((D$19-'Simulation II'!$B77)^2)/(2*'Simulation II'!D$22^2)))</f>
        <v>0</v>
      </c>
      <c r="E77" s="22">
        <f>(1/(E$22*(SQRT(2*PI())))*EXP(-((E$19-'Simulation II'!$B77)^2)/(2*'Simulation II'!E$22^2)))</f>
        <v>0</v>
      </c>
      <c r="F77" s="22">
        <f>(1/(F$22*(SQRT(2*PI())))*EXP(-((F$19-'Simulation II'!$B77)^2)/(2*'Simulation II'!F$22^2)))</f>
        <v>0</v>
      </c>
      <c r="G77" s="22">
        <f>(1/(G$22*(SQRT(2*PI())))*EXP(-((G$18-'Simulation II'!$B77)^2)/(2*'Simulation II'!G$22^2)))</f>
        <v>0</v>
      </c>
      <c r="H77" s="22">
        <f>(1/(H$22*(SQRT(2*PI())))*EXP(-((H$18-'Simulation II'!$B77)^2)/(2*'Simulation II'!H$22^2)))</f>
        <v>0</v>
      </c>
      <c r="I77" s="22">
        <f>(1/(I$22*(SQRT(2*PI())))*EXP(-((I$18-'Simulation II'!$B77)^2)/(2*'Simulation II'!I$22^2)))</f>
        <v>0</v>
      </c>
      <c r="J77" s="22">
        <f t="shared" si="5"/>
        <v>88.177913559650335</v>
      </c>
    </row>
    <row r="78" spans="1:10">
      <c r="A78" s="18">
        <f>B78/'Isocratic retention'!$B$5</f>
        <v>0.255</v>
      </c>
      <c r="B78" s="8">
        <v>0.51</v>
      </c>
      <c r="C78" s="22">
        <f>(1/(C$22*(SQRT(2*PI())))*EXP(-((C$19-'Simulation II'!$B78)^2)/(2*'Simulation II'!C$22^2)))</f>
        <v>13.323969711540377</v>
      </c>
      <c r="D78" s="22">
        <f>(1/(D$22*(SQRT(2*PI())))*EXP(-((D$19-'Simulation II'!$B78)^2)/(2*'Simulation II'!D$22^2)))</f>
        <v>0</v>
      </c>
      <c r="E78" s="22">
        <f>(1/(E$22*(SQRT(2*PI())))*EXP(-((E$19-'Simulation II'!$B78)^2)/(2*'Simulation II'!E$22^2)))</f>
        <v>0</v>
      </c>
      <c r="F78" s="22">
        <f>(1/(F$22*(SQRT(2*PI())))*EXP(-((F$19-'Simulation II'!$B78)^2)/(2*'Simulation II'!F$22^2)))</f>
        <v>0</v>
      </c>
      <c r="G78" s="22">
        <f>(1/(G$22*(SQRT(2*PI())))*EXP(-((G$18-'Simulation II'!$B78)^2)/(2*'Simulation II'!G$22^2)))</f>
        <v>0</v>
      </c>
      <c r="H78" s="22">
        <f>(1/(H$22*(SQRT(2*PI())))*EXP(-((H$18-'Simulation II'!$B78)^2)/(2*'Simulation II'!H$22^2)))</f>
        <v>0</v>
      </c>
      <c r="I78" s="22">
        <f>(1/(I$22*(SQRT(2*PI())))*EXP(-((I$18-'Simulation II'!$B78)^2)/(2*'Simulation II'!I$22^2)))</f>
        <v>0</v>
      </c>
      <c r="J78" s="22">
        <f t="shared" si="5"/>
        <v>13.323969711540377</v>
      </c>
    </row>
    <row r="79" spans="1:10">
      <c r="A79" s="18">
        <f>B79/'Isocratic retention'!$B$5</f>
        <v>0.26</v>
      </c>
      <c r="B79" s="8">
        <v>0.52</v>
      </c>
      <c r="C79" s="22">
        <f>(1/(C$22*(SQRT(2*PI())))*EXP(-((C$19-'Simulation II'!$B79)^2)/(2*'Simulation II'!C$22^2)))</f>
        <v>5.0162846300216514E-3</v>
      </c>
      <c r="D79" s="22">
        <f>(1/(D$22*(SQRT(2*PI())))*EXP(-((D$19-'Simulation II'!$B79)^2)/(2*'Simulation II'!D$22^2)))</f>
        <v>0</v>
      </c>
      <c r="E79" s="22">
        <f>(1/(E$22*(SQRT(2*PI())))*EXP(-((E$19-'Simulation II'!$B79)^2)/(2*'Simulation II'!E$22^2)))</f>
        <v>0</v>
      </c>
      <c r="F79" s="22">
        <f>(1/(F$22*(SQRT(2*PI())))*EXP(-((F$19-'Simulation II'!$B79)^2)/(2*'Simulation II'!F$22^2)))</f>
        <v>0</v>
      </c>
      <c r="G79" s="22">
        <f>(1/(G$22*(SQRT(2*PI())))*EXP(-((G$18-'Simulation II'!$B79)^2)/(2*'Simulation II'!G$22^2)))</f>
        <v>0</v>
      </c>
      <c r="H79" s="22">
        <f>(1/(H$22*(SQRT(2*PI())))*EXP(-((H$18-'Simulation II'!$B79)^2)/(2*'Simulation II'!H$22^2)))</f>
        <v>0</v>
      </c>
      <c r="I79" s="22">
        <f>(1/(I$22*(SQRT(2*PI())))*EXP(-((I$18-'Simulation II'!$B79)^2)/(2*'Simulation II'!I$22^2)))</f>
        <v>0</v>
      </c>
      <c r="J79" s="22">
        <f t="shared" si="5"/>
        <v>5.0162846300216514E-3</v>
      </c>
    </row>
    <row r="80" spans="1:10">
      <c r="A80" s="18">
        <f>B80/'Isocratic retention'!$B$5</f>
        <v>0.26500000000000001</v>
      </c>
      <c r="B80" s="8">
        <v>0.53</v>
      </c>
      <c r="C80" s="22">
        <f>(1/(C$22*(SQRT(2*PI())))*EXP(-((C$19-'Simulation II'!$B80)^2)/(2*'Simulation II'!C$22^2)))</f>
        <v>4.7054961334963058E-9</v>
      </c>
      <c r="D80" s="22">
        <f>(1/(D$22*(SQRT(2*PI())))*EXP(-((D$19-'Simulation II'!$B80)^2)/(2*'Simulation II'!D$22^2)))</f>
        <v>0</v>
      </c>
      <c r="E80" s="22">
        <f>(1/(E$22*(SQRT(2*PI())))*EXP(-((E$19-'Simulation II'!$B80)^2)/(2*'Simulation II'!E$22^2)))</f>
        <v>0</v>
      </c>
      <c r="F80" s="22">
        <f>(1/(F$22*(SQRT(2*PI())))*EXP(-((F$19-'Simulation II'!$B80)^2)/(2*'Simulation II'!F$22^2)))</f>
        <v>0</v>
      </c>
      <c r="G80" s="22">
        <f>(1/(G$22*(SQRT(2*PI())))*EXP(-((G$18-'Simulation II'!$B80)^2)/(2*'Simulation II'!G$22^2)))</f>
        <v>0</v>
      </c>
      <c r="H80" s="22">
        <f>(1/(H$22*(SQRT(2*PI())))*EXP(-((H$18-'Simulation II'!$B80)^2)/(2*'Simulation II'!H$22^2)))</f>
        <v>0</v>
      </c>
      <c r="I80" s="22">
        <f>(1/(I$22*(SQRT(2*PI())))*EXP(-((I$18-'Simulation II'!$B80)^2)/(2*'Simulation II'!I$22^2)))</f>
        <v>0</v>
      </c>
      <c r="J80" s="22">
        <f t="shared" si="5"/>
        <v>4.7054961334963058E-9</v>
      </c>
    </row>
    <row r="81" spans="1:10">
      <c r="A81" s="18">
        <f>B81/'Isocratic retention'!$B$5</f>
        <v>0.27</v>
      </c>
      <c r="B81" s="8">
        <v>0.54</v>
      </c>
      <c r="C81" s="22">
        <f>(1/(C$22*(SQRT(2*PI())))*EXP(-((C$19-'Simulation II'!$B81)^2)/(2*'Simulation II'!C$22^2)))</f>
        <v>1.0997738442532072E-17</v>
      </c>
      <c r="D81" s="22">
        <f>(1/(D$22*(SQRT(2*PI())))*EXP(-((D$19-'Simulation II'!$B81)^2)/(2*'Simulation II'!D$22^2)))</f>
        <v>0</v>
      </c>
      <c r="E81" s="22">
        <f>(1/(E$22*(SQRT(2*PI())))*EXP(-((E$19-'Simulation II'!$B81)^2)/(2*'Simulation II'!E$22^2)))</f>
        <v>0</v>
      </c>
      <c r="F81" s="22">
        <f>(1/(F$22*(SQRT(2*PI())))*EXP(-((F$19-'Simulation II'!$B81)^2)/(2*'Simulation II'!F$22^2)))</f>
        <v>0</v>
      </c>
      <c r="G81" s="22">
        <f>(1/(G$22*(SQRT(2*PI())))*EXP(-((G$18-'Simulation II'!$B81)^2)/(2*'Simulation II'!G$22^2)))</f>
        <v>0</v>
      </c>
      <c r="H81" s="22">
        <f>(1/(H$22*(SQRT(2*PI())))*EXP(-((H$18-'Simulation II'!$B81)^2)/(2*'Simulation II'!H$22^2)))</f>
        <v>0</v>
      </c>
      <c r="I81" s="22">
        <f>(1/(I$22*(SQRT(2*PI())))*EXP(-((I$18-'Simulation II'!$B81)^2)/(2*'Simulation II'!I$22^2)))</f>
        <v>0</v>
      </c>
      <c r="J81" s="22">
        <f t="shared" si="5"/>
        <v>1.0997738442532072E-17</v>
      </c>
    </row>
    <row r="82" spans="1:10">
      <c r="A82" s="18">
        <f>B82/'Isocratic retention'!$B$5</f>
        <v>0.27500000000000002</v>
      </c>
      <c r="B82" s="8">
        <v>0.55000000000000004</v>
      </c>
      <c r="C82" s="22">
        <f>(1/(C$22*(SQRT(2*PI())))*EXP(-((C$19-'Simulation II'!$B82)^2)/(2*'Simulation II'!C$22^2)))</f>
        <v>6.4043648958621717E-29</v>
      </c>
      <c r="D82" s="22">
        <f>(1/(D$22*(SQRT(2*PI())))*EXP(-((D$19-'Simulation II'!$B82)^2)/(2*'Simulation II'!D$22^2)))</f>
        <v>0</v>
      </c>
      <c r="E82" s="22">
        <f>(1/(E$22*(SQRT(2*PI())))*EXP(-((E$19-'Simulation II'!$B82)^2)/(2*'Simulation II'!E$22^2)))</f>
        <v>0</v>
      </c>
      <c r="F82" s="22">
        <f>(1/(F$22*(SQRT(2*PI())))*EXP(-((F$19-'Simulation II'!$B82)^2)/(2*'Simulation II'!F$22^2)))</f>
        <v>0</v>
      </c>
      <c r="G82" s="22">
        <f>(1/(G$22*(SQRT(2*PI())))*EXP(-((G$18-'Simulation II'!$B82)^2)/(2*'Simulation II'!G$22^2)))</f>
        <v>0</v>
      </c>
      <c r="H82" s="22">
        <f>(1/(H$22*(SQRT(2*PI())))*EXP(-((H$18-'Simulation II'!$B82)^2)/(2*'Simulation II'!H$22^2)))</f>
        <v>0</v>
      </c>
      <c r="I82" s="22">
        <f>(1/(I$22*(SQRT(2*PI())))*EXP(-((I$18-'Simulation II'!$B82)^2)/(2*'Simulation II'!I$22^2)))</f>
        <v>0</v>
      </c>
      <c r="J82" s="22">
        <f t="shared" si="5"/>
        <v>6.4043648958621717E-29</v>
      </c>
    </row>
    <row r="83" spans="1:10">
      <c r="A83" s="18">
        <f>B83/'Isocratic retention'!$B$5</f>
        <v>0.28000000000000003</v>
      </c>
      <c r="B83" s="8">
        <v>0.56000000000000005</v>
      </c>
      <c r="C83" s="22">
        <f>(1/(C$22*(SQRT(2*PI())))*EXP(-((C$19-'Simulation II'!$B83)^2)/(2*'Simulation II'!C$22^2)))</f>
        <v>9.2923052077653501E-43</v>
      </c>
      <c r="D83" s="22">
        <f>(1/(D$22*(SQRT(2*PI())))*EXP(-((D$19-'Simulation II'!$B83)^2)/(2*'Simulation II'!D$22^2)))</f>
        <v>0</v>
      </c>
      <c r="E83" s="22">
        <f>(1/(E$22*(SQRT(2*PI())))*EXP(-((E$19-'Simulation II'!$B83)^2)/(2*'Simulation II'!E$22^2)))</f>
        <v>0</v>
      </c>
      <c r="F83" s="22">
        <f>(1/(F$22*(SQRT(2*PI())))*EXP(-((F$19-'Simulation II'!$B83)^2)/(2*'Simulation II'!F$22^2)))</f>
        <v>0</v>
      </c>
      <c r="G83" s="22">
        <f>(1/(G$22*(SQRT(2*PI())))*EXP(-((G$18-'Simulation II'!$B83)^2)/(2*'Simulation II'!G$22^2)))</f>
        <v>0</v>
      </c>
      <c r="H83" s="22">
        <f>(1/(H$22*(SQRT(2*PI())))*EXP(-((H$18-'Simulation II'!$B83)^2)/(2*'Simulation II'!H$22^2)))</f>
        <v>0</v>
      </c>
      <c r="I83" s="22">
        <f>(1/(I$22*(SQRT(2*PI())))*EXP(-((I$18-'Simulation II'!$B83)^2)/(2*'Simulation II'!I$22^2)))</f>
        <v>0</v>
      </c>
      <c r="J83" s="22">
        <f t="shared" si="5"/>
        <v>9.2923052077653501E-43</v>
      </c>
    </row>
    <row r="84" spans="1:10">
      <c r="A84" s="18">
        <f>B84/'Isocratic retention'!$B$5</f>
        <v>0.28499999999999998</v>
      </c>
      <c r="B84" s="8">
        <v>0.56999999999999995</v>
      </c>
      <c r="C84" s="22">
        <f>(1/(C$22*(SQRT(2*PI())))*EXP(-((C$19-'Simulation II'!$B84)^2)/(2*'Simulation II'!C$22^2)))</f>
        <v>3.3592751646261158E-59</v>
      </c>
      <c r="D84" s="22">
        <f>(1/(D$22*(SQRT(2*PI())))*EXP(-((D$19-'Simulation II'!$B84)^2)/(2*'Simulation II'!D$22^2)))</f>
        <v>0</v>
      </c>
      <c r="E84" s="22">
        <f>(1/(E$22*(SQRT(2*PI())))*EXP(-((E$19-'Simulation II'!$B84)^2)/(2*'Simulation II'!E$22^2)))</f>
        <v>0</v>
      </c>
      <c r="F84" s="22">
        <f>(1/(F$22*(SQRT(2*PI())))*EXP(-((F$19-'Simulation II'!$B84)^2)/(2*'Simulation II'!F$22^2)))</f>
        <v>0</v>
      </c>
      <c r="G84" s="22">
        <f>(1/(G$22*(SQRT(2*PI())))*EXP(-((G$18-'Simulation II'!$B84)^2)/(2*'Simulation II'!G$22^2)))</f>
        <v>0</v>
      </c>
      <c r="H84" s="22">
        <f>(1/(H$22*(SQRT(2*PI())))*EXP(-((H$18-'Simulation II'!$B84)^2)/(2*'Simulation II'!H$22^2)))</f>
        <v>0</v>
      </c>
      <c r="I84" s="22">
        <f>(1/(I$22*(SQRT(2*PI())))*EXP(-((I$18-'Simulation II'!$B84)^2)/(2*'Simulation II'!I$22^2)))</f>
        <v>0</v>
      </c>
      <c r="J84" s="22">
        <f t="shared" si="5"/>
        <v>3.3592751646261158E-59</v>
      </c>
    </row>
    <row r="85" spans="1:10">
      <c r="A85" s="18">
        <f>B85/'Isocratic retention'!$B$5</f>
        <v>0.28999999999999998</v>
      </c>
      <c r="B85" s="8">
        <v>0.57999999999999996</v>
      </c>
      <c r="C85" s="22">
        <f>(1/(C$22*(SQRT(2*PI())))*EXP(-((C$19-'Simulation II'!$B85)^2)/(2*'Simulation II'!C$22^2)))</f>
        <v>3.025815256794033E-78</v>
      </c>
      <c r="D85" s="22">
        <f>(1/(D$22*(SQRT(2*PI())))*EXP(-((D$19-'Simulation II'!$B85)^2)/(2*'Simulation II'!D$22^2)))</f>
        <v>0</v>
      </c>
      <c r="E85" s="22">
        <f>(1/(E$22*(SQRT(2*PI())))*EXP(-((E$19-'Simulation II'!$B85)^2)/(2*'Simulation II'!E$22^2)))</f>
        <v>0</v>
      </c>
      <c r="F85" s="22">
        <f>(1/(F$22*(SQRT(2*PI())))*EXP(-((F$19-'Simulation II'!$B85)^2)/(2*'Simulation II'!F$22^2)))</f>
        <v>0</v>
      </c>
      <c r="G85" s="22">
        <f>(1/(G$22*(SQRT(2*PI())))*EXP(-((G$18-'Simulation II'!$B85)^2)/(2*'Simulation II'!G$22^2)))</f>
        <v>0</v>
      </c>
      <c r="H85" s="22">
        <f>(1/(H$22*(SQRT(2*PI())))*EXP(-((H$18-'Simulation II'!$B85)^2)/(2*'Simulation II'!H$22^2)))</f>
        <v>0</v>
      </c>
      <c r="I85" s="22">
        <f>(1/(I$22*(SQRT(2*PI())))*EXP(-((I$18-'Simulation II'!$B85)^2)/(2*'Simulation II'!I$22^2)))</f>
        <v>0</v>
      </c>
      <c r="J85" s="22">
        <f t="shared" si="5"/>
        <v>3.025815256794033E-78</v>
      </c>
    </row>
    <row r="86" spans="1:10">
      <c r="A86" s="18">
        <f>B86/'Isocratic retention'!$B$5</f>
        <v>0.29499999999999998</v>
      </c>
      <c r="B86" s="8">
        <v>0.59</v>
      </c>
      <c r="C86" s="22">
        <f>(1/(C$22*(SQRT(2*PI())))*EXP(-((C$19-'Simulation II'!$B86)^2)/(2*'Simulation II'!C$22^2)))</f>
        <v>6.7906907551902212E-100</v>
      </c>
      <c r="D86" s="22">
        <f>(1/(D$22*(SQRT(2*PI())))*EXP(-((D$19-'Simulation II'!$B86)^2)/(2*'Simulation II'!D$22^2)))</f>
        <v>0</v>
      </c>
      <c r="E86" s="22">
        <f>(1/(E$22*(SQRT(2*PI())))*EXP(-((E$19-'Simulation II'!$B86)^2)/(2*'Simulation II'!E$22^2)))</f>
        <v>0</v>
      </c>
      <c r="F86" s="22">
        <f>(1/(F$22*(SQRT(2*PI())))*EXP(-((F$19-'Simulation II'!$B86)^2)/(2*'Simulation II'!F$22^2)))</f>
        <v>0</v>
      </c>
      <c r="G86" s="22">
        <f>(1/(G$22*(SQRT(2*PI())))*EXP(-((G$18-'Simulation II'!$B86)^2)/(2*'Simulation II'!G$22^2)))</f>
        <v>0</v>
      </c>
      <c r="H86" s="22">
        <f>(1/(H$22*(SQRT(2*PI())))*EXP(-((H$18-'Simulation II'!$B86)^2)/(2*'Simulation II'!H$22^2)))</f>
        <v>0</v>
      </c>
      <c r="I86" s="22">
        <f>(1/(I$22*(SQRT(2*PI())))*EXP(-((I$18-'Simulation II'!$B86)^2)/(2*'Simulation II'!I$22^2)))</f>
        <v>0</v>
      </c>
      <c r="J86" s="22">
        <f t="shared" si="5"/>
        <v>6.7906907551902212E-100</v>
      </c>
    </row>
    <row r="87" spans="1:10">
      <c r="A87" s="18">
        <f>B87/'Isocratic retention'!$B$5</f>
        <v>0.3</v>
      </c>
      <c r="B87" s="8">
        <v>0.6</v>
      </c>
      <c r="C87" s="22">
        <f>(1/(C$22*(SQRT(2*PI())))*EXP(-((C$19-'Simulation II'!$B87)^2)/(2*'Simulation II'!C$22^2)))</f>
        <v>3.7971715141127793E-124</v>
      </c>
      <c r="D87" s="22">
        <f>(1/(D$22*(SQRT(2*PI())))*EXP(-((D$19-'Simulation II'!$B87)^2)/(2*'Simulation II'!D$22^2)))</f>
        <v>0</v>
      </c>
      <c r="E87" s="22">
        <f>(1/(E$22*(SQRT(2*PI())))*EXP(-((E$19-'Simulation II'!$B87)^2)/(2*'Simulation II'!E$22^2)))</f>
        <v>0</v>
      </c>
      <c r="F87" s="22">
        <f>(1/(F$22*(SQRT(2*PI())))*EXP(-((F$19-'Simulation II'!$B87)^2)/(2*'Simulation II'!F$22^2)))</f>
        <v>0</v>
      </c>
      <c r="G87" s="22">
        <f>(1/(G$22*(SQRT(2*PI())))*EXP(-((G$18-'Simulation II'!$B87)^2)/(2*'Simulation II'!G$22^2)))</f>
        <v>0</v>
      </c>
      <c r="H87" s="22">
        <f>(1/(H$22*(SQRT(2*PI())))*EXP(-((H$18-'Simulation II'!$B87)^2)/(2*'Simulation II'!H$22^2)))</f>
        <v>0</v>
      </c>
      <c r="I87" s="22">
        <f>(1/(I$22*(SQRT(2*PI())))*EXP(-((I$18-'Simulation II'!$B87)^2)/(2*'Simulation II'!I$22^2)))</f>
        <v>0</v>
      </c>
      <c r="J87" s="22">
        <f t="shared" si="5"/>
        <v>3.7971715141127793E-124</v>
      </c>
    </row>
    <row r="88" spans="1:10">
      <c r="A88" s="18">
        <f>B88/'Isocratic retention'!$B$5</f>
        <v>0.30499999999999999</v>
      </c>
      <c r="B88" s="8">
        <v>0.61</v>
      </c>
      <c r="C88" s="22">
        <f>(1/(C$22*(SQRT(2*PI())))*EXP(-((C$19-'Simulation II'!$B88)^2)/(2*'Simulation II'!C$22^2)))</f>
        <v>5.2903108457512386E-151</v>
      </c>
      <c r="D88" s="22">
        <f>(1/(D$22*(SQRT(2*PI())))*EXP(-((D$19-'Simulation II'!$B88)^2)/(2*'Simulation II'!D$22^2)))</f>
        <v>0</v>
      </c>
      <c r="E88" s="22">
        <f>(1/(E$22*(SQRT(2*PI())))*EXP(-((E$19-'Simulation II'!$B88)^2)/(2*'Simulation II'!E$22^2)))</f>
        <v>0</v>
      </c>
      <c r="F88" s="22">
        <f>(1/(F$22*(SQRT(2*PI())))*EXP(-((F$19-'Simulation II'!$B88)^2)/(2*'Simulation II'!F$22^2)))</f>
        <v>0</v>
      </c>
      <c r="G88" s="22">
        <f>(1/(G$22*(SQRT(2*PI())))*EXP(-((G$18-'Simulation II'!$B88)^2)/(2*'Simulation II'!G$22^2)))</f>
        <v>0</v>
      </c>
      <c r="H88" s="22">
        <f>(1/(H$22*(SQRT(2*PI())))*EXP(-((H$18-'Simulation II'!$B88)^2)/(2*'Simulation II'!H$22^2)))</f>
        <v>0</v>
      </c>
      <c r="I88" s="22">
        <f>(1/(I$22*(SQRT(2*PI())))*EXP(-((I$18-'Simulation II'!$B88)^2)/(2*'Simulation II'!I$22^2)))</f>
        <v>0</v>
      </c>
      <c r="J88" s="22">
        <f t="shared" si="5"/>
        <v>5.2903108457512386E-151</v>
      </c>
    </row>
    <row r="89" spans="1:10">
      <c r="A89" s="18">
        <f>B89/'Isocratic retention'!$B$5</f>
        <v>0.31</v>
      </c>
      <c r="B89" s="8">
        <v>0.62</v>
      </c>
      <c r="C89" s="22">
        <f>(1/(C$22*(SQRT(2*PI())))*EXP(-((C$19-'Simulation II'!$B89)^2)/(2*'Simulation II'!C$22^2)))</f>
        <v>1.8364405907193972E-180</v>
      </c>
      <c r="D89" s="22">
        <f>(1/(D$22*(SQRT(2*PI())))*EXP(-((D$19-'Simulation II'!$B89)^2)/(2*'Simulation II'!D$22^2)))</f>
        <v>0</v>
      </c>
      <c r="E89" s="22">
        <f>(1/(E$22*(SQRT(2*PI())))*EXP(-((E$19-'Simulation II'!$B89)^2)/(2*'Simulation II'!E$22^2)))</f>
        <v>0</v>
      </c>
      <c r="F89" s="22">
        <f>(1/(F$22*(SQRT(2*PI())))*EXP(-((F$19-'Simulation II'!$B89)^2)/(2*'Simulation II'!F$22^2)))</f>
        <v>0</v>
      </c>
      <c r="G89" s="22">
        <f>(1/(G$22*(SQRT(2*PI())))*EXP(-((G$18-'Simulation II'!$B89)^2)/(2*'Simulation II'!G$22^2)))</f>
        <v>0</v>
      </c>
      <c r="H89" s="22">
        <f>(1/(H$22*(SQRT(2*PI())))*EXP(-((H$18-'Simulation II'!$B89)^2)/(2*'Simulation II'!H$22^2)))</f>
        <v>0</v>
      </c>
      <c r="I89" s="22">
        <f>(1/(I$22*(SQRT(2*PI())))*EXP(-((I$18-'Simulation II'!$B89)^2)/(2*'Simulation II'!I$22^2)))</f>
        <v>0</v>
      </c>
      <c r="J89" s="22">
        <f t="shared" si="5"/>
        <v>1.8364405907193972E-180</v>
      </c>
    </row>
    <row r="90" spans="1:10">
      <c r="A90" s="18">
        <f>B90/'Isocratic retention'!$B$5</f>
        <v>0.315</v>
      </c>
      <c r="B90" s="8">
        <v>0.63</v>
      </c>
      <c r="C90" s="22">
        <f>(1/(C$22*(SQRT(2*PI())))*EXP(-((C$19-'Simulation II'!$B90)^2)/(2*'Simulation II'!C$22^2)))</f>
        <v>1.5883539658816947E-212</v>
      </c>
      <c r="D90" s="22">
        <f>(1/(D$22*(SQRT(2*PI())))*EXP(-((D$19-'Simulation II'!$B90)^2)/(2*'Simulation II'!D$22^2)))</f>
        <v>0</v>
      </c>
      <c r="E90" s="22">
        <f>(1/(E$22*(SQRT(2*PI())))*EXP(-((E$19-'Simulation II'!$B90)^2)/(2*'Simulation II'!E$22^2)))</f>
        <v>0</v>
      </c>
      <c r="F90" s="22">
        <f>(1/(F$22*(SQRT(2*PI())))*EXP(-((F$19-'Simulation II'!$B90)^2)/(2*'Simulation II'!F$22^2)))</f>
        <v>0</v>
      </c>
      <c r="G90" s="22">
        <f>(1/(G$22*(SQRT(2*PI())))*EXP(-((G$18-'Simulation II'!$B90)^2)/(2*'Simulation II'!G$22^2)))</f>
        <v>0</v>
      </c>
      <c r="H90" s="22">
        <f>(1/(H$22*(SQRT(2*PI())))*EXP(-((H$18-'Simulation II'!$B90)^2)/(2*'Simulation II'!H$22^2)))</f>
        <v>0</v>
      </c>
      <c r="I90" s="22">
        <f>(1/(I$22*(SQRT(2*PI())))*EXP(-((I$18-'Simulation II'!$B90)^2)/(2*'Simulation II'!I$22^2)))</f>
        <v>0</v>
      </c>
      <c r="J90" s="22">
        <f t="shared" si="5"/>
        <v>1.5883539658816947E-212</v>
      </c>
    </row>
    <row r="91" spans="1:10">
      <c r="A91" s="18">
        <f>B91/'Isocratic retention'!$B$5</f>
        <v>0.32</v>
      </c>
      <c r="B91" s="8">
        <v>0.64</v>
      </c>
      <c r="C91" s="22">
        <f>(1/(C$22*(SQRT(2*PI())))*EXP(-((C$19-'Simulation II'!$B91)^2)/(2*'Simulation II'!C$22^2)))</f>
        <v>3.4228858487898012E-247</v>
      </c>
      <c r="D91" s="22">
        <f>(1/(D$22*(SQRT(2*PI())))*EXP(-((D$19-'Simulation II'!$B91)^2)/(2*'Simulation II'!D$22^2)))</f>
        <v>0</v>
      </c>
      <c r="E91" s="22">
        <f>(1/(E$22*(SQRT(2*PI())))*EXP(-((E$19-'Simulation II'!$B91)^2)/(2*'Simulation II'!E$22^2)))</f>
        <v>0</v>
      </c>
      <c r="F91" s="22">
        <f>(1/(F$22*(SQRT(2*PI())))*EXP(-((F$19-'Simulation II'!$B91)^2)/(2*'Simulation II'!F$22^2)))</f>
        <v>0</v>
      </c>
      <c r="G91" s="22">
        <f>(1/(G$22*(SQRT(2*PI())))*EXP(-((G$18-'Simulation II'!$B91)^2)/(2*'Simulation II'!G$22^2)))</f>
        <v>0</v>
      </c>
      <c r="H91" s="22">
        <f>(1/(H$22*(SQRT(2*PI())))*EXP(-((H$18-'Simulation II'!$B91)^2)/(2*'Simulation II'!H$22^2)))</f>
        <v>0</v>
      </c>
      <c r="I91" s="22">
        <f>(1/(I$22*(SQRT(2*PI())))*EXP(-((I$18-'Simulation II'!$B91)^2)/(2*'Simulation II'!I$22^2)))</f>
        <v>0</v>
      </c>
      <c r="J91" s="22">
        <f t="shared" si="5"/>
        <v>3.4228858487898012E-247</v>
      </c>
    </row>
    <row r="92" spans="1:10">
      <c r="A92" s="18">
        <f>B92/'Isocratic retention'!$B$5</f>
        <v>0.32500000000000001</v>
      </c>
      <c r="B92" s="8">
        <v>0.65</v>
      </c>
      <c r="C92" s="22">
        <f>(1/(C$22*(SQRT(2*PI())))*EXP(-((C$19-'Simulation II'!$B92)^2)/(2*'Simulation II'!C$22^2)))</f>
        <v>1.8378592816516333E-284</v>
      </c>
      <c r="D92" s="22">
        <f>(1/(D$22*(SQRT(2*PI())))*EXP(-((D$19-'Simulation II'!$B92)^2)/(2*'Simulation II'!D$22^2)))</f>
        <v>0</v>
      </c>
      <c r="E92" s="22">
        <f>(1/(E$22*(SQRT(2*PI())))*EXP(-((E$19-'Simulation II'!$B92)^2)/(2*'Simulation II'!E$22^2)))</f>
        <v>0</v>
      </c>
      <c r="F92" s="22">
        <f>(1/(F$22*(SQRT(2*PI())))*EXP(-((F$19-'Simulation II'!$B92)^2)/(2*'Simulation II'!F$22^2)))</f>
        <v>0</v>
      </c>
      <c r="G92" s="22">
        <f>(1/(G$22*(SQRT(2*PI())))*EXP(-((G$18-'Simulation II'!$B92)^2)/(2*'Simulation II'!G$22^2)))</f>
        <v>0</v>
      </c>
      <c r="H92" s="22">
        <f>(1/(H$22*(SQRT(2*PI())))*EXP(-((H$18-'Simulation II'!$B92)^2)/(2*'Simulation II'!H$22^2)))</f>
        <v>0</v>
      </c>
      <c r="I92" s="22">
        <f>(1/(I$22*(SQRT(2*PI())))*EXP(-((I$18-'Simulation II'!$B92)^2)/(2*'Simulation II'!I$22^2)))</f>
        <v>0</v>
      </c>
      <c r="J92" s="22">
        <f t="shared" ref="J92:J155" si="6">SUM(C92:I92)</f>
        <v>1.8378592816516333E-284</v>
      </c>
    </row>
    <row r="93" spans="1:10">
      <c r="A93" s="18">
        <f>B93/'Isocratic retention'!$B$5</f>
        <v>0.33</v>
      </c>
      <c r="B93" s="8">
        <v>0.66</v>
      </c>
      <c r="C93" s="22">
        <f>(1/(C$22*(SQRT(2*PI())))*EXP(-((C$19-'Simulation II'!$B93)^2)/(2*'Simulation II'!C$22^2)))</f>
        <v>0</v>
      </c>
      <c r="D93" s="22">
        <f>(1/(D$22*(SQRT(2*PI())))*EXP(-((D$19-'Simulation II'!$B93)^2)/(2*'Simulation II'!D$22^2)))</f>
        <v>0</v>
      </c>
      <c r="E93" s="22">
        <f>(1/(E$22*(SQRT(2*PI())))*EXP(-((E$19-'Simulation II'!$B93)^2)/(2*'Simulation II'!E$22^2)))</f>
        <v>0</v>
      </c>
      <c r="F93" s="22">
        <f>(1/(F$22*(SQRT(2*PI())))*EXP(-((F$19-'Simulation II'!$B93)^2)/(2*'Simulation II'!F$22^2)))</f>
        <v>0</v>
      </c>
      <c r="G93" s="22">
        <f>(1/(G$22*(SQRT(2*PI())))*EXP(-((G$18-'Simulation II'!$B93)^2)/(2*'Simulation II'!G$22^2)))</f>
        <v>0</v>
      </c>
      <c r="H93" s="22">
        <f>(1/(H$22*(SQRT(2*PI())))*EXP(-((H$18-'Simulation II'!$B93)^2)/(2*'Simulation II'!H$22^2)))</f>
        <v>0</v>
      </c>
      <c r="I93" s="22">
        <f>(1/(I$22*(SQRT(2*PI())))*EXP(-((I$18-'Simulation II'!$B93)^2)/(2*'Simulation II'!I$22^2)))</f>
        <v>0</v>
      </c>
      <c r="J93" s="22">
        <f t="shared" si="6"/>
        <v>0</v>
      </c>
    </row>
    <row r="94" spans="1:10">
      <c r="A94" s="18">
        <f>B94/'Isocratic retention'!$B$5</f>
        <v>0.33500000000000002</v>
      </c>
      <c r="B94" s="8">
        <v>0.67</v>
      </c>
      <c r="C94" s="22">
        <f>(1/(C$22*(SQRT(2*PI())))*EXP(-((C$19-'Simulation II'!$B94)^2)/(2*'Simulation II'!C$22^2)))</f>
        <v>0</v>
      </c>
      <c r="D94" s="22">
        <f>(1/(D$22*(SQRT(2*PI())))*EXP(-((D$19-'Simulation II'!$B94)^2)/(2*'Simulation II'!D$22^2)))</f>
        <v>0</v>
      </c>
      <c r="E94" s="22">
        <f>(1/(E$22*(SQRT(2*PI())))*EXP(-((E$19-'Simulation II'!$B94)^2)/(2*'Simulation II'!E$22^2)))</f>
        <v>0</v>
      </c>
      <c r="F94" s="22">
        <f>(1/(F$22*(SQRT(2*PI())))*EXP(-((F$19-'Simulation II'!$B94)^2)/(2*'Simulation II'!F$22^2)))</f>
        <v>0</v>
      </c>
      <c r="G94" s="22">
        <f>(1/(G$22*(SQRT(2*PI())))*EXP(-((G$18-'Simulation II'!$B94)^2)/(2*'Simulation II'!G$22^2)))</f>
        <v>0</v>
      </c>
      <c r="H94" s="22">
        <f>(1/(H$22*(SQRT(2*PI())))*EXP(-((H$18-'Simulation II'!$B94)^2)/(2*'Simulation II'!H$22^2)))</f>
        <v>0</v>
      </c>
      <c r="I94" s="22">
        <f>(1/(I$22*(SQRT(2*PI())))*EXP(-((I$18-'Simulation II'!$B94)^2)/(2*'Simulation II'!I$22^2)))</f>
        <v>0</v>
      </c>
      <c r="J94" s="22">
        <f t="shared" si="6"/>
        <v>0</v>
      </c>
    </row>
    <row r="95" spans="1:10">
      <c r="A95" s="18">
        <f>B95/'Isocratic retention'!$B$5</f>
        <v>0.34</v>
      </c>
      <c r="B95" s="8">
        <v>0.68</v>
      </c>
      <c r="C95" s="22">
        <f>(1/(C$22*(SQRT(2*PI())))*EXP(-((C$19-'Simulation II'!$B95)^2)/(2*'Simulation II'!C$22^2)))</f>
        <v>0</v>
      </c>
      <c r="D95" s="22">
        <f>(1/(D$22*(SQRT(2*PI())))*EXP(-((D$19-'Simulation II'!$B95)^2)/(2*'Simulation II'!D$22^2)))</f>
        <v>0</v>
      </c>
      <c r="E95" s="22">
        <f>(1/(E$22*(SQRT(2*PI())))*EXP(-((E$19-'Simulation II'!$B95)^2)/(2*'Simulation II'!E$22^2)))</f>
        <v>0</v>
      </c>
      <c r="F95" s="22">
        <f>(1/(F$22*(SQRT(2*PI())))*EXP(-((F$19-'Simulation II'!$B95)^2)/(2*'Simulation II'!F$22^2)))</f>
        <v>0</v>
      </c>
      <c r="G95" s="22">
        <f>(1/(G$22*(SQRT(2*PI())))*EXP(-((G$18-'Simulation II'!$B95)^2)/(2*'Simulation II'!G$22^2)))</f>
        <v>0</v>
      </c>
      <c r="H95" s="22">
        <f>(1/(H$22*(SQRT(2*PI())))*EXP(-((H$18-'Simulation II'!$B95)^2)/(2*'Simulation II'!H$22^2)))</f>
        <v>0</v>
      </c>
      <c r="I95" s="22">
        <f>(1/(I$22*(SQRT(2*PI())))*EXP(-((I$18-'Simulation II'!$B95)^2)/(2*'Simulation II'!I$22^2)))</f>
        <v>0</v>
      </c>
      <c r="J95" s="22">
        <f t="shared" si="6"/>
        <v>0</v>
      </c>
    </row>
    <row r="96" spans="1:10">
      <c r="A96" s="18">
        <f>B96/'Isocratic retention'!$B$5</f>
        <v>0.34499999999999997</v>
      </c>
      <c r="B96" s="8">
        <v>0.69</v>
      </c>
      <c r="C96" s="22">
        <f>(1/(C$22*(SQRT(2*PI())))*EXP(-((C$19-'Simulation II'!$B96)^2)/(2*'Simulation II'!C$22^2)))</f>
        <v>0</v>
      </c>
      <c r="D96" s="22">
        <f>(1/(D$22*(SQRT(2*PI())))*EXP(-((D$19-'Simulation II'!$B96)^2)/(2*'Simulation II'!D$22^2)))</f>
        <v>0</v>
      </c>
      <c r="E96" s="22">
        <f>(1/(E$22*(SQRT(2*PI())))*EXP(-((E$19-'Simulation II'!$B96)^2)/(2*'Simulation II'!E$22^2)))</f>
        <v>0</v>
      </c>
      <c r="F96" s="22">
        <f>(1/(F$22*(SQRT(2*PI())))*EXP(-((F$19-'Simulation II'!$B96)^2)/(2*'Simulation II'!F$22^2)))</f>
        <v>0</v>
      </c>
      <c r="G96" s="22">
        <f>(1/(G$22*(SQRT(2*PI())))*EXP(-((G$18-'Simulation II'!$B96)^2)/(2*'Simulation II'!G$22^2)))</f>
        <v>0</v>
      </c>
      <c r="H96" s="22">
        <f>(1/(H$22*(SQRT(2*PI())))*EXP(-((H$18-'Simulation II'!$B96)^2)/(2*'Simulation II'!H$22^2)))</f>
        <v>0</v>
      </c>
      <c r="I96" s="22">
        <f>(1/(I$22*(SQRT(2*PI())))*EXP(-((I$18-'Simulation II'!$B96)^2)/(2*'Simulation II'!I$22^2)))</f>
        <v>0</v>
      </c>
      <c r="J96" s="22">
        <f t="shared" si="6"/>
        <v>0</v>
      </c>
    </row>
    <row r="97" spans="1:10">
      <c r="A97" s="18">
        <f>B97/'Isocratic retention'!$B$5</f>
        <v>0.35</v>
      </c>
      <c r="B97" s="8">
        <v>0.7</v>
      </c>
      <c r="C97" s="22">
        <f>(1/(C$22*(SQRT(2*PI())))*EXP(-((C$19-'Simulation II'!$B97)^2)/(2*'Simulation II'!C$22^2)))</f>
        <v>0</v>
      </c>
      <c r="D97" s="22">
        <f>(1/(D$22*(SQRT(2*PI())))*EXP(-((D$19-'Simulation II'!$B97)^2)/(2*'Simulation II'!D$22^2)))</f>
        <v>0</v>
      </c>
      <c r="E97" s="22">
        <f>(1/(E$22*(SQRT(2*PI())))*EXP(-((E$19-'Simulation II'!$B97)^2)/(2*'Simulation II'!E$22^2)))</f>
        <v>0</v>
      </c>
      <c r="F97" s="22">
        <f>(1/(F$22*(SQRT(2*PI())))*EXP(-((F$19-'Simulation II'!$B97)^2)/(2*'Simulation II'!F$22^2)))</f>
        <v>0</v>
      </c>
      <c r="G97" s="22">
        <f>(1/(G$22*(SQRT(2*PI())))*EXP(-((G$18-'Simulation II'!$B97)^2)/(2*'Simulation II'!G$22^2)))</f>
        <v>0</v>
      </c>
      <c r="H97" s="22">
        <f>(1/(H$22*(SQRT(2*PI())))*EXP(-((H$18-'Simulation II'!$B97)^2)/(2*'Simulation II'!H$22^2)))</f>
        <v>0</v>
      </c>
      <c r="I97" s="22">
        <f>(1/(I$22*(SQRT(2*PI())))*EXP(-((I$18-'Simulation II'!$B97)^2)/(2*'Simulation II'!I$22^2)))</f>
        <v>0</v>
      </c>
      <c r="J97" s="22">
        <f t="shared" si="6"/>
        <v>0</v>
      </c>
    </row>
    <row r="98" spans="1:10">
      <c r="A98" s="18">
        <f>B98/'Isocratic retention'!$B$5</f>
        <v>0.35499999999999998</v>
      </c>
      <c r="B98" s="8">
        <v>0.71</v>
      </c>
      <c r="C98" s="22">
        <f>(1/(C$22*(SQRT(2*PI())))*EXP(-((C$19-'Simulation II'!$B98)^2)/(2*'Simulation II'!C$22^2)))</f>
        <v>0</v>
      </c>
      <c r="D98" s="22">
        <f>(1/(D$22*(SQRT(2*PI())))*EXP(-((D$19-'Simulation II'!$B98)^2)/(2*'Simulation II'!D$22^2)))</f>
        <v>0</v>
      </c>
      <c r="E98" s="22">
        <f>(1/(E$22*(SQRT(2*PI())))*EXP(-((E$19-'Simulation II'!$B98)^2)/(2*'Simulation II'!E$22^2)))</f>
        <v>0</v>
      </c>
      <c r="F98" s="22">
        <f>(1/(F$22*(SQRT(2*PI())))*EXP(-((F$19-'Simulation II'!$B98)^2)/(2*'Simulation II'!F$22^2)))</f>
        <v>0</v>
      </c>
      <c r="G98" s="22">
        <f>(1/(G$22*(SQRT(2*PI())))*EXP(-((G$18-'Simulation II'!$B98)^2)/(2*'Simulation II'!G$22^2)))</f>
        <v>0</v>
      </c>
      <c r="H98" s="22">
        <f>(1/(H$22*(SQRT(2*PI())))*EXP(-((H$18-'Simulation II'!$B98)^2)/(2*'Simulation II'!H$22^2)))</f>
        <v>0</v>
      </c>
      <c r="I98" s="22">
        <f>(1/(I$22*(SQRT(2*PI())))*EXP(-((I$18-'Simulation II'!$B98)^2)/(2*'Simulation II'!I$22^2)))</f>
        <v>0</v>
      </c>
      <c r="J98" s="22">
        <f t="shared" si="6"/>
        <v>0</v>
      </c>
    </row>
    <row r="99" spans="1:10">
      <c r="A99" s="18">
        <f>B99/'Isocratic retention'!$B$5</f>
        <v>0.36</v>
      </c>
      <c r="B99" s="8">
        <v>0.72</v>
      </c>
      <c r="C99" s="22">
        <f>(1/(C$22*(SQRT(2*PI())))*EXP(-((C$19-'Simulation II'!$B99)^2)/(2*'Simulation II'!C$22^2)))</f>
        <v>0</v>
      </c>
      <c r="D99" s="22">
        <f>(1/(D$22*(SQRT(2*PI())))*EXP(-((D$19-'Simulation II'!$B99)^2)/(2*'Simulation II'!D$22^2)))</f>
        <v>0</v>
      </c>
      <c r="E99" s="22">
        <f>(1/(E$22*(SQRT(2*PI())))*EXP(-((E$19-'Simulation II'!$B99)^2)/(2*'Simulation II'!E$22^2)))</f>
        <v>0</v>
      </c>
      <c r="F99" s="22">
        <f>(1/(F$22*(SQRT(2*PI())))*EXP(-((F$19-'Simulation II'!$B99)^2)/(2*'Simulation II'!F$22^2)))</f>
        <v>0</v>
      </c>
      <c r="G99" s="22">
        <f>(1/(G$22*(SQRT(2*PI())))*EXP(-((G$18-'Simulation II'!$B99)^2)/(2*'Simulation II'!G$22^2)))</f>
        <v>0</v>
      </c>
      <c r="H99" s="22">
        <f>(1/(H$22*(SQRT(2*PI())))*EXP(-((H$18-'Simulation II'!$B99)^2)/(2*'Simulation II'!H$22^2)))</f>
        <v>0</v>
      </c>
      <c r="I99" s="22">
        <f>(1/(I$22*(SQRT(2*PI())))*EXP(-((I$18-'Simulation II'!$B99)^2)/(2*'Simulation II'!I$22^2)))</f>
        <v>0</v>
      </c>
      <c r="J99" s="22">
        <f t="shared" si="6"/>
        <v>0</v>
      </c>
    </row>
    <row r="100" spans="1:10">
      <c r="A100" s="18">
        <f>B100/'Isocratic retention'!$B$5</f>
        <v>0.36499999999999999</v>
      </c>
      <c r="B100" s="8">
        <v>0.73</v>
      </c>
      <c r="C100" s="22">
        <f>(1/(C$22*(SQRT(2*PI())))*EXP(-((C$19-'Simulation II'!$B100)^2)/(2*'Simulation II'!C$22^2)))</f>
        <v>0</v>
      </c>
      <c r="D100" s="22">
        <f>(1/(D$22*(SQRT(2*PI())))*EXP(-((D$19-'Simulation II'!$B100)^2)/(2*'Simulation II'!D$22^2)))</f>
        <v>0</v>
      </c>
      <c r="E100" s="22">
        <f>(1/(E$22*(SQRT(2*PI())))*EXP(-((E$19-'Simulation II'!$B100)^2)/(2*'Simulation II'!E$22^2)))</f>
        <v>0</v>
      </c>
      <c r="F100" s="22">
        <f>(1/(F$22*(SQRT(2*PI())))*EXP(-((F$19-'Simulation II'!$B100)^2)/(2*'Simulation II'!F$22^2)))</f>
        <v>0</v>
      </c>
      <c r="G100" s="22">
        <f>(1/(G$22*(SQRT(2*PI())))*EXP(-((G$18-'Simulation II'!$B100)^2)/(2*'Simulation II'!G$22^2)))</f>
        <v>0</v>
      </c>
      <c r="H100" s="22">
        <f>(1/(H$22*(SQRT(2*PI())))*EXP(-((H$18-'Simulation II'!$B100)^2)/(2*'Simulation II'!H$22^2)))</f>
        <v>0</v>
      </c>
      <c r="I100" s="22">
        <f>(1/(I$22*(SQRT(2*PI())))*EXP(-((I$18-'Simulation II'!$B100)^2)/(2*'Simulation II'!I$22^2)))</f>
        <v>0</v>
      </c>
      <c r="J100" s="22">
        <f t="shared" si="6"/>
        <v>0</v>
      </c>
    </row>
    <row r="101" spans="1:10">
      <c r="A101" s="18">
        <f>B101/'Isocratic retention'!$B$5</f>
        <v>0.37</v>
      </c>
      <c r="B101" s="8">
        <v>0.74</v>
      </c>
      <c r="C101" s="22">
        <f>(1/(C$22*(SQRT(2*PI())))*EXP(-((C$19-'Simulation II'!$B101)^2)/(2*'Simulation II'!C$22^2)))</f>
        <v>0</v>
      </c>
      <c r="D101" s="22">
        <f>(1/(D$22*(SQRT(2*PI())))*EXP(-((D$19-'Simulation II'!$B101)^2)/(2*'Simulation II'!D$22^2)))</f>
        <v>0</v>
      </c>
      <c r="E101" s="22">
        <f>(1/(E$22*(SQRT(2*PI())))*EXP(-((E$19-'Simulation II'!$B101)^2)/(2*'Simulation II'!E$22^2)))</f>
        <v>0</v>
      </c>
      <c r="F101" s="22">
        <f>(1/(F$22*(SQRT(2*PI())))*EXP(-((F$19-'Simulation II'!$B101)^2)/(2*'Simulation II'!F$22^2)))</f>
        <v>0</v>
      </c>
      <c r="G101" s="22">
        <f>(1/(G$22*(SQRT(2*PI())))*EXP(-((G$18-'Simulation II'!$B101)^2)/(2*'Simulation II'!G$22^2)))</f>
        <v>0</v>
      </c>
      <c r="H101" s="22">
        <f>(1/(H$22*(SQRT(2*PI())))*EXP(-((H$18-'Simulation II'!$B101)^2)/(2*'Simulation II'!H$22^2)))</f>
        <v>0</v>
      </c>
      <c r="I101" s="22">
        <f>(1/(I$22*(SQRT(2*PI())))*EXP(-((I$18-'Simulation II'!$B101)^2)/(2*'Simulation II'!I$22^2)))</f>
        <v>0</v>
      </c>
      <c r="J101" s="22">
        <f t="shared" si="6"/>
        <v>0</v>
      </c>
    </row>
    <row r="102" spans="1:10">
      <c r="A102" s="18">
        <f>B102/'Isocratic retention'!$B$5</f>
        <v>0.375</v>
      </c>
      <c r="B102" s="8">
        <v>0.75</v>
      </c>
      <c r="C102" s="22">
        <f>(1/(C$22*(SQRT(2*PI())))*EXP(-((C$19-'Simulation II'!$B102)^2)/(2*'Simulation II'!C$22^2)))</f>
        <v>0</v>
      </c>
      <c r="D102" s="22">
        <f>(1/(D$22*(SQRT(2*PI())))*EXP(-((D$19-'Simulation II'!$B102)^2)/(2*'Simulation II'!D$22^2)))</f>
        <v>0</v>
      </c>
      <c r="E102" s="22">
        <f>(1/(E$22*(SQRT(2*PI())))*EXP(-((E$19-'Simulation II'!$B102)^2)/(2*'Simulation II'!E$22^2)))</f>
        <v>0</v>
      </c>
      <c r="F102" s="22">
        <f>(1/(F$22*(SQRT(2*PI())))*EXP(-((F$19-'Simulation II'!$B102)^2)/(2*'Simulation II'!F$22^2)))</f>
        <v>0</v>
      </c>
      <c r="G102" s="22">
        <f>(1/(G$22*(SQRT(2*PI())))*EXP(-((G$18-'Simulation II'!$B102)^2)/(2*'Simulation II'!G$22^2)))</f>
        <v>0</v>
      </c>
      <c r="H102" s="22">
        <f>(1/(H$22*(SQRT(2*PI())))*EXP(-((H$18-'Simulation II'!$B102)^2)/(2*'Simulation II'!H$22^2)))</f>
        <v>0</v>
      </c>
      <c r="I102" s="22">
        <f>(1/(I$22*(SQRT(2*PI())))*EXP(-((I$18-'Simulation II'!$B102)^2)/(2*'Simulation II'!I$22^2)))</f>
        <v>0</v>
      </c>
      <c r="J102" s="22">
        <f t="shared" si="6"/>
        <v>0</v>
      </c>
    </row>
    <row r="103" spans="1:10">
      <c r="A103" s="18">
        <f>B103/'Isocratic retention'!$B$5</f>
        <v>0.38</v>
      </c>
      <c r="B103" s="8">
        <v>0.76</v>
      </c>
      <c r="C103" s="22">
        <f>(1/(C$22*(SQRT(2*PI())))*EXP(-((C$19-'Simulation II'!$B103)^2)/(2*'Simulation II'!C$22^2)))</f>
        <v>0</v>
      </c>
      <c r="D103" s="22">
        <f>(1/(D$22*(SQRT(2*PI())))*EXP(-((D$19-'Simulation II'!$B103)^2)/(2*'Simulation II'!D$22^2)))</f>
        <v>0</v>
      </c>
      <c r="E103" s="22">
        <f>(1/(E$22*(SQRT(2*PI())))*EXP(-((E$19-'Simulation II'!$B103)^2)/(2*'Simulation II'!E$22^2)))</f>
        <v>0</v>
      </c>
      <c r="F103" s="22">
        <f>(1/(F$22*(SQRT(2*PI())))*EXP(-((F$19-'Simulation II'!$B103)^2)/(2*'Simulation II'!F$22^2)))</f>
        <v>0</v>
      </c>
      <c r="G103" s="22">
        <f>(1/(G$22*(SQRT(2*PI())))*EXP(-((G$18-'Simulation II'!$B103)^2)/(2*'Simulation II'!G$22^2)))</f>
        <v>0</v>
      </c>
      <c r="H103" s="22">
        <f>(1/(H$22*(SQRT(2*PI())))*EXP(-((H$18-'Simulation II'!$B103)^2)/(2*'Simulation II'!H$22^2)))</f>
        <v>0</v>
      </c>
      <c r="I103" s="22">
        <f>(1/(I$22*(SQRT(2*PI())))*EXP(-((I$18-'Simulation II'!$B103)^2)/(2*'Simulation II'!I$22^2)))</f>
        <v>0</v>
      </c>
      <c r="J103" s="22">
        <f t="shared" si="6"/>
        <v>0</v>
      </c>
    </row>
    <row r="104" spans="1:10">
      <c r="A104" s="18">
        <f>B104/'Isocratic retention'!$B$5</f>
        <v>0.38500000000000001</v>
      </c>
      <c r="B104" s="8">
        <v>0.77</v>
      </c>
      <c r="C104" s="22">
        <f>(1/(C$22*(SQRT(2*PI())))*EXP(-((C$19-'Simulation II'!$B104)^2)/(2*'Simulation II'!C$22^2)))</f>
        <v>0</v>
      </c>
      <c r="D104" s="22">
        <f>(1/(D$22*(SQRT(2*PI())))*EXP(-((D$19-'Simulation II'!$B104)^2)/(2*'Simulation II'!D$22^2)))</f>
        <v>0</v>
      </c>
      <c r="E104" s="22">
        <f>(1/(E$22*(SQRT(2*PI())))*EXP(-((E$19-'Simulation II'!$B104)^2)/(2*'Simulation II'!E$22^2)))</f>
        <v>0</v>
      </c>
      <c r="F104" s="22">
        <f>(1/(F$22*(SQRT(2*PI())))*EXP(-((F$19-'Simulation II'!$B104)^2)/(2*'Simulation II'!F$22^2)))</f>
        <v>0</v>
      </c>
      <c r="G104" s="22">
        <f>(1/(G$22*(SQRT(2*PI())))*EXP(-((G$18-'Simulation II'!$B104)^2)/(2*'Simulation II'!G$22^2)))</f>
        <v>0</v>
      </c>
      <c r="H104" s="22">
        <f>(1/(H$22*(SQRT(2*PI())))*EXP(-((H$18-'Simulation II'!$B104)^2)/(2*'Simulation II'!H$22^2)))</f>
        <v>0</v>
      </c>
      <c r="I104" s="22">
        <f>(1/(I$22*(SQRT(2*PI())))*EXP(-((I$18-'Simulation II'!$B104)^2)/(2*'Simulation II'!I$22^2)))</f>
        <v>0</v>
      </c>
      <c r="J104" s="22">
        <f t="shared" si="6"/>
        <v>0</v>
      </c>
    </row>
    <row r="105" spans="1:10">
      <c r="A105" s="18">
        <f>B105/'Isocratic retention'!$B$5</f>
        <v>0.39</v>
      </c>
      <c r="B105" s="8">
        <v>0.78</v>
      </c>
      <c r="C105" s="22">
        <f>(1/(C$22*(SQRT(2*PI())))*EXP(-((C$19-'Simulation II'!$B105)^2)/(2*'Simulation II'!C$22^2)))</f>
        <v>0</v>
      </c>
      <c r="D105" s="22">
        <f>(1/(D$22*(SQRT(2*PI())))*EXP(-((D$19-'Simulation II'!$B105)^2)/(2*'Simulation II'!D$22^2)))</f>
        <v>0</v>
      </c>
      <c r="E105" s="22">
        <f>(1/(E$22*(SQRT(2*PI())))*EXP(-((E$19-'Simulation II'!$B105)^2)/(2*'Simulation II'!E$22^2)))</f>
        <v>0</v>
      </c>
      <c r="F105" s="22">
        <f>(1/(F$22*(SQRT(2*PI())))*EXP(-((F$19-'Simulation II'!$B105)^2)/(2*'Simulation II'!F$22^2)))</f>
        <v>0</v>
      </c>
      <c r="G105" s="22">
        <f>(1/(G$22*(SQRT(2*PI())))*EXP(-((G$18-'Simulation II'!$B105)^2)/(2*'Simulation II'!G$22^2)))</f>
        <v>0</v>
      </c>
      <c r="H105" s="22">
        <f>(1/(H$22*(SQRT(2*PI())))*EXP(-((H$18-'Simulation II'!$B105)^2)/(2*'Simulation II'!H$22^2)))</f>
        <v>0</v>
      </c>
      <c r="I105" s="22">
        <f>(1/(I$22*(SQRT(2*PI())))*EXP(-((I$18-'Simulation II'!$B105)^2)/(2*'Simulation II'!I$22^2)))</f>
        <v>0</v>
      </c>
      <c r="J105" s="22">
        <f t="shared" si="6"/>
        <v>0</v>
      </c>
    </row>
    <row r="106" spans="1:10">
      <c r="A106" s="18">
        <f>B106/'Isocratic retention'!$B$5</f>
        <v>0.39500000000000002</v>
      </c>
      <c r="B106" s="8">
        <v>0.79</v>
      </c>
      <c r="C106" s="22">
        <f>(1/(C$22*(SQRT(2*PI())))*EXP(-((C$19-'Simulation II'!$B106)^2)/(2*'Simulation II'!C$22^2)))</f>
        <v>0</v>
      </c>
      <c r="D106" s="22">
        <f>(1/(D$22*(SQRT(2*PI())))*EXP(-((D$19-'Simulation II'!$B106)^2)/(2*'Simulation II'!D$22^2)))</f>
        <v>0</v>
      </c>
      <c r="E106" s="22">
        <f>(1/(E$22*(SQRT(2*PI())))*EXP(-((E$19-'Simulation II'!$B106)^2)/(2*'Simulation II'!E$22^2)))</f>
        <v>0</v>
      </c>
      <c r="F106" s="22">
        <f>(1/(F$22*(SQRT(2*PI())))*EXP(-((F$19-'Simulation II'!$B106)^2)/(2*'Simulation II'!F$22^2)))</f>
        <v>0</v>
      </c>
      <c r="G106" s="22">
        <f>(1/(G$22*(SQRT(2*PI())))*EXP(-((G$18-'Simulation II'!$B106)^2)/(2*'Simulation II'!G$22^2)))</f>
        <v>0</v>
      </c>
      <c r="H106" s="22">
        <f>(1/(H$22*(SQRT(2*PI())))*EXP(-((H$18-'Simulation II'!$B106)^2)/(2*'Simulation II'!H$22^2)))</f>
        <v>0</v>
      </c>
      <c r="I106" s="22">
        <f>(1/(I$22*(SQRT(2*PI())))*EXP(-((I$18-'Simulation II'!$B106)^2)/(2*'Simulation II'!I$22^2)))</f>
        <v>0</v>
      </c>
      <c r="J106" s="22">
        <f t="shared" si="6"/>
        <v>0</v>
      </c>
    </row>
    <row r="107" spans="1:10">
      <c r="A107" s="18">
        <f>B107/'Isocratic retention'!$B$5</f>
        <v>0.4</v>
      </c>
      <c r="B107" s="8">
        <v>0.8</v>
      </c>
      <c r="C107" s="22">
        <f>(1/(C$22*(SQRT(2*PI())))*EXP(-((C$19-'Simulation II'!$B107)^2)/(2*'Simulation II'!C$22^2)))</f>
        <v>0</v>
      </c>
      <c r="D107" s="22">
        <f>(1/(D$22*(SQRT(2*PI())))*EXP(-((D$19-'Simulation II'!$B107)^2)/(2*'Simulation II'!D$22^2)))</f>
        <v>0</v>
      </c>
      <c r="E107" s="22">
        <f>(1/(E$22*(SQRT(2*PI())))*EXP(-((E$19-'Simulation II'!$B107)^2)/(2*'Simulation II'!E$22^2)))</f>
        <v>0</v>
      </c>
      <c r="F107" s="22">
        <f>(1/(F$22*(SQRT(2*PI())))*EXP(-((F$19-'Simulation II'!$B107)^2)/(2*'Simulation II'!F$22^2)))</f>
        <v>0</v>
      </c>
      <c r="G107" s="22">
        <f>(1/(G$22*(SQRT(2*PI())))*EXP(-((G$18-'Simulation II'!$B107)^2)/(2*'Simulation II'!G$22^2)))</f>
        <v>0</v>
      </c>
      <c r="H107" s="22">
        <f>(1/(H$22*(SQRT(2*PI())))*EXP(-((H$18-'Simulation II'!$B107)^2)/(2*'Simulation II'!H$22^2)))</f>
        <v>0</v>
      </c>
      <c r="I107" s="22">
        <f>(1/(I$22*(SQRT(2*PI())))*EXP(-((I$18-'Simulation II'!$B107)^2)/(2*'Simulation II'!I$22^2)))</f>
        <v>0</v>
      </c>
      <c r="J107" s="22">
        <f t="shared" si="6"/>
        <v>0</v>
      </c>
    </row>
    <row r="108" spans="1:10">
      <c r="A108" s="18">
        <f>B108/'Isocratic retention'!$B$5</f>
        <v>0.40500000000000003</v>
      </c>
      <c r="B108" s="8">
        <v>0.81</v>
      </c>
      <c r="C108" s="22">
        <f>(1/(C$22*(SQRT(2*PI())))*EXP(-((C$19-'Simulation II'!$B108)^2)/(2*'Simulation II'!C$22^2)))</f>
        <v>0</v>
      </c>
      <c r="D108" s="22">
        <f>(1/(D$22*(SQRT(2*PI())))*EXP(-((D$19-'Simulation II'!$B108)^2)/(2*'Simulation II'!D$22^2)))</f>
        <v>0</v>
      </c>
      <c r="E108" s="22">
        <f>(1/(E$22*(SQRT(2*PI())))*EXP(-((E$19-'Simulation II'!$B108)^2)/(2*'Simulation II'!E$22^2)))</f>
        <v>0</v>
      </c>
      <c r="F108" s="22">
        <f>(1/(F$22*(SQRT(2*PI())))*EXP(-((F$19-'Simulation II'!$B108)^2)/(2*'Simulation II'!F$22^2)))</f>
        <v>0</v>
      </c>
      <c r="G108" s="22">
        <f>(1/(G$22*(SQRT(2*PI())))*EXP(-((G$18-'Simulation II'!$B108)^2)/(2*'Simulation II'!G$22^2)))</f>
        <v>0</v>
      </c>
      <c r="H108" s="22">
        <f>(1/(H$22*(SQRT(2*PI())))*EXP(-((H$18-'Simulation II'!$B108)^2)/(2*'Simulation II'!H$22^2)))</f>
        <v>0</v>
      </c>
      <c r="I108" s="22">
        <f>(1/(I$22*(SQRT(2*PI())))*EXP(-((I$18-'Simulation II'!$B108)^2)/(2*'Simulation II'!I$22^2)))</f>
        <v>0</v>
      </c>
      <c r="J108" s="22">
        <f t="shared" si="6"/>
        <v>0</v>
      </c>
    </row>
    <row r="109" spans="1:10">
      <c r="A109" s="18">
        <f>B109/'Isocratic retention'!$B$5</f>
        <v>0.41</v>
      </c>
      <c r="B109" s="8">
        <v>0.82</v>
      </c>
      <c r="C109" s="22">
        <f>(1/(C$22*(SQRT(2*PI())))*EXP(-((C$19-'Simulation II'!$B109)^2)/(2*'Simulation II'!C$22^2)))</f>
        <v>0</v>
      </c>
      <c r="D109" s="22">
        <f>(1/(D$22*(SQRT(2*PI())))*EXP(-((D$19-'Simulation II'!$B109)^2)/(2*'Simulation II'!D$22^2)))</f>
        <v>0</v>
      </c>
      <c r="E109" s="22">
        <f>(1/(E$22*(SQRT(2*PI())))*EXP(-((E$19-'Simulation II'!$B109)^2)/(2*'Simulation II'!E$22^2)))</f>
        <v>0</v>
      </c>
      <c r="F109" s="22">
        <f>(1/(F$22*(SQRT(2*PI())))*EXP(-((F$19-'Simulation II'!$B109)^2)/(2*'Simulation II'!F$22^2)))</f>
        <v>0</v>
      </c>
      <c r="G109" s="22">
        <f>(1/(G$22*(SQRT(2*PI())))*EXP(-((G$18-'Simulation II'!$B109)^2)/(2*'Simulation II'!G$22^2)))</f>
        <v>0</v>
      </c>
      <c r="H109" s="22">
        <f>(1/(H$22*(SQRT(2*PI())))*EXP(-((H$18-'Simulation II'!$B109)^2)/(2*'Simulation II'!H$22^2)))</f>
        <v>0</v>
      </c>
      <c r="I109" s="22">
        <f>(1/(I$22*(SQRT(2*PI())))*EXP(-((I$18-'Simulation II'!$B109)^2)/(2*'Simulation II'!I$22^2)))</f>
        <v>0</v>
      </c>
      <c r="J109" s="22">
        <f t="shared" si="6"/>
        <v>0</v>
      </c>
    </row>
    <row r="110" spans="1:10">
      <c r="A110" s="18">
        <f>B110/'Isocratic retention'!$B$5</f>
        <v>0.41499999999999998</v>
      </c>
      <c r="B110" s="8">
        <v>0.83</v>
      </c>
      <c r="C110" s="22">
        <f>(1/(C$22*(SQRT(2*PI())))*EXP(-((C$19-'Simulation II'!$B110)^2)/(2*'Simulation II'!C$22^2)))</f>
        <v>0</v>
      </c>
      <c r="D110" s="22">
        <f>(1/(D$22*(SQRT(2*PI())))*EXP(-((D$19-'Simulation II'!$B110)^2)/(2*'Simulation II'!D$22^2)))</f>
        <v>0</v>
      </c>
      <c r="E110" s="22">
        <f>(1/(E$22*(SQRT(2*PI())))*EXP(-((E$19-'Simulation II'!$B110)^2)/(2*'Simulation II'!E$22^2)))</f>
        <v>0</v>
      </c>
      <c r="F110" s="22">
        <f>(1/(F$22*(SQRT(2*PI())))*EXP(-((F$19-'Simulation II'!$B110)^2)/(2*'Simulation II'!F$22^2)))</f>
        <v>0</v>
      </c>
      <c r="G110" s="22">
        <f>(1/(G$22*(SQRT(2*PI())))*EXP(-((G$18-'Simulation II'!$B110)^2)/(2*'Simulation II'!G$22^2)))</f>
        <v>0</v>
      </c>
      <c r="H110" s="22">
        <f>(1/(H$22*(SQRT(2*PI())))*EXP(-((H$18-'Simulation II'!$B110)^2)/(2*'Simulation II'!H$22^2)))</f>
        <v>0</v>
      </c>
      <c r="I110" s="22">
        <f>(1/(I$22*(SQRT(2*PI())))*EXP(-((I$18-'Simulation II'!$B110)^2)/(2*'Simulation II'!I$22^2)))</f>
        <v>0</v>
      </c>
      <c r="J110" s="22">
        <f t="shared" si="6"/>
        <v>0</v>
      </c>
    </row>
    <row r="111" spans="1:10">
      <c r="A111" s="18">
        <f>B111/'Isocratic retention'!$B$5</f>
        <v>0.42</v>
      </c>
      <c r="B111" s="8">
        <v>0.84</v>
      </c>
      <c r="C111" s="22">
        <f>(1/(C$22*(SQRT(2*PI())))*EXP(-((C$19-'Simulation II'!$B111)^2)/(2*'Simulation II'!C$22^2)))</f>
        <v>0</v>
      </c>
      <c r="D111" s="22">
        <f>(1/(D$22*(SQRT(2*PI())))*EXP(-((D$19-'Simulation II'!$B111)^2)/(2*'Simulation II'!D$22^2)))</f>
        <v>3.1118628657481388E-298</v>
      </c>
      <c r="E111" s="22">
        <f>(1/(E$22*(SQRT(2*PI())))*EXP(-((E$19-'Simulation II'!$B111)^2)/(2*'Simulation II'!E$22^2)))</f>
        <v>0</v>
      </c>
      <c r="F111" s="22">
        <f>(1/(F$22*(SQRT(2*PI())))*EXP(-((F$19-'Simulation II'!$B111)^2)/(2*'Simulation II'!F$22^2)))</f>
        <v>0</v>
      </c>
      <c r="G111" s="22">
        <f>(1/(G$22*(SQRT(2*PI())))*EXP(-((G$18-'Simulation II'!$B111)^2)/(2*'Simulation II'!G$22^2)))</f>
        <v>0</v>
      </c>
      <c r="H111" s="22">
        <f>(1/(H$22*(SQRT(2*PI())))*EXP(-((H$18-'Simulation II'!$B111)^2)/(2*'Simulation II'!H$22^2)))</f>
        <v>0</v>
      </c>
      <c r="I111" s="22">
        <f>(1/(I$22*(SQRT(2*PI())))*EXP(-((I$18-'Simulation II'!$B111)^2)/(2*'Simulation II'!I$22^2)))</f>
        <v>0</v>
      </c>
      <c r="J111" s="22">
        <f t="shared" si="6"/>
        <v>3.1118628657481388E-298</v>
      </c>
    </row>
    <row r="112" spans="1:10">
      <c r="A112" s="18">
        <f>B112/'Isocratic retention'!$B$5</f>
        <v>0.42499999999999999</v>
      </c>
      <c r="B112" s="8">
        <v>0.85</v>
      </c>
      <c r="C112" s="22">
        <f>(1/(C$22*(SQRT(2*PI())))*EXP(-((C$19-'Simulation II'!$B112)^2)/(2*'Simulation II'!C$22^2)))</f>
        <v>0</v>
      </c>
      <c r="D112" s="22">
        <f>(1/(D$22*(SQRT(2*PI())))*EXP(-((D$19-'Simulation II'!$B112)^2)/(2*'Simulation II'!D$22^2)))</f>
        <v>8.5744332063640026E-264</v>
      </c>
      <c r="E112" s="22">
        <f>(1/(E$22*(SQRT(2*PI())))*EXP(-((E$19-'Simulation II'!$B112)^2)/(2*'Simulation II'!E$22^2)))</f>
        <v>0</v>
      </c>
      <c r="F112" s="22">
        <f>(1/(F$22*(SQRT(2*PI())))*EXP(-((F$19-'Simulation II'!$B112)^2)/(2*'Simulation II'!F$22^2)))</f>
        <v>0</v>
      </c>
      <c r="G112" s="22">
        <f>(1/(G$22*(SQRT(2*PI())))*EXP(-((G$18-'Simulation II'!$B112)^2)/(2*'Simulation II'!G$22^2)))</f>
        <v>0</v>
      </c>
      <c r="H112" s="22">
        <f>(1/(H$22*(SQRT(2*PI())))*EXP(-((H$18-'Simulation II'!$B112)^2)/(2*'Simulation II'!H$22^2)))</f>
        <v>0</v>
      </c>
      <c r="I112" s="22">
        <f>(1/(I$22*(SQRT(2*PI())))*EXP(-((I$18-'Simulation II'!$B112)^2)/(2*'Simulation II'!I$22^2)))</f>
        <v>0</v>
      </c>
      <c r="J112" s="22">
        <f t="shared" si="6"/>
        <v>8.5744332063640026E-264</v>
      </c>
    </row>
    <row r="113" spans="1:10">
      <c r="A113" s="18">
        <f>B113/'Isocratic retention'!$B$5</f>
        <v>0.43</v>
      </c>
      <c r="B113" s="8">
        <v>0.86</v>
      </c>
      <c r="C113" s="22">
        <f>(1/(C$22*(SQRT(2*PI())))*EXP(-((C$19-'Simulation II'!$B113)^2)/(2*'Simulation II'!C$22^2)))</f>
        <v>0</v>
      </c>
      <c r="D113" s="22">
        <f>(1/(D$22*(SQRT(2*PI())))*EXP(-((D$19-'Simulation II'!$B113)^2)/(2*'Simulation II'!D$22^2)))</f>
        <v>1.8624588149669624E-231</v>
      </c>
      <c r="E113" s="22">
        <f>(1/(E$22*(SQRT(2*PI())))*EXP(-((E$19-'Simulation II'!$B113)^2)/(2*'Simulation II'!E$22^2)))</f>
        <v>0</v>
      </c>
      <c r="F113" s="22">
        <f>(1/(F$22*(SQRT(2*PI())))*EXP(-((F$19-'Simulation II'!$B113)^2)/(2*'Simulation II'!F$22^2)))</f>
        <v>0</v>
      </c>
      <c r="G113" s="22">
        <f>(1/(G$22*(SQRT(2*PI())))*EXP(-((G$18-'Simulation II'!$B113)^2)/(2*'Simulation II'!G$22^2)))</f>
        <v>0</v>
      </c>
      <c r="H113" s="22">
        <f>(1/(H$22*(SQRT(2*PI())))*EXP(-((H$18-'Simulation II'!$B113)^2)/(2*'Simulation II'!H$22^2)))</f>
        <v>0</v>
      </c>
      <c r="I113" s="22">
        <f>(1/(I$22*(SQRT(2*PI())))*EXP(-((I$18-'Simulation II'!$B113)^2)/(2*'Simulation II'!I$22^2)))</f>
        <v>0</v>
      </c>
      <c r="J113" s="22">
        <f t="shared" si="6"/>
        <v>1.8624588149669624E-231</v>
      </c>
    </row>
    <row r="114" spans="1:10">
      <c r="A114" s="18">
        <f>B114/'Isocratic retention'!$B$5</f>
        <v>0.435</v>
      </c>
      <c r="B114" s="8">
        <v>0.87</v>
      </c>
      <c r="C114" s="22">
        <f>(1/(C$22*(SQRT(2*PI())))*EXP(-((C$19-'Simulation II'!$B114)^2)/(2*'Simulation II'!C$22^2)))</f>
        <v>0</v>
      </c>
      <c r="D114" s="22">
        <f>(1/(D$22*(SQRT(2*PI())))*EXP(-((D$19-'Simulation II'!$B114)^2)/(2*'Simulation II'!D$22^2)))</f>
        <v>3.189071225036195E-201</v>
      </c>
      <c r="E114" s="22">
        <f>(1/(E$22*(SQRT(2*PI())))*EXP(-((E$19-'Simulation II'!$B114)^2)/(2*'Simulation II'!E$22^2)))</f>
        <v>0</v>
      </c>
      <c r="F114" s="22">
        <f>(1/(F$22*(SQRT(2*PI())))*EXP(-((F$19-'Simulation II'!$B114)^2)/(2*'Simulation II'!F$22^2)))</f>
        <v>0</v>
      </c>
      <c r="G114" s="22">
        <f>(1/(G$22*(SQRT(2*PI())))*EXP(-((G$18-'Simulation II'!$B114)^2)/(2*'Simulation II'!G$22^2)))</f>
        <v>0</v>
      </c>
      <c r="H114" s="22">
        <f>(1/(H$22*(SQRT(2*PI())))*EXP(-((H$18-'Simulation II'!$B114)^2)/(2*'Simulation II'!H$22^2)))</f>
        <v>0</v>
      </c>
      <c r="I114" s="22">
        <f>(1/(I$22*(SQRT(2*PI())))*EXP(-((I$18-'Simulation II'!$B114)^2)/(2*'Simulation II'!I$22^2)))</f>
        <v>0</v>
      </c>
      <c r="J114" s="22">
        <f t="shared" si="6"/>
        <v>3.189071225036195E-201</v>
      </c>
    </row>
    <row r="115" spans="1:10">
      <c r="A115" s="18">
        <f>B115/'Isocratic retention'!$B$5</f>
        <v>0.44</v>
      </c>
      <c r="B115" s="8">
        <v>0.88</v>
      </c>
      <c r="C115" s="22">
        <f>(1/(C$22*(SQRT(2*PI())))*EXP(-((C$19-'Simulation II'!$B115)^2)/(2*'Simulation II'!C$22^2)))</f>
        <v>0</v>
      </c>
      <c r="D115" s="22">
        <f>(1/(D$22*(SQRT(2*PI())))*EXP(-((D$19-'Simulation II'!$B115)^2)/(2*'Simulation II'!D$22^2)))</f>
        <v>4.3046519719082238E-173</v>
      </c>
      <c r="E115" s="22">
        <f>(1/(E$22*(SQRT(2*PI())))*EXP(-((E$19-'Simulation II'!$B115)^2)/(2*'Simulation II'!E$22^2)))</f>
        <v>0</v>
      </c>
      <c r="F115" s="22">
        <f>(1/(F$22*(SQRT(2*PI())))*EXP(-((F$19-'Simulation II'!$B115)^2)/(2*'Simulation II'!F$22^2)))</f>
        <v>0</v>
      </c>
      <c r="G115" s="22">
        <f>(1/(G$22*(SQRT(2*PI())))*EXP(-((G$18-'Simulation II'!$B115)^2)/(2*'Simulation II'!G$22^2)))</f>
        <v>0</v>
      </c>
      <c r="H115" s="22">
        <f>(1/(H$22*(SQRT(2*PI())))*EXP(-((H$18-'Simulation II'!$B115)^2)/(2*'Simulation II'!H$22^2)))</f>
        <v>0</v>
      </c>
      <c r="I115" s="22">
        <f>(1/(I$22*(SQRT(2*PI())))*EXP(-((I$18-'Simulation II'!$B115)^2)/(2*'Simulation II'!I$22^2)))</f>
        <v>0</v>
      </c>
      <c r="J115" s="22">
        <f t="shared" si="6"/>
        <v>4.3046519719082238E-173</v>
      </c>
    </row>
    <row r="116" spans="1:10">
      <c r="A116" s="18">
        <f>B116/'Isocratic retention'!$B$5</f>
        <v>0.44500000000000001</v>
      </c>
      <c r="B116" s="8">
        <v>0.89</v>
      </c>
      <c r="C116" s="22">
        <f>(1/(C$22*(SQRT(2*PI())))*EXP(-((C$19-'Simulation II'!$B116)^2)/(2*'Simulation II'!C$22^2)))</f>
        <v>0</v>
      </c>
      <c r="D116" s="22">
        <f>(1/(D$22*(SQRT(2*PI())))*EXP(-((D$19-'Simulation II'!$B116)^2)/(2*'Simulation II'!D$22^2)))</f>
        <v>4.5804500920622005E-147</v>
      </c>
      <c r="E116" s="22">
        <f>(1/(E$22*(SQRT(2*PI())))*EXP(-((E$19-'Simulation II'!$B116)^2)/(2*'Simulation II'!E$22^2)))</f>
        <v>0</v>
      </c>
      <c r="F116" s="22">
        <f>(1/(F$22*(SQRT(2*PI())))*EXP(-((F$19-'Simulation II'!$B116)^2)/(2*'Simulation II'!F$22^2)))</f>
        <v>0</v>
      </c>
      <c r="G116" s="22">
        <f>(1/(G$22*(SQRT(2*PI())))*EXP(-((G$18-'Simulation II'!$B116)^2)/(2*'Simulation II'!G$22^2)))</f>
        <v>0</v>
      </c>
      <c r="H116" s="22">
        <f>(1/(H$22*(SQRT(2*PI())))*EXP(-((H$18-'Simulation II'!$B116)^2)/(2*'Simulation II'!H$22^2)))</f>
        <v>0</v>
      </c>
      <c r="I116" s="22">
        <f>(1/(I$22*(SQRT(2*PI())))*EXP(-((I$18-'Simulation II'!$B116)^2)/(2*'Simulation II'!I$22^2)))</f>
        <v>0</v>
      </c>
      <c r="J116" s="22">
        <f t="shared" si="6"/>
        <v>4.5804500920622005E-147</v>
      </c>
    </row>
    <row r="117" spans="1:10">
      <c r="A117" s="18">
        <f>B117/'Isocratic retention'!$B$5</f>
        <v>0.45</v>
      </c>
      <c r="B117" s="8">
        <v>0.9</v>
      </c>
      <c r="C117" s="22">
        <f>(1/(C$22*(SQRT(2*PI())))*EXP(-((C$19-'Simulation II'!$B117)^2)/(2*'Simulation II'!C$22^2)))</f>
        <v>0</v>
      </c>
      <c r="D117" s="22">
        <f>(1/(D$22*(SQRT(2*PI())))*EXP(-((D$19-'Simulation II'!$B117)^2)/(2*'Simulation II'!D$22^2)))</f>
        <v>3.8421520789885452E-123</v>
      </c>
      <c r="E117" s="22">
        <f>(1/(E$22*(SQRT(2*PI())))*EXP(-((E$19-'Simulation II'!$B117)^2)/(2*'Simulation II'!E$22^2)))</f>
        <v>0</v>
      </c>
      <c r="F117" s="22">
        <f>(1/(F$22*(SQRT(2*PI())))*EXP(-((F$19-'Simulation II'!$B117)^2)/(2*'Simulation II'!F$22^2)))</f>
        <v>0</v>
      </c>
      <c r="G117" s="22">
        <f>(1/(G$22*(SQRT(2*PI())))*EXP(-((G$18-'Simulation II'!$B117)^2)/(2*'Simulation II'!G$22^2)))</f>
        <v>0</v>
      </c>
      <c r="H117" s="22">
        <f>(1/(H$22*(SQRT(2*PI())))*EXP(-((H$18-'Simulation II'!$B117)^2)/(2*'Simulation II'!H$22^2)))</f>
        <v>0</v>
      </c>
      <c r="I117" s="22">
        <f>(1/(I$22*(SQRT(2*PI())))*EXP(-((I$18-'Simulation II'!$B117)^2)/(2*'Simulation II'!I$22^2)))</f>
        <v>0</v>
      </c>
      <c r="J117" s="22">
        <f t="shared" si="6"/>
        <v>3.8421520789885452E-123</v>
      </c>
    </row>
    <row r="118" spans="1:10">
      <c r="A118" s="18">
        <f>B118/'Isocratic retention'!$B$5</f>
        <v>0.45500000000000002</v>
      </c>
      <c r="B118" s="8">
        <v>0.91</v>
      </c>
      <c r="C118" s="22">
        <f>(1/(C$22*(SQRT(2*PI())))*EXP(-((C$19-'Simulation II'!$B118)^2)/(2*'Simulation II'!C$22^2)))</f>
        <v>0</v>
      </c>
      <c r="D118" s="22">
        <f>(1/(D$22*(SQRT(2*PI())))*EXP(-((D$19-'Simulation II'!$B118)^2)/(2*'Simulation II'!D$22^2)))</f>
        <v>2.5406054845801603E-101</v>
      </c>
      <c r="E118" s="22">
        <f>(1/(E$22*(SQRT(2*PI())))*EXP(-((E$19-'Simulation II'!$B118)^2)/(2*'Simulation II'!E$22^2)))</f>
        <v>0</v>
      </c>
      <c r="F118" s="22">
        <f>(1/(F$22*(SQRT(2*PI())))*EXP(-((F$19-'Simulation II'!$B118)^2)/(2*'Simulation II'!F$22^2)))</f>
        <v>0</v>
      </c>
      <c r="G118" s="22">
        <f>(1/(G$22*(SQRT(2*PI())))*EXP(-((G$18-'Simulation II'!$B118)^2)/(2*'Simulation II'!G$22^2)))</f>
        <v>0</v>
      </c>
      <c r="H118" s="22">
        <f>(1/(H$22*(SQRT(2*PI())))*EXP(-((H$18-'Simulation II'!$B118)^2)/(2*'Simulation II'!H$22^2)))</f>
        <v>0</v>
      </c>
      <c r="I118" s="22">
        <f>(1/(I$22*(SQRT(2*PI())))*EXP(-((I$18-'Simulation II'!$B118)^2)/(2*'Simulation II'!I$22^2)))</f>
        <v>0</v>
      </c>
      <c r="J118" s="22">
        <f t="shared" si="6"/>
        <v>2.5406054845801603E-101</v>
      </c>
    </row>
    <row r="119" spans="1:10">
      <c r="A119" s="18">
        <f>B119/'Isocratic retention'!$B$5</f>
        <v>0.46</v>
      </c>
      <c r="B119" s="8">
        <v>0.92</v>
      </c>
      <c r="C119" s="22">
        <f>(1/(C$22*(SQRT(2*PI())))*EXP(-((C$19-'Simulation II'!$B119)^2)/(2*'Simulation II'!C$22^2)))</f>
        <v>0</v>
      </c>
      <c r="D119" s="22">
        <f>(1/(D$22*(SQRT(2*PI())))*EXP(-((D$19-'Simulation II'!$B119)^2)/(2*'Simulation II'!D$22^2)))</f>
        <v>1.3243299365482807E-81</v>
      </c>
      <c r="E119" s="22">
        <f>(1/(E$22*(SQRT(2*PI())))*EXP(-((E$19-'Simulation II'!$B119)^2)/(2*'Simulation II'!E$22^2)))</f>
        <v>0</v>
      </c>
      <c r="F119" s="22">
        <f>(1/(F$22*(SQRT(2*PI())))*EXP(-((F$19-'Simulation II'!$B119)^2)/(2*'Simulation II'!F$22^2)))</f>
        <v>0</v>
      </c>
      <c r="G119" s="22">
        <f>(1/(G$22*(SQRT(2*PI())))*EXP(-((G$18-'Simulation II'!$B119)^2)/(2*'Simulation II'!G$22^2)))</f>
        <v>0</v>
      </c>
      <c r="H119" s="22">
        <f>(1/(H$22*(SQRT(2*PI())))*EXP(-((H$18-'Simulation II'!$B119)^2)/(2*'Simulation II'!H$22^2)))</f>
        <v>0</v>
      </c>
      <c r="I119" s="22">
        <f>(1/(I$22*(SQRT(2*PI())))*EXP(-((I$18-'Simulation II'!$B119)^2)/(2*'Simulation II'!I$22^2)))</f>
        <v>0</v>
      </c>
      <c r="J119" s="22">
        <f t="shared" si="6"/>
        <v>1.3243299365482807E-81</v>
      </c>
    </row>
    <row r="120" spans="1:10">
      <c r="A120" s="18">
        <f>B120/'Isocratic retention'!$B$5</f>
        <v>0.46500000000000002</v>
      </c>
      <c r="B120" s="8">
        <v>0.93</v>
      </c>
      <c r="C120" s="22">
        <f>(1/(C$22*(SQRT(2*PI())))*EXP(-((C$19-'Simulation II'!$B120)^2)/(2*'Simulation II'!C$22^2)))</f>
        <v>0</v>
      </c>
      <c r="D120" s="22">
        <f>(1/(D$22*(SQRT(2*PI())))*EXP(-((D$19-'Simulation II'!$B120)^2)/(2*'Simulation II'!D$22^2)))</f>
        <v>5.441911144429857E-64</v>
      </c>
      <c r="E120" s="22">
        <f>(1/(E$22*(SQRT(2*PI())))*EXP(-((E$19-'Simulation II'!$B120)^2)/(2*'Simulation II'!E$22^2)))</f>
        <v>0</v>
      </c>
      <c r="F120" s="22">
        <f>(1/(F$22*(SQRT(2*PI())))*EXP(-((F$19-'Simulation II'!$B120)^2)/(2*'Simulation II'!F$22^2)))</f>
        <v>0</v>
      </c>
      <c r="G120" s="22">
        <f>(1/(G$22*(SQRT(2*PI())))*EXP(-((G$18-'Simulation II'!$B120)^2)/(2*'Simulation II'!G$22^2)))</f>
        <v>0</v>
      </c>
      <c r="H120" s="22">
        <f>(1/(H$22*(SQRT(2*PI())))*EXP(-((H$18-'Simulation II'!$B120)^2)/(2*'Simulation II'!H$22^2)))</f>
        <v>0</v>
      </c>
      <c r="I120" s="22">
        <f>(1/(I$22*(SQRT(2*PI())))*EXP(-((I$18-'Simulation II'!$B120)^2)/(2*'Simulation II'!I$22^2)))</f>
        <v>0</v>
      </c>
      <c r="J120" s="22">
        <f t="shared" si="6"/>
        <v>5.441911144429857E-64</v>
      </c>
    </row>
    <row r="121" spans="1:10">
      <c r="A121" s="18">
        <f>B121/'Isocratic retention'!$B$5</f>
        <v>0.47</v>
      </c>
      <c r="B121" s="8">
        <v>0.94</v>
      </c>
      <c r="C121" s="22">
        <f>(1/(C$22*(SQRT(2*PI())))*EXP(-((C$19-'Simulation II'!$B121)^2)/(2*'Simulation II'!C$22^2)))</f>
        <v>0</v>
      </c>
      <c r="D121" s="22">
        <f>(1/(D$22*(SQRT(2*PI())))*EXP(-((D$19-'Simulation II'!$B121)^2)/(2*'Simulation II'!D$22^2)))</f>
        <v>1.7627997533580872E-48</v>
      </c>
      <c r="E121" s="22">
        <f>(1/(E$22*(SQRT(2*PI())))*EXP(-((E$19-'Simulation II'!$B121)^2)/(2*'Simulation II'!E$22^2)))</f>
        <v>0</v>
      </c>
      <c r="F121" s="22">
        <f>(1/(F$22*(SQRT(2*PI())))*EXP(-((F$19-'Simulation II'!$B121)^2)/(2*'Simulation II'!F$22^2)))</f>
        <v>0</v>
      </c>
      <c r="G121" s="22">
        <f>(1/(G$22*(SQRT(2*PI())))*EXP(-((G$18-'Simulation II'!$B121)^2)/(2*'Simulation II'!G$22^2)))</f>
        <v>0</v>
      </c>
      <c r="H121" s="22">
        <f>(1/(H$22*(SQRT(2*PI())))*EXP(-((H$18-'Simulation II'!$B121)^2)/(2*'Simulation II'!H$22^2)))</f>
        <v>0</v>
      </c>
      <c r="I121" s="22">
        <f>(1/(I$22*(SQRT(2*PI())))*EXP(-((I$18-'Simulation II'!$B121)^2)/(2*'Simulation II'!I$22^2)))</f>
        <v>0</v>
      </c>
      <c r="J121" s="22">
        <f t="shared" si="6"/>
        <v>1.7627997533580872E-48</v>
      </c>
    </row>
    <row r="122" spans="1:10">
      <c r="A122" s="18">
        <f>B122/'Isocratic retention'!$B$5</f>
        <v>0.47499999999999998</v>
      </c>
      <c r="B122" s="8">
        <v>0.95</v>
      </c>
      <c r="C122" s="22">
        <f>(1/(C$22*(SQRT(2*PI())))*EXP(-((C$19-'Simulation II'!$B122)^2)/(2*'Simulation II'!C$22^2)))</f>
        <v>0</v>
      </c>
      <c r="D122" s="22">
        <f>(1/(D$22*(SQRT(2*PI())))*EXP(-((D$19-'Simulation II'!$B122)^2)/(2*'Simulation II'!D$22^2)))</f>
        <v>4.5014331056673072E-35</v>
      </c>
      <c r="E122" s="22">
        <f>(1/(E$22*(SQRT(2*PI())))*EXP(-((E$19-'Simulation II'!$B122)^2)/(2*'Simulation II'!E$22^2)))</f>
        <v>0</v>
      </c>
      <c r="F122" s="22">
        <f>(1/(F$22*(SQRT(2*PI())))*EXP(-((F$19-'Simulation II'!$B122)^2)/(2*'Simulation II'!F$22^2)))</f>
        <v>0</v>
      </c>
      <c r="G122" s="22">
        <f>(1/(G$22*(SQRT(2*PI())))*EXP(-((G$18-'Simulation II'!$B122)^2)/(2*'Simulation II'!G$22^2)))</f>
        <v>0</v>
      </c>
      <c r="H122" s="22">
        <f>(1/(H$22*(SQRT(2*PI())))*EXP(-((H$18-'Simulation II'!$B122)^2)/(2*'Simulation II'!H$22^2)))</f>
        <v>0</v>
      </c>
      <c r="I122" s="22">
        <f>(1/(I$22*(SQRT(2*PI())))*EXP(-((I$18-'Simulation II'!$B122)^2)/(2*'Simulation II'!I$22^2)))</f>
        <v>0</v>
      </c>
      <c r="J122" s="22">
        <f t="shared" si="6"/>
        <v>4.5014331056673072E-35</v>
      </c>
    </row>
    <row r="123" spans="1:10">
      <c r="A123" s="18">
        <f>B123/'Isocratic retention'!$B$5</f>
        <v>0.48</v>
      </c>
      <c r="B123" s="8">
        <v>0.96</v>
      </c>
      <c r="C123" s="22">
        <f>(1/(C$22*(SQRT(2*PI())))*EXP(-((C$19-'Simulation II'!$B123)^2)/(2*'Simulation II'!C$22^2)))</f>
        <v>0</v>
      </c>
      <c r="D123" s="22">
        <f>(1/(D$22*(SQRT(2*PI())))*EXP(-((D$19-'Simulation II'!$B123)^2)/(2*'Simulation II'!D$22^2)))</f>
        <v>9.0613917159121796E-24</v>
      </c>
      <c r="E123" s="22">
        <f>(1/(E$22*(SQRT(2*PI())))*EXP(-((E$19-'Simulation II'!$B123)^2)/(2*'Simulation II'!E$22^2)))</f>
        <v>0</v>
      </c>
      <c r="F123" s="22">
        <f>(1/(F$22*(SQRT(2*PI())))*EXP(-((F$19-'Simulation II'!$B123)^2)/(2*'Simulation II'!F$22^2)))</f>
        <v>0</v>
      </c>
      <c r="G123" s="22">
        <f>(1/(G$22*(SQRT(2*PI())))*EXP(-((G$18-'Simulation II'!$B123)^2)/(2*'Simulation II'!G$22^2)))</f>
        <v>0</v>
      </c>
      <c r="H123" s="22">
        <f>(1/(H$22*(SQRT(2*PI())))*EXP(-((H$18-'Simulation II'!$B123)^2)/(2*'Simulation II'!H$22^2)))</f>
        <v>0</v>
      </c>
      <c r="I123" s="22">
        <f>(1/(I$22*(SQRT(2*PI())))*EXP(-((I$18-'Simulation II'!$B123)^2)/(2*'Simulation II'!I$22^2)))</f>
        <v>0</v>
      </c>
      <c r="J123" s="22">
        <f t="shared" si="6"/>
        <v>9.0613917159121796E-24</v>
      </c>
    </row>
    <row r="124" spans="1:10">
      <c r="A124" s="18">
        <f>B124/'Isocratic retention'!$B$5</f>
        <v>0.48499999999999999</v>
      </c>
      <c r="B124" s="8">
        <v>0.97</v>
      </c>
      <c r="C124" s="22">
        <f>(1/(C$22*(SQRT(2*PI())))*EXP(-((C$19-'Simulation II'!$B124)^2)/(2*'Simulation II'!C$22^2)))</f>
        <v>0</v>
      </c>
      <c r="D124" s="22">
        <f>(1/(D$22*(SQRT(2*PI())))*EXP(-((D$19-'Simulation II'!$B124)^2)/(2*'Simulation II'!D$22^2)))</f>
        <v>1.4379218865515986E-14</v>
      </c>
      <c r="E124" s="22">
        <f>(1/(E$22*(SQRT(2*PI())))*EXP(-((E$19-'Simulation II'!$B124)^2)/(2*'Simulation II'!E$22^2)))</f>
        <v>0</v>
      </c>
      <c r="F124" s="22">
        <f>(1/(F$22*(SQRT(2*PI())))*EXP(-((F$19-'Simulation II'!$B124)^2)/(2*'Simulation II'!F$22^2)))</f>
        <v>0</v>
      </c>
      <c r="G124" s="22">
        <f>(1/(G$22*(SQRT(2*PI())))*EXP(-((G$18-'Simulation II'!$B124)^2)/(2*'Simulation II'!G$22^2)))</f>
        <v>0</v>
      </c>
      <c r="H124" s="22">
        <f>(1/(H$22*(SQRT(2*PI())))*EXP(-((H$18-'Simulation II'!$B124)^2)/(2*'Simulation II'!H$22^2)))</f>
        <v>0</v>
      </c>
      <c r="I124" s="22">
        <f>(1/(I$22*(SQRT(2*PI())))*EXP(-((I$18-'Simulation II'!$B124)^2)/(2*'Simulation II'!I$22^2)))</f>
        <v>0</v>
      </c>
      <c r="J124" s="22">
        <f t="shared" si="6"/>
        <v>1.4379218865515986E-14</v>
      </c>
    </row>
    <row r="125" spans="1:10">
      <c r="A125" s="18">
        <f>B125/'Isocratic retention'!$B$5</f>
        <v>0.49</v>
      </c>
      <c r="B125" s="8">
        <v>0.98</v>
      </c>
      <c r="C125" s="22">
        <f>(1/(C$22*(SQRT(2*PI())))*EXP(-((C$19-'Simulation II'!$B125)^2)/(2*'Simulation II'!C$22^2)))</f>
        <v>0</v>
      </c>
      <c r="D125" s="22">
        <f>(1/(D$22*(SQRT(2*PI())))*EXP(-((D$19-'Simulation II'!$B125)^2)/(2*'Simulation II'!D$22^2)))</f>
        <v>1.7987548093170263E-7</v>
      </c>
      <c r="E125" s="22">
        <f>(1/(E$22*(SQRT(2*PI())))*EXP(-((E$19-'Simulation II'!$B125)^2)/(2*'Simulation II'!E$22^2)))</f>
        <v>0</v>
      </c>
      <c r="F125" s="22">
        <f>(1/(F$22*(SQRT(2*PI())))*EXP(-((F$19-'Simulation II'!$B125)^2)/(2*'Simulation II'!F$22^2)))</f>
        <v>0</v>
      </c>
      <c r="G125" s="22">
        <f>(1/(G$22*(SQRT(2*PI())))*EXP(-((G$18-'Simulation II'!$B125)^2)/(2*'Simulation II'!G$22^2)))</f>
        <v>0</v>
      </c>
      <c r="H125" s="22">
        <f>(1/(H$22*(SQRT(2*PI())))*EXP(-((H$18-'Simulation II'!$B125)^2)/(2*'Simulation II'!H$22^2)))</f>
        <v>0</v>
      </c>
      <c r="I125" s="22">
        <f>(1/(I$22*(SQRT(2*PI())))*EXP(-((I$18-'Simulation II'!$B125)^2)/(2*'Simulation II'!I$22^2)))</f>
        <v>0</v>
      </c>
      <c r="J125" s="22">
        <f t="shared" si="6"/>
        <v>1.7987548093170263E-7</v>
      </c>
    </row>
    <row r="126" spans="1:10">
      <c r="A126" s="18">
        <f>B126/'Isocratic retention'!$B$5</f>
        <v>0.495</v>
      </c>
      <c r="B126" s="8">
        <v>0.99</v>
      </c>
      <c r="C126" s="22">
        <f>(1/(C$22*(SQRT(2*PI())))*EXP(-((C$19-'Simulation II'!$B126)^2)/(2*'Simulation II'!C$22^2)))</f>
        <v>0</v>
      </c>
      <c r="D126" s="22">
        <f>(1/(D$22*(SQRT(2*PI())))*EXP(-((D$19-'Simulation II'!$B126)^2)/(2*'Simulation II'!D$22^2)))</f>
        <v>1.7738011286609737E-2</v>
      </c>
      <c r="E126" s="22">
        <f>(1/(E$22*(SQRT(2*PI())))*EXP(-((E$19-'Simulation II'!$B126)^2)/(2*'Simulation II'!E$22^2)))</f>
        <v>0</v>
      </c>
      <c r="F126" s="22">
        <f>(1/(F$22*(SQRT(2*PI())))*EXP(-((F$19-'Simulation II'!$B126)^2)/(2*'Simulation II'!F$22^2)))</f>
        <v>0</v>
      </c>
      <c r="G126" s="22">
        <f>(1/(G$22*(SQRT(2*PI())))*EXP(-((G$18-'Simulation II'!$B126)^2)/(2*'Simulation II'!G$22^2)))</f>
        <v>0</v>
      </c>
      <c r="H126" s="22">
        <f>(1/(H$22*(SQRT(2*PI())))*EXP(-((H$18-'Simulation II'!$B126)^2)/(2*'Simulation II'!H$22^2)))</f>
        <v>0</v>
      </c>
      <c r="I126" s="22">
        <f>(1/(I$22*(SQRT(2*PI())))*EXP(-((I$18-'Simulation II'!$B126)^2)/(2*'Simulation II'!I$22^2)))</f>
        <v>0</v>
      </c>
      <c r="J126" s="22">
        <f t="shared" si="6"/>
        <v>1.7738011286609737E-2</v>
      </c>
    </row>
    <row r="127" spans="1:10">
      <c r="A127" s="18">
        <f>B127/'Isocratic retention'!$B$5</f>
        <v>0.5</v>
      </c>
      <c r="B127" s="8">
        <v>1</v>
      </c>
      <c r="C127" s="22">
        <f>(1/(C$22*(SQRT(2*PI())))*EXP(-((C$19-'Simulation II'!$B127)^2)/(2*'Simulation II'!C$22^2)))</f>
        <v>0</v>
      </c>
      <c r="D127" s="22">
        <f>(1/(D$22*(SQRT(2*PI())))*EXP(-((D$19-'Simulation II'!$B127)^2)/(2*'Simulation II'!D$22^2)))</f>
        <v>13.789044415575045</v>
      </c>
      <c r="E127" s="22">
        <f>(1/(E$22*(SQRT(2*PI())))*EXP(-((E$19-'Simulation II'!$B127)^2)/(2*'Simulation II'!E$22^2)))</f>
        <v>0</v>
      </c>
      <c r="F127" s="22">
        <f>(1/(F$22*(SQRT(2*PI())))*EXP(-((F$19-'Simulation II'!$B127)^2)/(2*'Simulation II'!F$22^2)))</f>
        <v>0</v>
      </c>
      <c r="G127" s="22">
        <f>(1/(G$22*(SQRT(2*PI())))*EXP(-((G$18-'Simulation II'!$B127)^2)/(2*'Simulation II'!G$22^2)))</f>
        <v>0</v>
      </c>
      <c r="H127" s="22">
        <f>(1/(H$22*(SQRT(2*PI())))*EXP(-((H$18-'Simulation II'!$B127)^2)/(2*'Simulation II'!H$22^2)))</f>
        <v>0</v>
      </c>
      <c r="I127" s="22">
        <f>(1/(I$22*(SQRT(2*PI())))*EXP(-((I$18-'Simulation II'!$B127)^2)/(2*'Simulation II'!I$22^2)))</f>
        <v>0</v>
      </c>
      <c r="J127" s="22">
        <f t="shared" si="6"/>
        <v>13.789044415575045</v>
      </c>
    </row>
    <row r="128" spans="1:10">
      <c r="A128" s="18">
        <f>B128/'Isocratic retention'!$B$5</f>
        <v>0.505</v>
      </c>
      <c r="B128" s="8">
        <v>1.01</v>
      </c>
      <c r="C128" s="22">
        <f>(1/(C$22*(SQRT(2*PI())))*EXP(-((C$19-'Simulation II'!$B128)^2)/(2*'Simulation II'!C$22^2)))</f>
        <v>0</v>
      </c>
      <c r="D128" s="22">
        <f>(1/(D$22*(SQRT(2*PI())))*EXP(-((D$19-'Simulation II'!$B128)^2)/(2*'Simulation II'!D$22^2)))</f>
        <v>84.500581752164493</v>
      </c>
      <c r="E128" s="22">
        <f>(1/(E$22*(SQRT(2*PI())))*EXP(-((E$19-'Simulation II'!$B128)^2)/(2*'Simulation II'!E$22^2)))</f>
        <v>0</v>
      </c>
      <c r="F128" s="22">
        <f>(1/(F$22*(SQRT(2*PI())))*EXP(-((F$19-'Simulation II'!$B128)^2)/(2*'Simulation II'!F$22^2)))</f>
        <v>0</v>
      </c>
      <c r="G128" s="22">
        <f>(1/(G$22*(SQRT(2*PI())))*EXP(-((G$18-'Simulation II'!$B128)^2)/(2*'Simulation II'!G$22^2)))</f>
        <v>0</v>
      </c>
      <c r="H128" s="22">
        <f>(1/(H$22*(SQRT(2*PI())))*EXP(-((H$18-'Simulation II'!$B128)^2)/(2*'Simulation II'!H$22^2)))</f>
        <v>0</v>
      </c>
      <c r="I128" s="22">
        <f>(1/(I$22*(SQRT(2*PI())))*EXP(-((I$18-'Simulation II'!$B128)^2)/(2*'Simulation II'!I$22^2)))</f>
        <v>0</v>
      </c>
      <c r="J128" s="22">
        <f t="shared" si="6"/>
        <v>84.500581752164493</v>
      </c>
    </row>
    <row r="129" spans="1:10">
      <c r="A129" s="18">
        <f>B129/'Isocratic retention'!$B$5</f>
        <v>0.51</v>
      </c>
      <c r="B129" s="8">
        <v>1.02</v>
      </c>
      <c r="C129" s="22">
        <f>(1/(C$22*(SQRT(2*PI())))*EXP(-((C$19-'Simulation II'!$B129)^2)/(2*'Simulation II'!C$22^2)))</f>
        <v>0</v>
      </c>
      <c r="D129" s="22">
        <f>(1/(D$22*(SQRT(2*PI())))*EXP(-((D$19-'Simulation II'!$B129)^2)/(2*'Simulation II'!D$22^2)))</f>
        <v>4.0820800038833047</v>
      </c>
      <c r="E129" s="22">
        <f>(1/(E$22*(SQRT(2*PI())))*EXP(-((E$19-'Simulation II'!$B129)^2)/(2*'Simulation II'!E$22^2)))</f>
        <v>0</v>
      </c>
      <c r="F129" s="22">
        <f>(1/(F$22*(SQRT(2*PI())))*EXP(-((F$19-'Simulation II'!$B129)^2)/(2*'Simulation II'!F$22^2)))</f>
        <v>0</v>
      </c>
      <c r="G129" s="22">
        <f>(1/(G$22*(SQRT(2*PI())))*EXP(-((G$18-'Simulation II'!$B129)^2)/(2*'Simulation II'!G$22^2)))</f>
        <v>0</v>
      </c>
      <c r="H129" s="22">
        <f>(1/(H$22*(SQRT(2*PI())))*EXP(-((H$18-'Simulation II'!$B129)^2)/(2*'Simulation II'!H$22^2)))</f>
        <v>0</v>
      </c>
      <c r="I129" s="22">
        <f>(1/(I$22*(SQRT(2*PI())))*EXP(-((I$18-'Simulation II'!$B129)^2)/(2*'Simulation II'!I$22^2)))</f>
        <v>0</v>
      </c>
      <c r="J129" s="22">
        <f t="shared" si="6"/>
        <v>4.0820800038833047</v>
      </c>
    </row>
    <row r="130" spans="1:10">
      <c r="A130" s="18">
        <f>B130/'Isocratic retention'!$B$5</f>
        <v>0.51500000000000001</v>
      </c>
      <c r="B130" s="8">
        <v>1.03</v>
      </c>
      <c r="C130" s="22">
        <f>(1/(C$22*(SQRT(2*PI())))*EXP(-((C$19-'Simulation II'!$B130)^2)/(2*'Simulation II'!C$22^2)))</f>
        <v>0</v>
      </c>
      <c r="D130" s="22">
        <f>(1/(D$22*(SQRT(2*PI())))*EXP(-((D$19-'Simulation II'!$B130)^2)/(2*'Simulation II'!D$22^2)))</f>
        <v>1.5545317985791872E-3</v>
      </c>
      <c r="E130" s="22">
        <f>(1/(E$22*(SQRT(2*PI())))*EXP(-((E$19-'Simulation II'!$B130)^2)/(2*'Simulation II'!E$22^2)))</f>
        <v>0</v>
      </c>
      <c r="F130" s="22">
        <f>(1/(F$22*(SQRT(2*PI())))*EXP(-((F$19-'Simulation II'!$B130)^2)/(2*'Simulation II'!F$22^2)))</f>
        <v>0</v>
      </c>
      <c r="G130" s="22">
        <f>(1/(G$22*(SQRT(2*PI())))*EXP(-((G$18-'Simulation II'!$B130)^2)/(2*'Simulation II'!G$22^2)))</f>
        <v>0</v>
      </c>
      <c r="H130" s="22">
        <f>(1/(H$22*(SQRT(2*PI())))*EXP(-((H$18-'Simulation II'!$B130)^2)/(2*'Simulation II'!H$22^2)))</f>
        <v>0</v>
      </c>
      <c r="I130" s="22">
        <f>(1/(I$22*(SQRT(2*PI())))*EXP(-((I$18-'Simulation II'!$B130)^2)/(2*'Simulation II'!I$22^2)))</f>
        <v>0</v>
      </c>
      <c r="J130" s="22">
        <f t="shared" si="6"/>
        <v>1.5545317985791872E-3</v>
      </c>
    </row>
    <row r="131" spans="1:10">
      <c r="A131" s="18">
        <f>B131/'Isocratic retention'!$B$5</f>
        <v>0.52</v>
      </c>
      <c r="B131" s="8">
        <v>1.04</v>
      </c>
      <c r="C131" s="22">
        <f>(1/(C$22*(SQRT(2*PI())))*EXP(-((C$19-'Simulation II'!$B131)^2)/(2*'Simulation II'!C$22^2)))</f>
        <v>0</v>
      </c>
      <c r="D131" s="22">
        <f>(1/(D$22*(SQRT(2*PI())))*EXP(-((D$19-'Simulation II'!$B131)^2)/(2*'Simulation II'!D$22^2)))</f>
        <v>4.6667441632830847E-9</v>
      </c>
      <c r="E131" s="22">
        <f>(1/(E$22*(SQRT(2*PI())))*EXP(-((E$19-'Simulation II'!$B131)^2)/(2*'Simulation II'!E$22^2)))</f>
        <v>0</v>
      </c>
      <c r="F131" s="22">
        <f>(1/(F$22*(SQRT(2*PI())))*EXP(-((F$19-'Simulation II'!$B131)^2)/(2*'Simulation II'!F$22^2)))</f>
        <v>0</v>
      </c>
      <c r="G131" s="22">
        <f>(1/(G$22*(SQRT(2*PI())))*EXP(-((G$18-'Simulation II'!$B131)^2)/(2*'Simulation II'!G$22^2)))</f>
        <v>0</v>
      </c>
      <c r="H131" s="22">
        <f>(1/(H$22*(SQRT(2*PI())))*EXP(-((H$18-'Simulation II'!$B131)^2)/(2*'Simulation II'!H$22^2)))</f>
        <v>0</v>
      </c>
      <c r="I131" s="22">
        <f>(1/(I$22*(SQRT(2*PI())))*EXP(-((I$18-'Simulation II'!$B131)^2)/(2*'Simulation II'!I$22^2)))</f>
        <v>0</v>
      </c>
      <c r="J131" s="22">
        <f t="shared" si="6"/>
        <v>4.6667441632830847E-9</v>
      </c>
    </row>
    <row r="132" spans="1:10">
      <c r="A132" s="18">
        <f>B132/'Isocratic retention'!$B$5</f>
        <v>0.52500000000000002</v>
      </c>
      <c r="B132" s="8">
        <v>1.05</v>
      </c>
      <c r="C132" s="22">
        <f>(1/(C$22*(SQRT(2*PI())))*EXP(-((C$19-'Simulation II'!$B132)^2)/(2*'Simulation II'!C$22^2)))</f>
        <v>0</v>
      </c>
      <c r="D132" s="22">
        <f>(1/(D$22*(SQRT(2*PI())))*EXP(-((D$19-'Simulation II'!$B132)^2)/(2*'Simulation II'!D$22^2)))</f>
        <v>1.1043955819742183E-16</v>
      </c>
      <c r="E132" s="22">
        <f>(1/(E$22*(SQRT(2*PI())))*EXP(-((E$19-'Simulation II'!$B132)^2)/(2*'Simulation II'!E$22^2)))</f>
        <v>0</v>
      </c>
      <c r="F132" s="22">
        <f>(1/(F$22*(SQRT(2*PI())))*EXP(-((F$19-'Simulation II'!$B132)^2)/(2*'Simulation II'!F$22^2)))</f>
        <v>0</v>
      </c>
      <c r="G132" s="22">
        <f>(1/(G$22*(SQRT(2*PI())))*EXP(-((G$18-'Simulation II'!$B132)^2)/(2*'Simulation II'!G$22^2)))</f>
        <v>0</v>
      </c>
      <c r="H132" s="22">
        <f>(1/(H$22*(SQRT(2*PI())))*EXP(-((H$18-'Simulation II'!$B132)^2)/(2*'Simulation II'!H$22^2)))</f>
        <v>0</v>
      </c>
      <c r="I132" s="22">
        <f>(1/(I$22*(SQRT(2*PI())))*EXP(-((I$18-'Simulation II'!$B132)^2)/(2*'Simulation II'!I$22^2)))</f>
        <v>0</v>
      </c>
      <c r="J132" s="22">
        <f t="shared" si="6"/>
        <v>1.1043955819742183E-16</v>
      </c>
    </row>
    <row r="133" spans="1:10">
      <c r="A133" s="18">
        <f>B133/'Isocratic retention'!$B$5</f>
        <v>0.53</v>
      </c>
      <c r="B133" s="8">
        <v>1.06</v>
      </c>
      <c r="C133" s="22">
        <f>(1/(C$22*(SQRT(2*PI())))*EXP(-((C$19-'Simulation II'!$B133)^2)/(2*'Simulation II'!C$22^2)))</f>
        <v>0</v>
      </c>
      <c r="D133" s="22">
        <f>(1/(D$22*(SQRT(2*PI())))*EXP(-((D$19-'Simulation II'!$B133)^2)/(2*'Simulation II'!D$22^2)))</f>
        <v>2.0603054581818825E-26</v>
      </c>
      <c r="E133" s="22">
        <f>(1/(E$22*(SQRT(2*PI())))*EXP(-((E$19-'Simulation II'!$B133)^2)/(2*'Simulation II'!E$22^2)))</f>
        <v>0</v>
      </c>
      <c r="F133" s="22">
        <f>(1/(F$22*(SQRT(2*PI())))*EXP(-((F$19-'Simulation II'!$B133)^2)/(2*'Simulation II'!F$22^2)))</f>
        <v>0</v>
      </c>
      <c r="G133" s="22">
        <f>(1/(G$22*(SQRT(2*PI())))*EXP(-((G$18-'Simulation II'!$B133)^2)/(2*'Simulation II'!G$22^2)))</f>
        <v>0</v>
      </c>
      <c r="H133" s="22">
        <f>(1/(H$22*(SQRT(2*PI())))*EXP(-((H$18-'Simulation II'!$B133)^2)/(2*'Simulation II'!H$22^2)))</f>
        <v>0</v>
      </c>
      <c r="I133" s="22">
        <f>(1/(I$22*(SQRT(2*PI())))*EXP(-((I$18-'Simulation II'!$B133)^2)/(2*'Simulation II'!I$22^2)))</f>
        <v>0</v>
      </c>
      <c r="J133" s="22">
        <f t="shared" si="6"/>
        <v>2.0603054581818825E-26</v>
      </c>
    </row>
    <row r="134" spans="1:10">
      <c r="A134" s="18">
        <f>B134/'Isocratic retention'!$B$5</f>
        <v>0.53500000000000003</v>
      </c>
      <c r="B134" s="8">
        <v>1.07</v>
      </c>
      <c r="C134" s="22">
        <f>(1/(C$22*(SQRT(2*PI())))*EXP(-((C$19-'Simulation II'!$B134)^2)/(2*'Simulation II'!C$22^2)))</f>
        <v>0</v>
      </c>
      <c r="D134" s="22">
        <f>(1/(D$22*(SQRT(2*PI())))*EXP(-((D$19-'Simulation II'!$B134)^2)/(2*'Simulation II'!D$22^2)))</f>
        <v>3.0299457335198993E-38</v>
      </c>
      <c r="E134" s="22">
        <f>(1/(E$22*(SQRT(2*PI())))*EXP(-((E$19-'Simulation II'!$B134)^2)/(2*'Simulation II'!E$22^2)))</f>
        <v>0</v>
      </c>
      <c r="F134" s="22">
        <f>(1/(F$22*(SQRT(2*PI())))*EXP(-((F$19-'Simulation II'!$B134)^2)/(2*'Simulation II'!F$22^2)))</f>
        <v>0</v>
      </c>
      <c r="G134" s="22">
        <f>(1/(G$22*(SQRT(2*PI())))*EXP(-((G$18-'Simulation II'!$B134)^2)/(2*'Simulation II'!G$22^2)))</f>
        <v>0</v>
      </c>
      <c r="H134" s="22">
        <f>(1/(H$22*(SQRT(2*PI())))*EXP(-((H$18-'Simulation II'!$B134)^2)/(2*'Simulation II'!H$22^2)))</f>
        <v>0</v>
      </c>
      <c r="I134" s="22">
        <f>(1/(I$22*(SQRT(2*PI())))*EXP(-((I$18-'Simulation II'!$B134)^2)/(2*'Simulation II'!I$22^2)))</f>
        <v>0</v>
      </c>
      <c r="J134" s="22">
        <f t="shared" si="6"/>
        <v>3.0299457335198993E-38</v>
      </c>
    </row>
    <row r="135" spans="1:10">
      <c r="A135" s="18">
        <f>B135/'Isocratic retention'!$B$5</f>
        <v>0.54</v>
      </c>
      <c r="B135" s="8">
        <v>1.08</v>
      </c>
      <c r="C135" s="22">
        <f>(1/(C$22*(SQRT(2*PI())))*EXP(-((C$19-'Simulation II'!$B135)^2)/(2*'Simulation II'!C$22^2)))</f>
        <v>0</v>
      </c>
      <c r="D135" s="22">
        <f>(1/(D$22*(SQRT(2*PI())))*EXP(-((D$19-'Simulation II'!$B135)^2)/(2*'Simulation II'!D$22^2)))</f>
        <v>3.5126459034128502E-52</v>
      </c>
      <c r="E135" s="22">
        <f>(1/(E$22*(SQRT(2*PI())))*EXP(-((E$19-'Simulation II'!$B135)^2)/(2*'Simulation II'!E$22^2)))</f>
        <v>0</v>
      </c>
      <c r="F135" s="22">
        <f>(1/(F$22*(SQRT(2*PI())))*EXP(-((F$19-'Simulation II'!$B135)^2)/(2*'Simulation II'!F$22^2)))</f>
        <v>0</v>
      </c>
      <c r="G135" s="22">
        <f>(1/(G$22*(SQRT(2*PI())))*EXP(-((G$18-'Simulation II'!$B135)^2)/(2*'Simulation II'!G$22^2)))</f>
        <v>0</v>
      </c>
      <c r="H135" s="22">
        <f>(1/(H$22*(SQRT(2*PI())))*EXP(-((H$18-'Simulation II'!$B135)^2)/(2*'Simulation II'!H$22^2)))</f>
        <v>0</v>
      </c>
      <c r="I135" s="22">
        <f>(1/(I$22*(SQRT(2*PI())))*EXP(-((I$18-'Simulation II'!$B135)^2)/(2*'Simulation II'!I$22^2)))</f>
        <v>0</v>
      </c>
      <c r="J135" s="22">
        <f t="shared" si="6"/>
        <v>3.5126459034128502E-52</v>
      </c>
    </row>
    <row r="136" spans="1:10">
      <c r="A136" s="18">
        <f>B136/'Isocratic retention'!$B$5</f>
        <v>0.54500000000000004</v>
      </c>
      <c r="B136" s="8">
        <v>1.0900000000000001</v>
      </c>
      <c r="C136" s="22">
        <f>(1/(C$22*(SQRT(2*PI())))*EXP(-((C$19-'Simulation II'!$B136)^2)/(2*'Simulation II'!C$22^2)))</f>
        <v>0</v>
      </c>
      <c r="D136" s="22">
        <f>(1/(D$22*(SQRT(2*PI())))*EXP(-((D$19-'Simulation II'!$B136)^2)/(2*'Simulation II'!D$22^2)))</f>
        <v>3.2101858735281548E-68</v>
      </c>
      <c r="E136" s="22">
        <f>(1/(E$22*(SQRT(2*PI())))*EXP(-((E$19-'Simulation II'!$B136)^2)/(2*'Simulation II'!E$22^2)))</f>
        <v>0</v>
      </c>
      <c r="F136" s="22">
        <f>(1/(F$22*(SQRT(2*PI())))*EXP(-((F$19-'Simulation II'!$B136)^2)/(2*'Simulation II'!F$22^2)))</f>
        <v>0</v>
      </c>
      <c r="G136" s="22">
        <f>(1/(G$22*(SQRT(2*PI())))*EXP(-((G$18-'Simulation II'!$B136)^2)/(2*'Simulation II'!G$22^2)))</f>
        <v>0</v>
      </c>
      <c r="H136" s="22">
        <f>(1/(H$22*(SQRT(2*PI())))*EXP(-((H$18-'Simulation II'!$B136)^2)/(2*'Simulation II'!H$22^2)))</f>
        <v>0</v>
      </c>
      <c r="I136" s="22">
        <f>(1/(I$22*(SQRT(2*PI())))*EXP(-((I$18-'Simulation II'!$B136)^2)/(2*'Simulation II'!I$22^2)))</f>
        <v>0</v>
      </c>
      <c r="J136" s="22">
        <f t="shared" si="6"/>
        <v>3.2101858735281548E-68</v>
      </c>
    </row>
    <row r="137" spans="1:10">
      <c r="A137" s="18">
        <f>B137/'Isocratic retention'!$B$5</f>
        <v>0.55000000000000004</v>
      </c>
      <c r="B137" s="8">
        <v>1.1000000000000001</v>
      </c>
      <c r="C137" s="22">
        <f>(1/(C$22*(SQRT(2*PI())))*EXP(-((C$19-'Simulation II'!$B137)^2)/(2*'Simulation II'!C$22^2)))</f>
        <v>0</v>
      </c>
      <c r="D137" s="22">
        <f>(1/(D$22*(SQRT(2*PI())))*EXP(-((D$19-'Simulation II'!$B137)^2)/(2*'Simulation II'!D$22^2)))</f>
        <v>2.3127158190342477E-86</v>
      </c>
      <c r="E137" s="22">
        <f>(1/(E$22*(SQRT(2*PI())))*EXP(-((E$19-'Simulation II'!$B137)^2)/(2*'Simulation II'!E$22^2)))</f>
        <v>0</v>
      </c>
      <c r="F137" s="22">
        <f>(1/(F$22*(SQRT(2*PI())))*EXP(-((F$19-'Simulation II'!$B137)^2)/(2*'Simulation II'!F$22^2)))</f>
        <v>0</v>
      </c>
      <c r="G137" s="22">
        <f>(1/(G$22*(SQRT(2*PI())))*EXP(-((G$18-'Simulation II'!$B137)^2)/(2*'Simulation II'!G$22^2)))</f>
        <v>0</v>
      </c>
      <c r="H137" s="22">
        <f>(1/(H$22*(SQRT(2*PI())))*EXP(-((H$18-'Simulation II'!$B137)^2)/(2*'Simulation II'!H$22^2)))</f>
        <v>0</v>
      </c>
      <c r="I137" s="22">
        <f>(1/(I$22*(SQRT(2*PI())))*EXP(-((I$18-'Simulation II'!$B137)^2)/(2*'Simulation II'!I$22^2)))</f>
        <v>0</v>
      </c>
      <c r="J137" s="22">
        <f t="shared" si="6"/>
        <v>2.3127158190342477E-86</v>
      </c>
    </row>
    <row r="138" spans="1:10">
      <c r="A138" s="18">
        <f>B138/'Isocratic retention'!$B$5</f>
        <v>0.55500000000000005</v>
      </c>
      <c r="B138" s="8">
        <v>1.1100000000000001</v>
      </c>
      <c r="C138" s="22">
        <f>(1/(C$22*(SQRT(2*PI())))*EXP(-((C$19-'Simulation II'!$B138)^2)/(2*'Simulation II'!C$22^2)))</f>
        <v>0</v>
      </c>
      <c r="D138" s="22">
        <f>(1/(D$22*(SQRT(2*PI())))*EXP(-((D$19-'Simulation II'!$B138)^2)/(2*'Simulation II'!D$22^2)))</f>
        <v>1.3134412374479535E-106</v>
      </c>
      <c r="E138" s="22">
        <f>(1/(E$22*(SQRT(2*PI())))*EXP(-((E$19-'Simulation II'!$B138)^2)/(2*'Simulation II'!E$22^2)))</f>
        <v>0</v>
      </c>
      <c r="F138" s="22">
        <f>(1/(F$22*(SQRT(2*PI())))*EXP(-((F$19-'Simulation II'!$B138)^2)/(2*'Simulation II'!F$22^2)))</f>
        <v>0</v>
      </c>
      <c r="G138" s="22">
        <f>(1/(G$22*(SQRT(2*PI())))*EXP(-((G$18-'Simulation II'!$B138)^2)/(2*'Simulation II'!G$22^2)))</f>
        <v>0</v>
      </c>
      <c r="H138" s="22">
        <f>(1/(H$22*(SQRT(2*PI())))*EXP(-((H$18-'Simulation II'!$B138)^2)/(2*'Simulation II'!H$22^2)))</f>
        <v>0</v>
      </c>
      <c r="I138" s="22">
        <f>(1/(I$22*(SQRT(2*PI())))*EXP(-((I$18-'Simulation II'!$B138)^2)/(2*'Simulation II'!I$22^2)))</f>
        <v>0</v>
      </c>
      <c r="J138" s="22">
        <f t="shared" si="6"/>
        <v>1.3134412374479535E-106</v>
      </c>
    </row>
    <row r="139" spans="1:10">
      <c r="A139" s="18">
        <f>B139/'Isocratic retention'!$B$5</f>
        <v>0.56000000000000005</v>
      </c>
      <c r="B139" s="8">
        <v>1.1200000000000001</v>
      </c>
      <c r="C139" s="22">
        <f>(1/(C$22*(SQRT(2*PI())))*EXP(-((C$19-'Simulation II'!$B139)^2)/(2*'Simulation II'!C$22^2)))</f>
        <v>0</v>
      </c>
      <c r="D139" s="22">
        <f>(1/(D$22*(SQRT(2*PI())))*EXP(-((D$19-'Simulation II'!$B139)^2)/(2*'Simulation II'!D$22^2)))</f>
        <v>5.8802434767675291E-129</v>
      </c>
      <c r="E139" s="22">
        <f>(1/(E$22*(SQRT(2*PI())))*EXP(-((E$19-'Simulation II'!$B139)^2)/(2*'Simulation II'!E$22^2)))</f>
        <v>0</v>
      </c>
      <c r="F139" s="22">
        <f>(1/(F$22*(SQRT(2*PI())))*EXP(-((F$19-'Simulation II'!$B139)^2)/(2*'Simulation II'!F$22^2)))</f>
        <v>0</v>
      </c>
      <c r="G139" s="22">
        <f>(1/(G$22*(SQRT(2*PI())))*EXP(-((G$18-'Simulation II'!$B139)^2)/(2*'Simulation II'!G$22^2)))</f>
        <v>0</v>
      </c>
      <c r="H139" s="22">
        <f>(1/(H$22*(SQRT(2*PI())))*EXP(-((H$18-'Simulation II'!$B139)^2)/(2*'Simulation II'!H$22^2)))</f>
        <v>0</v>
      </c>
      <c r="I139" s="22">
        <f>(1/(I$22*(SQRT(2*PI())))*EXP(-((I$18-'Simulation II'!$B139)^2)/(2*'Simulation II'!I$22^2)))</f>
        <v>0</v>
      </c>
      <c r="J139" s="22">
        <f t="shared" si="6"/>
        <v>5.8802434767675291E-129</v>
      </c>
    </row>
    <row r="140" spans="1:10">
      <c r="A140" s="18">
        <f>B140/'Isocratic retention'!$B$5</f>
        <v>0.56499999999999995</v>
      </c>
      <c r="B140" s="8">
        <v>1.1299999999999999</v>
      </c>
      <c r="C140" s="22">
        <f>(1/(C$22*(SQRT(2*PI())))*EXP(-((C$19-'Simulation II'!$B140)^2)/(2*'Simulation II'!C$22^2)))</f>
        <v>0</v>
      </c>
      <c r="D140" s="22">
        <f>(1/(D$22*(SQRT(2*PI())))*EXP(-((D$19-'Simulation II'!$B140)^2)/(2*'Simulation II'!D$22^2)))</f>
        <v>2.0752778699227657E-153</v>
      </c>
      <c r="E140" s="22">
        <f>(1/(E$22*(SQRT(2*PI())))*EXP(-((E$19-'Simulation II'!$B140)^2)/(2*'Simulation II'!E$22^2)))</f>
        <v>0</v>
      </c>
      <c r="F140" s="22">
        <f>(1/(F$22*(SQRT(2*PI())))*EXP(-((F$19-'Simulation II'!$B140)^2)/(2*'Simulation II'!F$22^2)))</f>
        <v>0</v>
      </c>
      <c r="G140" s="22">
        <f>(1/(G$22*(SQRT(2*PI())))*EXP(-((G$18-'Simulation II'!$B140)^2)/(2*'Simulation II'!G$22^2)))</f>
        <v>0</v>
      </c>
      <c r="H140" s="22">
        <f>(1/(H$22*(SQRT(2*PI())))*EXP(-((H$18-'Simulation II'!$B140)^2)/(2*'Simulation II'!H$22^2)))</f>
        <v>0</v>
      </c>
      <c r="I140" s="22">
        <f>(1/(I$22*(SQRT(2*PI())))*EXP(-((I$18-'Simulation II'!$B140)^2)/(2*'Simulation II'!I$22^2)))</f>
        <v>0</v>
      </c>
      <c r="J140" s="22">
        <f t="shared" si="6"/>
        <v>2.0752778699227657E-153</v>
      </c>
    </row>
    <row r="141" spans="1:10">
      <c r="A141" s="18">
        <f>B141/'Isocratic retention'!$B$5</f>
        <v>0.56999999999999995</v>
      </c>
      <c r="B141" s="8">
        <v>1.1399999999999999</v>
      </c>
      <c r="C141" s="22">
        <f>(1/(C$22*(SQRT(2*PI())))*EXP(-((C$19-'Simulation II'!$B141)^2)/(2*'Simulation II'!C$22^2)))</f>
        <v>0</v>
      </c>
      <c r="D141" s="22">
        <f>(1/(D$22*(SQRT(2*PI())))*EXP(-((D$19-'Simulation II'!$B141)^2)/(2*'Simulation II'!D$22^2)))</f>
        <v>5.7736903157926036E-180</v>
      </c>
      <c r="E141" s="22">
        <f>(1/(E$22*(SQRT(2*PI())))*EXP(-((E$19-'Simulation II'!$B141)^2)/(2*'Simulation II'!E$22^2)))</f>
        <v>0</v>
      </c>
      <c r="F141" s="22">
        <f>(1/(F$22*(SQRT(2*PI())))*EXP(-((F$19-'Simulation II'!$B141)^2)/(2*'Simulation II'!F$22^2)))</f>
        <v>0</v>
      </c>
      <c r="G141" s="22">
        <f>(1/(G$22*(SQRT(2*PI())))*EXP(-((G$18-'Simulation II'!$B141)^2)/(2*'Simulation II'!G$22^2)))</f>
        <v>0</v>
      </c>
      <c r="H141" s="22">
        <f>(1/(H$22*(SQRT(2*PI())))*EXP(-((H$18-'Simulation II'!$B141)^2)/(2*'Simulation II'!H$22^2)))</f>
        <v>0</v>
      </c>
      <c r="I141" s="22">
        <f>(1/(I$22*(SQRT(2*PI())))*EXP(-((I$18-'Simulation II'!$B141)^2)/(2*'Simulation II'!I$22^2)))</f>
        <v>0</v>
      </c>
      <c r="J141" s="22">
        <f t="shared" si="6"/>
        <v>5.7736903157926036E-180</v>
      </c>
    </row>
    <row r="142" spans="1:10">
      <c r="A142" s="18">
        <f>B142/'Isocratic retention'!$B$5</f>
        <v>0.57499999999999996</v>
      </c>
      <c r="B142" s="8">
        <v>1.1499999999999999</v>
      </c>
      <c r="C142" s="22">
        <f>(1/(C$22*(SQRT(2*PI())))*EXP(-((C$19-'Simulation II'!$B142)^2)/(2*'Simulation II'!C$22^2)))</f>
        <v>0</v>
      </c>
      <c r="D142" s="22">
        <f>(1/(D$22*(SQRT(2*PI())))*EXP(-((D$19-'Simulation II'!$B142)^2)/(2*'Simulation II'!D$22^2)))</f>
        <v>1.2662719936019416E-208</v>
      </c>
      <c r="E142" s="22">
        <f>(1/(E$22*(SQRT(2*PI())))*EXP(-((E$19-'Simulation II'!$B142)^2)/(2*'Simulation II'!E$22^2)))</f>
        <v>0</v>
      </c>
      <c r="F142" s="22">
        <f>(1/(F$22*(SQRT(2*PI())))*EXP(-((F$19-'Simulation II'!$B142)^2)/(2*'Simulation II'!F$22^2)))</f>
        <v>0</v>
      </c>
      <c r="G142" s="22">
        <f>(1/(G$22*(SQRT(2*PI())))*EXP(-((G$18-'Simulation II'!$B142)^2)/(2*'Simulation II'!G$22^2)))</f>
        <v>0</v>
      </c>
      <c r="H142" s="22">
        <f>(1/(H$22*(SQRT(2*PI())))*EXP(-((H$18-'Simulation II'!$B142)^2)/(2*'Simulation II'!H$22^2)))</f>
        <v>0</v>
      </c>
      <c r="I142" s="22">
        <f>(1/(I$22*(SQRT(2*PI())))*EXP(-((I$18-'Simulation II'!$B142)^2)/(2*'Simulation II'!I$22^2)))</f>
        <v>0</v>
      </c>
      <c r="J142" s="22">
        <f t="shared" si="6"/>
        <v>1.2662719936019416E-208</v>
      </c>
    </row>
    <row r="143" spans="1:10">
      <c r="A143" s="18">
        <f>B143/'Isocratic retention'!$B$5</f>
        <v>0.57999999999999996</v>
      </c>
      <c r="B143" s="8">
        <v>1.1599999999999999</v>
      </c>
      <c r="C143" s="22">
        <f>(1/(C$22*(SQRT(2*PI())))*EXP(-((C$19-'Simulation II'!$B143)^2)/(2*'Simulation II'!C$22^2)))</f>
        <v>0</v>
      </c>
      <c r="D143" s="22">
        <f>(1/(D$22*(SQRT(2*PI())))*EXP(-((D$19-'Simulation II'!$B143)^2)/(2*'Simulation II'!D$22^2)))</f>
        <v>2.189257277973808E-239</v>
      </c>
      <c r="E143" s="22">
        <f>(1/(E$22*(SQRT(2*PI())))*EXP(-((E$19-'Simulation II'!$B143)^2)/(2*'Simulation II'!E$22^2)))</f>
        <v>0</v>
      </c>
      <c r="F143" s="22">
        <f>(1/(F$22*(SQRT(2*PI())))*EXP(-((F$19-'Simulation II'!$B143)^2)/(2*'Simulation II'!F$22^2)))</f>
        <v>0</v>
      </c>
      <c r="G143" s="22">
        <f>(1/(G$22*(SQRT(2*PI())))*EXP(-((G$18-'Simulation II'!$B143)^2)/(2*'Simulation II'!G$22^2)))</f>
        <v>0</v>
      </c>
      <c r="H143" s="22">
        <f>(1/(H$22*(SQRT(2*PI())))*EXP(-((H$18-'Simulation II'!$B143)^2)/(2*'Simulation II'!H$22^2)))</f>
        <v>0</v>
      </c>
      <c r="I143" s="22">
        <f>(1/(I$22*(SQRT(2*PI())))*EXP(-((I$18-'Simulation II'!$B143)^2)/(2*'Simulation II'!I$22^2)))</f>
        <v>0</v>
      </c>
      <c r="J143" s="22">
        <f t="shared" si="6"/>
        <v>2.189257277973808E-239</v>
      </c>
    </row>
    <row r="144" spans="1:10">
      <c r="A144" s="18">
        <f>B144/'Isocratic retention'!$B$5</f>
        <v>0.58499999999999996</v>
      </c>
      <c r="B144" s="8">
        <v>1.17</v>
      </c>
      <c r="C144" s="22">
        <f>(1/(C$22*(SQRT(2*PI())))*EXP(-((C$19-'Simulation II'!$B144)^2)/(2*'Simulation II'!C$22^2)))</f>
        <v>0</v>
      </c>
      <c r="D144" s="22">
        <f>(1/(D$22*(SQRT(2*PI())))*EXP(-((D$19-'Simulation II'!$B144)^2)/(2*'Simulation II'!D$22^2)))</f>
        <v>2.983753129435091E-272</v>
      </c>
      <c r="E144" s="22">
        <f>(1/(E$22*(SQRT(2*PI())))*EXP(-((E$19-'Simulation II'!$B144)^2)/(2*'Simulation II'!E$22^2)))</f>
        <v>0</v>
      </c>
      <c r="F144" s="22">
        <f>(1/(F$22*(SQRT(2*PI())))*EXP(-((F$19-'Simulation II'!$B144)^2)/(2*'Simulation II'!F$22^2)))</f>
        <v>0</v>
      </c>
      <c r="G144" s="22">
        <f>(1/(G$22*(SQRT(2*PI())))*EXP(-((G$18-'Simulation II'!$B144)^2)/(2*'Simulation II'!G$22^2)))</f>
        <v>0</v>
      </c>
      <c r="H144" s="22">
        <f>(1/(H$22*(SQRT(2*PI())))*EXP(-((H$18-'Simulation II'!$B144)^2)/(2*'Simulation II'!H$22^2)))</f>
        <v>0</v>
      </c>
      <c r="I144" s="22">
        <f>(1/(I$22*(SQRT(2*PI())))*EXP(-((I$18-'Simulation II'!$B144)^2)/(2*'Simulation II'!I$22^2)))</f>
        <v>0</v>
      </c>
      <c r="J144" s="22">
        <f t="shared" si="6"/>
        <v>2.983753129435091E-272</v>
      </c>
    </row>
    <row r="145" spans="1:10">
      <c r="A145" s="18">
        <f>B145/'Isocratic retention'!$B$5</f>
        <v>0.59</v>
      </c>
      <c r="B145" s="8">
        <v>1.18</v>
      </c>
      <c r="C145" s="22">
        <f>(1/(C$22*(SQRT(2*PI())))*EXP(-((C$19-'Simulation II'!$B145)^2)/(2*'Simulation II'!C$22^2)))</f>
        <v>0</v>
      </c>
      <c r="D145" s="22">
        <f>(1/(D$22*(SQRT(2*PI())))*EXP(-((D$19-'Simulation II'!$B145)^2)/(2*'Simulation II'!D$22^2)))</f>
        <v>3.2057175713080174E-307</v>
      </c>
      <c r="E145" s="22">
        <f>(1/(E$22*(SQRT(2*PI())))*EXP(-((E$19-'Simulation II'!$B145)^2)/(2*'Simulation II'!E$22^2)))</f>
        <v>0</v>
      </c>
      <c r="F145" s="22">
        <f>(1/(F$22*(SQRT(2*PI())))*EXP(-((F$19-'Simulation II'!$B145)^2)/(2*'Simulation II'!F$22^2)))</f>
        <v>0</v>
      </c>
      <c r="G145" s="22">
        <f>(1/(G$22*(SQRT(2*PI())))*EXP(-((G$18-'Simulation II'!$B145)^2)/(2*'Simulation II'!G$22^2)))</f>
        <v>0</v>
      </c>
      <c r="H145" s="22">
        <f>(1/(H$22*(SQRT(2*PI())))*EXP(-((H$18-'Simulation II'!$B145)^2)/(2*'Simulation II'!H$22^2)))</f>
        <v>0</v>
      </c>
      <c r="I145" s="22">
        <f>(1/(I$22*(SQRT(2*PI())))*EXP(-((I$18-'Simulation II'!$B145)^2)/(2*'Simulation II'!I$22^2)))</f>
        <v>0</v>
      </c>
      <c r="J145" s="22">
        <f t="shared" si="6"/>
        <v>3.2057175713080174E-307</v>
      </c>
    </row>
    <row r="146" spans="1:10">
      <c r="A146" s="18">
        <f>B146/'Isocratic retention'!$B$5</f>
        <v>0.59499999999999997</v>
      </c>
      <c r="B146" s="8">
        <v>1.19</v>
      </c>
      <c r="C146" s="22">
        <f>(1/(C$22*(SQRT(2*PI())))*EXP(-((C$19-'Simulation II'!$B146)^2)/(2*'Simulation II'!C$22^2)))</f>
        <v>0</v>
      </c>
      <c r="D146" s="22">
        <f>(1/(D$22*(SQRT(2*PI())))*EXP(-((D$19-'Simulation II'!$B146)^2)/(2*'Simulation II'!D$22^2)))</f>
        <v>0</v>
      </c>
      <c r="E146" s="22">
        <f>(1/(E$22*(SQRT(2*PI())))*EXP(-((E$19-'Simulation II'!$B146)^2)/(2*'Simulation II'!E$22^2)))</f>
        <v>0</v>
      </c>
      <c r="F146" s="22">
        <f>(1/(F$22*(SQRT(2*PI())))*EXP(-((F$19-'Simulation II'!$B146)^2)/(2*'Simulation II'!F$22^2)))</f>
        <v>0</v>
      </c>
      <c r="G146" s="22">
        <f>(1/(G$22*(SQRT(2*PI())))*EXP(-((G$18-'Simulation II'!$B146)^2)/(2*'Simulation II'!G$22^2)))</f>
        <v>0</v>
      </c>
      <c r="H146" s="22">
        <f>(1/(H$22*(SQRT(2*PI())))*EXP(-((H$18-'Simulation II'!$B146)^2)/(2*'Simulation II'!H$22^2)))</f>
        <v>0</v>
      </c>
      <c r="I146" s="22">
        <f>(1/(I$22*(SQRT(2*PI())))*EXP(-((I$18-'Simulation II'!$B146)^2)/(2*'Simulation II'!I$22^2)))</f>
        <v>0</v>
      </c>
      <c r="J146" s="22">
        <f t="shared" si="6"/>
        <v>0</v>
      </c>
    </row>
    <row r="147" spans="1:10">
      <c r="A147" s="18">
        <f>B147/'Isocratic retention'!$B$5</f>
        <v>0.6</v>
      </c>
      <c r="B147" s="8">
        <v>1.2</v>
      </c>
      <c r="C147" s="22">
        <f>(1/(C$22*(SQRT(2*PI())))*EXP(-((C$19-'Simulation II'!$B147)^2)/(2*'Simulation II'!C$22^2)))</f>
        <v>0</v>
      </c>
      <c r="D147" s="22">
        <f>(1/(D$22*(SQRT(2*PI())))*EXP(-((D$19-'Simulation II'!$B147)^2)/(2*'Simulation II'!D$22^2)))</f>
        <v>0</v>
      </c>
      <c r="E147" s="22">
        <f>(1/(E$22*(SQRT(2*PI())))*EXP(-((E$19-'Simulation II'!$B147)^2)/(2*'Simulation II'!E$22^2)))</f>
        <v>0</v>
      </c>
      <c r="F147" s="22">
        <f>(1/(F$22*(SQRT(2*PI())))*EXP(-((F$19-'Simulation II'!$B147)^2)/(2*'Simulation II'!F$22^2)))</f>
        <v>0</v>
      </c>
      <c r="G147" s="22">
        <f>(1/(G$22*(SQRT(2*PI())))*EXP(-((G$18-'Simulation II'!$B147)^2)/(2*'Simulation II'!G$22^2)))</f>
        <v>0</v>
      </c>
      <c r="H147" s="22">
        <f>(1/(H$22*(SQRT(2*PI())))*EXP(-((H$18-'Simulation II'!$B147)^2)/(2*'Simulation II'!H$22^2)))</f>
        <v>0</v>
      </c>
      <c r="I147" s="22">
        <f>(1/(I$22*(SQRT(2*PI())))*EXP(-((I$18-'Simulation II'!$B147)^2)/(2*'Simulation II'!I$22^2)))</f>
        <v>0</v>
      </c>
      <c r="J147" s="22">
        <f t="shared" si="6"/>
        <v>0</v>
      </c>
    </row>
    <row r="148" spans="1:10">
      <c r="A148" s="18">
        <f>B148/'Isocratic retention'!$B$5</f>
        <v>0.60499999999999998</v>
      </c>
      <c r="B148" s="8">
        <v>1.21</v>
      </c>
      <c r="C148" s="22">
        <f>(1/(C$22*(SQRT(2*PI())))*EXP(-((C$19-'Simulation II'!$B148)^2)/(2*'Simulation II'!C$22^2)))</f>
        <v>0</v>
      </c>
      <c r="D148" s="22">
        <f>(1/(D$22*(SQRT(2*PI())))*EXP(-((D$19-'Simulation II'!$B148)^2)/(2*'Simulation II'!D$22^2)))</f>
        <v>0</v>
      </c>
      <c r="E148" s="22">
        <f>(1/(E$22*(SQRT(2*PI())))*EXP(-((E$19-'Simulation II'!$B148)^2)/(2*'Simulation II'!E$22^2)))</f>
        <v>0</v>
      </c>
      <c r="F148" s="22">
        <f>(1/(F$22*(SQRT(2*PI())))*EXP(-((F$19-'Simulation II'!$B148)^2)/(2*'Simulation II'!F$22^2)))</f>
        <v>0</v>
      </c>
      <c r="G148" s="22">
        <f>(1/(G$22*(SQRT(2*PI())))*EXP(-((G$18-'Simulation II'!$B148)^2)/(2*'Simulation II'!G$22^2)))</f>
        <v>0</v>
      </c>
      <c r="H148" s="22">
        <f>(1/(H$22*(SQRT(2*PI())))*EXP(-((H$18-'Simulation II'!$B148)^2)/(2*'Simulation II'!H$22^2)))</f>
        <v>0</v>
      </c>
      <c r="I148" s="22">
        <f>(1/(I$22*(SQRT(2*PI())))*EXP(-((I$18-'Simulation II'!$B148)^2)/(2*'Simulation II'!I$22^2)))</f>
        <v>0</v>
      </c>
      <c r="J148" s="22">
        <f t="shared" si="6"/>
        <v>0</v>
      </c>
    </row>
    <row r="149" spans="1:10">
      <c r="A149" s="18">
        <f>B149/'Isocratic retention'!$B$5</f>
        <v>0.61</v>
      </c>
      <c r="B149" s="8">
        <v>1.22</v>
      </c>
      <c r="C149" s="22">
        <f>(1/(C$22*(SQRT(2*PI())))*EXP(-((C$19-'Simulation II'!$B149)^2)/(2*'Simulation II'!C$22^2)))</f>
        <v>0</v>
      </c>
      <c r="D149" s="22">
        <f>(1/(D$22*(SQRT(2*PI())))*EXP(-((D$19-'Simulation II'!$B149)^2)/(2*'Simulation II'!D$22^2)))</f>
        <v>0</v>
      </c>
      <c r="E149" s="22">
        <f>(1/(E$22*(SQRT(2*PI())))*EXP(-((E$19-'Simulation II'!$B149)^2)/(2*'Simulation II'!E$22^2)))</f>
        <v>0</v>
      </c>
      <c r="F149" s="22">
        <f>(1/(F$22*(SQRT(2*PI())))*EXP(-((F$19-'Simulation II'!$B149)^2)/(2*'Simulation II'!F$22^2)))</f>
        <v>0</v>
      </c>
      <c r="G149" s="22">
        <f>(1/(G$22*(SQRT(2*PI())))*EXP(-((G$18-'Simulation II'!$B149)^2)/(2*'Simulation II'!G$22^2)))</f>
        <v>0</v>
      </c>
      <c r="H149" s="22">
        <f>(1/(H$22*(SQRT(2*PI())))*EXP(-((H$18-'Simulation II'!$B149)^2)/(2*'Simulation II'!H$22^2)))</f>
        <v>0</v>
      </c>
      <c r="I149" s="22">
        <f>(1/(I$22*(SQRT(2*PI())))*EXP(-((I$18-'Simulation II'!$B149)^2)/(2*'Simulation II'!I$22^2)))</f>
        <v>0</v>
      </c>
      <c r="J149" s="22">
        <f t="shared" si="6"/>
        <v>0</v>
      </c>
    </row>
    <row r="150" spans="1:10">
      <c r="A150" s="18">
        <f>B150/'Isocratic retention'!$B$5</f>
        <v>0.61499999999999999</v>
      </c>
      <c r="B150" s="8">
        <v>1.23</v>
      </c>
      <c r="C150" s="22">
        <f>(1/(C$22*(SQRT(2*PI())))*EXP(-((C$19-'Simulation II'!$B150)^2)/(2*'Simulation II'!C$22^2)))</f>
        <v>0</v>
      </c>
      <c r="D150" s="22">
        <f>(1/(D$22*(SQRT(2*PI())))*EXP(-((D$19-'Simulation II'!$B150)^2)/(2*'Simulation II'!D$22^2)))</f>
        <v>0</v>
      </c>
      <c r="E150" s="22">
        <f>(1/(E$22*(SQRT(2*PI())))*EXP(-((E$19-'Simulation II'!$B150)^2)/(2*'Simulation II'!E$22^2)))</f>
        <v>0</v>
      </c>
      <c r="F150" s="22">
        <f>(1/(F$22*(SQRT(2*PI())))*EXP(-((F$19-'Simulation II'!$B150)^2)/(2*'Simulation II'!F$22^2)))</f>
        <v>0</v>
      </c>
      <c r="G150" s="22">
        <f>(1/(G$22*(SQRT(2*PI())))*EXP(-((G$18-'Simulation II'!$B150)^2)/(2*'Simulation II'!G$22^2)))</f>
        <v>0</v>
      </c>
      <c r="H150" s="22">
        <f>(1/(H$22*(SQRT(2*PI())))*EXP(-((H$18-'Simulation II'!$B150)^2)/(2*'Simulation II'!H$22^2)))</f>
        <v>0</v>
      </c>
      <c r="I150" s="22">
        <f>(1/(I$22*(SQRT(2*PI())))*EXP(-((I$18-'Simulation II'!$B150)^2)/(2*'Simulation II'!I$22^2)))</f>
        <v>0</v>
      </c>
      <c r="J150" s="22">
        <f t="shared" si="6"/>
        <v>0</v>
      </c>
    </row>
    <row r="151" spans="1:10">
      <c r="A151" s="18">
        <f>B151/'Isocratic retention'!$B$5</f>
        <v>0.62</v>
      </c>
      <c r="B151" s="8">
        <v>1.24</v>
      </c>
      <c r="C151" s="22">
        <f>(1/(C$22*(SQRT(2*PI())))*EXP(-((C$19-'Simulation II'!$B151)^2)/(2*'Simulation II'!C$22^2)))</f>
        <v>0</v>
      </c>
      <c r="D151" s="22">
        <f>(1/(D$22*(SQRT(2*PI())))*EXP(-((D$19-'Simulation II'!$B151)^2)/(2*'Simulation II'!D$22^2)))</f>
        <v>0</v>
      </c>
      <c r="E151" s="22">
        <f>(1/(E$22*(SQRT(2*PI())))*EXP(-((E$19-'Simulation II'!$B151)^2)/(2*'Simulation II'!E$22^2)))</f>
        <v>0</v>
      </c>
      <c r="F151" s="22">
        <f>(1/(F$22*(SQRT(2*PI())))*EXP(-((F$19-'Simulation II'!$B151)^2)/(2*'Simulation II'!F$22^2)))</f>
        <v>0</v>
      </c>
      <c r="G151" s="22">
        <f>(1/(G$22*(SQRT(2*PI())))*EXP(-((G$18-'Simulation II'!$B151)^2)/(2*'Simulation II'!G$22^2)))</f>
        <v>0</v>
      </c>
      <c r="H151" s="22">
        <f>(1/(H$22*(SQRT(2*PI())))*EXP(-((H$18-'Simulation II'!$B151)^2)/(2*'Simulation II'!H$22^2)))</f>
        <v>0</v>
      </c>
      <c r="I151" s="22">
        <f>(1/(I$22*(SQRT(2*PI())))*EXP(-((I$18-'Simulation II'!$B151)^2)/(2*'Simulation II'!I$22^2)))</f>
        <v>0</v>
      </c>
      <c r="J151" s="22">
        <f t="shared" si="6"/>
        <v>0</v>
      </c>
    </row>
    <row r="152" spans="1:10">
      <c r="A152" s="18">
        <f>B152/'Isocratic retention'!$B$5</f>
        <v>0.625</v>
      </c>
      <c r="B152" s="8">
        <v>1.25</v>
      </c>
      <c r="C152" s="22">
        <f>(1/(C$22*(SQRT(2*PI())))*EXP(-((C$19-'Simulation II'!$B152)^2)/(2*'Simulation II'!C$22^2)))</f>
        <v>0</v>
      </c>
      <c r="D152" s="22">
        <f>(1/(D$22*(SQRT(2*PI())))*EXP(-((D$19-'Simulation II'!$B152)^2)/(2*'Simulation II'!D$22^2)))</f>
        <v>0</v>
      </c>
      <c r="E152" s="22">
        <f>(1/(E$22*(SQRT(2*PI())))*EXP(-((E$19-'Simulation II'!$B152)^2)/(2*'Simulation II'!E$22^2)))</f>
        <v>0</v>
      </c>
      <c r="F152" s="22">
        <f>(1/(F$22*(SQRT(2*PI())))*EXP(-((F$19-'Simulation II'!$B152)^2)/(2*'Simulation II'!F$22^2)))</f>
        <v>0</v>
      </c>
      <c r="G152" s="22">
        <f>(1/(G$22*(SQRT(2*PI())))*EXP(-((G$18-'Simulation II'!$B152)^2)/(2*'Simulation II'!G$22^2)))</f>
        <v>0</v>
      </c>
      <c r="H152" s="22">
        <f>(1/(H$22*(SQRT(2*PI())))*EXP(-((H$18-'Simulation II'!$B152)^2)/(2*'Simulation II'!H$22^2)))</f>
        <v>0</v>
      </c>
      <c r="I152" s="22">
        <f>(1/(I$22*(SQRT(2*PI())))*EXP(-((I$18-'Simulation II'!$B152)^2)/(2*'Simulation II'!I$22^2)))</f>
        <v>0</v>
      </c>
      <c r="J152" s="22">
        <f t="shared" si="6"/>
        <v>0</v>
      </c>
    </row>
    <row r="153" spans="1:10">
      <c r="A153" s="18">
        <f>B153/'Isocratic retention'!$B$5</f>
        <v>0.63</v>
      </c>
      <c r="B153" s="8">
        <v>1.26</v>
      </c>
      <c r="C153" s="22">
        <f>(1/(C$22*(SQRT(2*PI())))*EXP(-((C$19-'Simulation II'!$B153)^2)/(2*'Simulation II'!C$22^2)))</f>
        <v>0</v>
      </c>
      <c r="D153" s="22">
        <f>(1/(D$22*(SQRT(2*PI())))*EXP(-((D$19-'Simulation II'!$B153)^2)/(2*'Simulation II'!D$22^2)))</f>
        <v>0</v>
      </c>
      <c r="E153" s="22">
        <f>(1/(E$22*(SQRT(2*PI())))*EXP(-((E$19-'Simulation II'!$B153)^2)/(2*'Simulation II'!E$22^2)))</f>
        <v>0</v>
      </c>
      <c r="F153" s="22">
        <f>(1/(F$22*(SQRT(2*PI())))*EXP(-((F$19-'Simulation II'!$B153)^2)/(2*'Simulation II'!F$22^2)))</f>
        <v>0</v>
      </c>
      <c r="G153" s="22">
        <f>(1/(G$22*(SQRT(2*PI())))*EXP(-((G$18-'Simulation II'!$B153)^2)/(2*'Simulation II'!G$22^2)))</f>
        <v>0</v>
      </c>
      <c r="H153" s="22">
        <f>(1/(H$22*(SQRT(2*PI())))*EXP(-((H$18-'Simulation II'!$B153)^2)/(2*'Simulation II'!H$22^2)))</f>
        <v>0</v>
      </c>
      <c r="I153" s="22">
        <f>(1/(I$22*(SQRT(2*PI())))*EXP(-((I$18-'Simulation II'!$B153)^2)/(2*'Simulation II'!I$22^2)))</f>
        <v>0</v>
      </c>
      <c r="J153" s="22">
        <f t="shared" si="6"/>
        <v>0</v>
      </c>
    </row>
    <row r="154" spans="1:10">
      <c r="A154" s="18">
        <f>B154/'Isocratic retention'!$B$5</f>
        <v>0.63500000000000001</v>
      </c>
      <c r="B154" s="8">
        <v>1.27</v>
      </c>
      <c r="C154" s="22">
        <f>(1/(C$22*(SQRT(2*PI())))*EXP(-((C$19-'Simulation II'!$B154)^2)/(2*'Simulation II'!C$22^2)))</f>
        <v>0</v>
      </c>
      <c r="D154" s="22">
        <f>(1/(D$22*(SQRT(2*PI())))*EXP(-((D$19-'Simulation II'!$B154)^2)/(2*'Simulation II'!D$22^2)))</f>
        <v>0</v>
      </c>
      <c r="E154" s="22">
        <f>(1/(E$22*(SQRT(2*PI())))*EXP(-((E$19-'Simulation II'!$B154)^2)/(2*'Simulation II'!E$22^2)))</f>
        <v>0</v>
      </c>
      <c r="F154" s="22">
        <f>(1/(F$22*(SQRT(2*PI())))*EXP(-((F$19-'Simulation II'!$B154)^2)/(2*'Simulation II'!F$22^2)))</f>
        <v>0</v>
      </c>
      <c r="G154" s="22">
        <f>(1/(G$22*(SQRT(2*PI())))*EXP(-((G$18-'Simulation II'!$B154)^2)/(2*'Simulation II'!G$22^2)))</f>
        <v>0</v>
      </c>
      <c r="H154" s="22">
        <f>(1/(H$22*(SQRT(2*PI())))*EXP(-((H$18-'Simulation II'!$B154)^2)/(2*'Simulation II'!H$22^2)))</f>
        <v>0</v>
      </c>
      <c r="I154" s="22">
        <f>(1/(I$22*(SQRT(2*PI())))*EXP(-((I$18-'Simulation II'!$B154)^2)/(2*'Simulation II'!I$22^2)))</f>
        <v>0</v>
      </c>
      <c r="J154" s="22">
        <f t="shared" si="6"/>
        <v>0</v>
      </c>
    </row>
    <row r="155" spans="1:10">
      <c r="A155" s="18">
        <f>B155/'Isocratic retention'!$B$5</f>
        <v>0.64</v>
      </c>
      <c r="B155" s="8">
        <v>1.28</v>
      </c>
      <c r="C155" s="22">
        <f>(1/(C$22*(SQRT(2*PI())))*EXP(-((C$19-'Simulation II'!$B155)^2)/(2*'Simulation II'!C$22^2)))</f>
        <v>0</v>
      </c>
      <c r="D155" s="22">
        <f>(1/(D$22*(SQRT(2*PI())))*EXP(-((D$19-'Simulation II'!$B155)^2)/(2*'Simulation II'!D$22^2)))</f>
        <v>0</v>
      </c>
      <c r="E155" s="22">
        <f>(1/(E$22*(SQRT(2*PI())))*EXP(-((E$19-'Simulation II'!$B155)^2)/(2*'Simulation II'!E$22^2)))</f>
        <v>0</v>
      </c>
      <c r="F155" s="22">
        <f>(1/(F$22*(SQRT(2*PI())))*EXP(-((F$19-'Simulation II'!$B155)^2)/(2*'Simulation II'!F$22^2)))</f>
        <v>0</v>
      </c>
      <c r="G155" s="22">
        <f>(1/(G$22*(SQRT(2*PI())))*EXP(-((G$18-'Simulation II'!$B155)^2)/(2*'Simulation II'!G$22^2)))</f>
        <v>0</v>
      </c>
      <c r="H155" s="22">
        <f>(1/(H$22*(SQRT(2*PI())))*EXP(-((H$18-'Simulation II'!$B155)^2)/(2*'Simulation II'!H$22^2)))</f>
        <v>0</v>
      </c>
      <c r="I155" s="22">
        <f>(1/(I$22*(SQRT(2*PI())))*EXP(-((I$18-'Simulation II'!$B155)^2)/(2*'Simulation II'!I$22^2)))</f>
        <v>0</v>
      </c>
      <c r="J155" s="22">
        <f t="shared" si="6"/>
        <v>0</v>
      </c>
    </row>
    <row r="156" spans="1:10">
      <c r="A156" s="18">
        <f>B156/'Isocratic retention'!$B$5</f>
        <v>0.64500000000000002</v>
      </c>
      <c r="B156" s="8">
        <v>1.29</v>
      </c>
      <c r="C156" s="22">
        <f>(1/(C$22*(SQRT(2*PI())))*EXP(-((C$19-'Simulation II'!$B156)^2)/(2*'Simulation II'!C$22^2)))</f>
        <v>0</v>
      </c>
      <c r="D156" s="22">
        <f>(1/(D$22*(SQRT(2*PI())))*EXP(-((D$19-'Simulation II'!$B156)^2)/(2*'Simulation II'!D$22^2)))</f>
        <v>0</v>
      </c>
      <c r="E156" s="22">
        <f>(1/(E$22*(SQRT(2*PI())))*EXP(-((E$19-'Simulation II'!$B156)^2)/(2*'Simulation II'!E$22^2)))</f>
        <v>0</v>
      </c>
      <c r="F156" s="22">
        <f>(1/(F$22*(SQRT(2*PI())))*EXP(-((F$19-'Simulation II'!$B156)^2)/(2*'Simulation II'!F$22^2)))</f>
        <v>0</v>
      </c>
      <c r="G156" s="22">
        <f>(1/(G$22*(SQRT(2*PI())))*EXP(-((G$18-'Simulation II'!$B156)^2)/(2*'Simulation II'!G$22^2)))</f>
        <v>0</v>
      </c>
      <c r="H156" s="22">
        <f>(1/(H$22*(SQRT(2*PI())))*EXP(-((H$18-'Simulation II'!$B156)^2)/(2*'Simulation II'!H$22^2)))</f>
        <v>0</v>
      </c>
      <c r="I156" s="22">
        <f>(1/(I$22*(SQRT(2*PI())))*EXP(-((I$18-'Simulation II'!$B156)^2)/(2*'Simulation II'!I$22^2)))</f>
        <v>0</v>
      </c>
      <c r="J156" s="22">
        <f t="shared" ref="J156:J219" si="7">SUM(C156:I156)</f>
        <v>0</v>
      </c>
    </row>
    <row r="157" spans="1:10">
      <c r="A157" s="18">
        <f>B157/'Isocratic retention'!$B$5</f>
        <v>0.65</v>
      </c>
      <c r="B157" s="8">
        <v>1.3</v>
      </c>
      <c r="C157" s="22">
        <f>(1/(C$22*(SQRT(2*PI())))*EXP(-((C$19-'Simulation II'!$B157)^2)/(2*'Simulation II'!C$22^2)))</f>
        <v>0</v>
      </c>
      <c r="D157" s="22">
        <f>(1/(D$22*(SQRT(2*PI())))*EXP(-((D$19-'Simulation II'!$B157)^2)/(2*'Simulation II'!D$22^2)))</f>
        <v>0</v>
      </c>
      <c r="E157" s="22">
        <f>(1/(E$22*(SQRT(2*PI())))*EXP(-((E$19-'Simulation II'!$B157)^2)/(2*'Simulation II'!E$22^2)))</f>
        <v>0</v>
      </c>
      <c r="F157" s="22">
        <f>(1/(F$22*(SQRT(2*PI())))*EXP(-((F$19-'Simulation II'!$B157)^2)/(2*'Simulation II'!F$22^2)))</f>
        <v>0</v>
      </c>
      <c r="G157" s="22">
        <f>(1/(G$22*(SQRT(2*PI())))*EXP(-((G$18-'Simulation II'!$B157)^2)/(2*'Simulation II'!G$22^2)))</f>
        <v>0</v>
      </c>
      <c r="H157" s="22">
        <f>(1/(H$22*(SQRT(2*PI())))*EXP(-((H$18-'Simulation II'!$B157)^2)/(2*'Simulation II'!H$22^2)))</f>
        <v>0</v>
      </c>
      <c r="I157" s="22">
        <f>(1/(I$22*(SQRT(2*PI())))*EXP(-((I$18-'Simulation II'!$B157)^2)/(2*'Simulation II'!I$22^2)))</f>
        <v>0</v>
      </c>
      <c r="J157" s="22">
        <f t="shared" si="7"/>
        <v>0</v>
      </c>
    </row>
    <row r="158" spans="1:10">
      <c r="A158" s="18">
        <f>B158/'Isocratic retention'!$B$5</f>
        <v>0.65500000000000003</v>
      </c>
      <c r="B158" s="8">
        <v>1.31</v>
      </c>
      <c r="C158" s="22">
        <f>(1/(C$22*(SQRT(2*PI())))*EXP(-((C$19-'Simulation II'!$B158)^2)/(2*'Simulation II'!C$22^2)))</f>
        <v>0</v>
      </c>
      <c r="D158" s="22">
        <f>(1/(D$22*(SQRT(2*PI())))*EXP(-((D$19-'Simulation II'!$B158)^2)/(2*'Simulation II'!D$22^2)))</f>
        <v>0</v>
      </c>
      <c r="E158" s="22">
        <f>(1/(E$22*(SQRT(2*PI())))*EXP(-((E$19-'Simulation II'!$B158)^2)/(2*'Simulation II'!E$22^2)))</f>
        <v>0</v>
      </c>
      <c r="F158" s="22">
        <f>(1/(F$22*(SQRT(2*PI())))*EXP(-((F$19-'Simulation II'!$B158)^2)/(2*'Simulation II'!F$22^2)))</f>
        <v>0</v>
      </c>
      <c r="G158" s="22">
        <f>(1/(G$22*(SQRT(2*PI())))*EXP(-((G$18-'Simulation II'!$B158)^2)/(2*'Simulation II'!G$22^2)))</f>
        <v>0</v>
      </c>
      <c r="H158" s="22">
        <f>(1/(H$22*(SQRT(2*PI())))*EXP(-((H$18-'Simulation II'!$B158)^2)/(2*'Simulation II'!H$22^2)))</f>
        <v>0</v>
      </c>
      <c r="I158" s="22">
        <f>(1/(I$22*(SQRT(2*PI())))*EXP(-((I$18-'Simulation II'!$B158)^2)/(2*'Simulation II'!I$22^2)))</f>
        <v>0</v>
      </c>
      <c r="J158" s="22">
        <f t="shared" si="7"/>
        <v>0</v>
      </c>
    </row>
    <row r="159" spans="1:10">
      <c r="A159" s="18">
        <f>B159/'Isocratic retention'!$B$5</f>
        <v>0.66</v>
      </c>
      <c r="B159" s="8">
        <v>1.32</v>
      </c>
      <c r="C159" s="22">
        <f>(1/(C$22*(SQRT(2*PI())))*EXP(-((C$19-'Simulation II'!$B159)^2)/(2*'Simulation II'!C$22^2)))</f>
        <v>0</v>
      </c>
      <c r="D159" s="22">
        <f>(1/(D$22*(SQRT(2*PI())))*EXP(-((D$19-'Simulation II'!$B159)^2)/(2*'Simulation II'!D$22^2)))</f>
        <v>0</v>
      </c>
      <c r="E159" s="22">
        <f>(1/(E$22*(SQRT(2*PI())))*EXP(-((E$19-'Simulation II'!$B159)^2)/(2*'Simulation II'!E$22^2)))</f>
        <v>0</v>
      </c>
      <c r="F159" s="22">
        <f>(1/(F$22*(SQRT(2*PI())))*EXP(-((F$19-'Simulation II'!$B159)^2)/(2*'Simulation II'!F$22^2)))</f>
        <v>0</v>
      </c>
      <c r="G159" s="22">
        <f>(1/(G$22*(SQRT(2*PI())))*EXP(-((G$18-'Simulation II'!$B159)^2)/(2*'Simulation II'!G$22^2)))</f>
        <v>0</v>
      </c>
      <c r="H159" s="22">
        <f>(1/(H$22*(SQRT(2*PI())))*EXP(-((H$18-'Simulation II'!$B159)^2)/(2*'Simulation II'!H$22^2)))</f>
        <v>0</v>
      </c>
      <c r="I159" s="22">
        <f>(1/(I$22*(SQRT(2*PI())))*EXP(-((I$18-'Simulation II'!$B159)^2)/(2*'Simulation II'!I$22^2)))</f>
        <v>0</v>
      </c>
      <c r="J159" s="22">
        <f t="shared" si="7"/>
        <v>0</v>
      </c>
    </row>
    <row r="160" spans="1:10">
      <c r="A160" s="18">
        <f>B160/'Isocratic retention'!$B$5</f>
        <v>0.66500000000000004</v>
      </c>
      <c r="B160" s="8">
        <v>1.33</v>
      </c>
      <c r="C160" s="22">
        <f>(1/(C$22*(SQRT(2*PI())))*EXP(-((C$19-'Simulation II'!$B160)^2)/(2*'Simulation II'!C$22^2)))</f>
        <v>0</v>
      </c>
      <c r="D160" s="22">
        <f>(1/(D$22*(SQRT(2*PI())))*EXP(-((D$19-'Simulation II'!$B160)^2)/(2*'Simulation II'!D$22^2)))</f>
        <v>0</v>
      </c>
      <c r="E160" s="22">
        <f>(1/(E$22*(SQRT(2*PI())))*EXP(-((E$19-'Simulation II'!$B160)^2)/(2*'Simulation II'!E$22^2)))</f>
        <v>0</v>
      </c>
      <c r="F160" s="22">
        <f>(1/(F$22*(SQRT(2*PI())))*EXP(-((F$19-'Simulation II'!$B160)^2)/(2*'Simulation II'!F$22^2)))</f>
        <v>0</v>
      </c>
      <c r="G160" s="22">
        <f>(1/(G$22*(SQRT(2*PI())))*EXP(-((G$18-'Simulation II'!$B160)^2)/(2*'Simulation II'!G$22^2)))</f>
        <v>0</v>
      </c>
      <c r="H160" s="22">
        <f>(1/(H$22*(SQRT(2*PI())))*EXP(-((H$18-'Simulation II'!$B160)^2)/(2*'Simulation II'!H$22^2)))</f>
        <v>0</v>
      </c>
      <c r="I160" s="22">
        <f>(1/(I$22*(SQRT(2*PI())))*EXP(-((I$18-'Simulation II'!$B160)^2)/(2*'Simulation II'!I$22^2)))</f>
        <v>0</v>
      </c>
      <c r="J160" s="22">
        <f t="shared" si="7"/>
        <v>0</v>
      </c>
    </row>
    <row r="161" spans="1:10">
      <c r="A161" s="18">
        <f>B161/'Isocratic retention'!$B$5</f>
        <v>0.67</v>
      </c>
      <c r="B161" s="8">
        <v>1.34</v>
      </c>
      <c r="C161" s="22">
        <f>(1/(C$22*(SQRT(2*PI())))*EXP(-((C$19-'Simulation II'!$B161)^2)/(2*'Simulation II'!C$22^2)))</f>
        <v>0</v>
      </c>
      <c r="D161" s="22">
        <f>(1/(D$22*(SQRT(2*PI())))*EXP(-((D$19-'Simulation II'!$B161)^2)/(2*'Simulation II'!D$22^2)))</f>
        <v>0</v>
      </c>
      <c r="E161" s="22">
        <f>(1/(E$22*(SQRT(2*PI())))*EXP(-((E$19-'Simulation II'!$B161)^2)/(2*'Simulation II'!E$22^2)))</f>
        <v>0</v>
      </c>
      <c r="F161" s="22">
        <f>(1/(F$22*(SQRT(2*PI())))*EXP(-((F$19-'Simulation II'!$B161)^2)/(2*'Simulation II'!F$22^2)))</f>
        <v>0</v>
      </c>
      <c r="G161" s="22">
        <f>(1/(G$22*(SQRT(2*PI())))*EXP(-((G$18-'Simulation II'!$B161)^2)/(2*'Simulation II'!G$22^2)))</f>
        <v>0</v>
      </c>
      <c r="H161" s="22">
        <f>(1/(H$22*(SQRT(2*PI())))*EXP(-((H$18-'Simulation II'!$B161)^2)/(2*'Simulation II'!H$22^2)))</f>
        <v>0</v>
      </c>
      <c r="I161" s="22">
        <f>(1/(I$22*(SQRT(2*PI())))*EXP(-((I$18-'Simulation II'!$B161)^2)/(2*'Simulation II'!I$22^2)))</f>
        <v>0</v>
      </c>
      <c r="J161" s="22">
        <f t="shared" si="7"/>
        <v>0</v>
      </c>
    </row>
    <row r="162" spans="1:10">
      <c r="A162" s="18">
        <f>B162/'Isocratic retention'!$B$5</f>
        <v>0.67500000000000004</v>
      </c>
      <c r="B162" s="8">
        <v>1.35</v>
      </c>
      <c r="C162" s="22">
        <f>(1/(C$22*(SQRT(2*PI())))*EXP(-((C$19-'Simulation II'!$B162)^2)/(2*'Simulation II'!C$22^2)))</f>
        <v>0</v>
      </c>
      <c r="D162" s="22">
        <f>(1/(D$22*(SQRT(2*PI())))*EXP(-((D$19-'Simulation II'!$B162)^2)/(2*'Simulation II'!D$22^2)))</f>
        <v>0</v>
      </c>
      <c r="E162" s="22">
        <f>(1/(E$22*(SQRT(2*PI())))*EXP(-((E$19-'Simulation II'!$B162)^2)/(2*'Simulation II'!E$22^2)))</f>
        <v>0</v>
      </c>
      <c r="F162" s="22">
        <f>(1/(F$22*(SQRT(2*PI())))*EXP(-((F$19-'Simulation II'!$B162)^2)/(2*'Simulation II'!F$22^2)))</f>
        <v>0</v>
      </c>
      <c r="G162" s="22">
        <f>(1/(G$22*(SQRT(2*PI())))*EXP(-((G$18-'Simulation II'!$B162)^2)/(2*'Simulation II'!G$22^2)))</f>
        <v>0</v>
      </c>
      <c r="H162" s="22">
        <f>(1/(H$22*(SQRT(2*PI())))*EXP(-((H$18-'Simulation II'!$B162)^2)/(2*'Simulation II'!H$22^2)))</f>
        <v>0</v>
      </c>
      <c r="I162" s="22">
        <f>(1/(I$22*(SQRT(2*PI())))*EXP(-((I$18-'Simulation II'!$B162)^2)/(2*'Simulation II'!I$22^2)))</f>
        <v>0</v>
      </c>
      <c r="J162" s="22">
        <f t="shared" si="7"/>
        <v>0</v>
      </c>
    </row>
    <row r="163" spans="1:10">
      <c r="A163" s="18">
        <f>B163/'Isocratic retention'!$B$5</f>
        <v>0.68</v>
      </c>
      <c r="B163" s="8">
        <v>1.36</v>
      </c>
      <c r="C163" s="22">
        <f>(1/(C$22*(SQRT(2*PI())))*EXP(-((C$19-'Simulation II'!$B163)^2)/(2*'Simulation II'!C$22^2)))</f>
        <v>0</v>
      </c>
      <c r="D163" s="22">
        <f>(1/(D$22*(SQRT(2*PI())))*EXP(-((D$19-'Simulation II'!$B163)^2)/(2*'Simulation II'!D$22^2)))</f>
        <v>0</v>
      </c>
      <c r="E163" s="22">
        <f>(1/(E$22*(SQRT(2*PI())))*EXP(-((E$19-'Simulation II'!$B163)^2)/(2*'Simulation II'!E$22^2)))</f>
        <v>0</v>
      </c>
      <c r="F163" s="22">
        <f>(1/(F$22*(SQRT(2*PI())))*EXP(-((F$19-'Simulation II'!$B163)^2)/(2*'Simulation II'!F$22^2)))</f>
        <v>0</v>
      </c>
      <c r="G163" s="22">
        <f>(1/(G$22*(SQRT(2*PI())))*EXP(-((G$18-'Simulation II'!$B163)^2)/(2*'Simulation II'!G$22^2)))</f>
        <v>0</v>
      </c>
      <c r="H163" s="22">
        <f>(1/(H$22*(SQRT(2*PI())))*EXP(-((H$18-'Simulation II'!$B163)^2)/(2*'Simulation II'!H$22^2)))</f>
        <v>0</v>
      </c>
      <c r="I163" s="22">
        <f>(1/(I$22*(SQRT(2*PI())))*EXP(-((I$18-'Simulation II'!$B163)^2)/(2*'Simulation II'!I$22^2)))</f>
        <v>0</v>
      </c>
      <c r="J163" s="22">
        <f t="shared" si="7"/>
        <v>0</v>
      </c>
    </row>
    <row r="164" spans="1:10">
      <c r="A164" s="18">
        <f>B164/'Isocratic retention'!$B$5</f>
        <v>0.68500000000000005</v>
      </c>
      <c r="B164" s="8">
        <v>1.37</v>
      </c>
      <c r="C164" s="22">
        <f>(1/(C$22*(SQRT(2*PI())))*EXP(-((C$19-'Simulation II'!$B164)^2)/(2*'Simulation II'!C$22^2)))</f>
        <v>0</v>
      </c>
      <c r="D164" s="22">
        <f>(1/(D$22*(SQRT(2*PI())))*EXP(-((D$19-'Simulation II'!$B164)^2)/(2*'Simulation II'!D$22^2)))</f>
        <v>0</v>
      </c>
      <c r="E164" s="22">
        <f>(1/(E$22*(SQRT(2*PI())))*EXP(-((E$19-'Simulation II'!$B164)^2)/(2*'Simulation II'!E$22^2)))</f>
        <v>0</v>
      </c>
      <c r="F164" s="22">
        <f>(1/(F$22*(SQRT(2*PI())))*EXP(-((F$19-'Simulation II'!$B164)^2)/(2*'Simulation II'!F$22^2)))</f>
        <v>0</v>
      </c>
      <c r="G164" s="22">
        <f>(1/(G$22*(SQRT(2*PI())))*EXP(-((G$18-'Simulation II'!$B164)^2)/(2*'Simulation II'!G$22^2)))</f>
        <v>0</v>
      </c>
      <c r="H164" s="22">
        <f>(1/(H$22*(SQRT(2*PI())))*EXP(-((H$18-'Simulation II'!$B164)^2)/(2*'Simulation II'!H$22^2)))</f>
        <v>0</v>
      </c>
      <c r="I164" s="22">
        <f>(1/(I$22*(SQRT(2*PI())))*EXP(-((I$18-'Simulation II'!$B164)^2)/(2*'Simulation II'!I$22^2)))</f>
        <v>0</v>
      </c>
      <c r="J164" s="22">
        <f t="shared" si="7"/>
        <v>0</v>
      </c>
    </row>
    <row r="165" spans="1:10">
      <c r="A165" s="18">
        <f>B165/'Isocratic retention'!$B$5</f>
        <v>0.69</v>
      </c>
      <c r="B165" s="8">
        <v>1.38</v>
      </c>
      <c r="C165" s="22">
        <f>(1/(C$22*(SQRT(2*PI())))*EXP(-((C$19-'Simulation II'!$B165)^2)/(2*'Simulation II'!C$22^2)))</f>
        <v>0</v>
      </c>
      <c r="D165" s="22">
        <f>(1/(D$22*(SQRT(2*PI())))*EXP(-((D$19-'Simulation II'!$B165)^2)/(2*'Simulation II'!D$22^2)))</f>
        <v>0</v>
      </c>
      <c r="E165" s="22">
        <f>(1/(E$22*(SQRT(2*PI())))*EXP(-((E$19-'Simulation II'!$B165)^2)/(2*'Simulation II'!E$22^2)))</f>
        <v>0</v>
      </c>
      <c r="F165" s="22">
        <f>(1/(F$22*(SQRT(2*PI())))*EXP(-((F$19-'Simulation II'!$B165)^2)/(2*'Simulation II'!F$22^2)))</f>
        <v>0</v>
      </c>
      <c r="G165" s="22">
        <f>(1/(G$22*(SQRT(2*PI())))*EXP(-((G$18-'Simulation II'!$B165)^2)/(2*'Simulation II'!G$22^2)))</f>
        <v>0</v>
      </c>
      <c r="H165" s="22">
        <f>(1/(H$22*(SQRT(2*PI())))*EXP(-((H$18-'Simulation II'!$B165)^2)/(2*'Simulation II'!H$22^2)))</f>
        <v>0</v>
      </c>
      <c r="I165" s="22">
        <f>(1/(I$22*(SQRT(2*PI())))*EXP(-((I$18-'Simulation II'!$B165)^2)/(2*'Simulation II'!I$22^2)))</f>
        <v>0</v>
      </c>
      <c r="J165" s="22">
        <f t="shared" si="7"/>
        <v>0</v>
      </c>
    </row>
    <row r="166" spans="1:10">
      <c r="A166" s="18">
        <f>B166/'Isocratic retention'!$B$5</f>
        <v>0.69499999999999995</v>
      </c>
      <c r="B166" s="8">
        <v>1.39</v>
      </c>
      <c r="C166" s="22">
        <f>(1/(C$22*(SQRT(2*PI())))*EXP(-((C$19-'Simulation II'!$B166)^2)/(2*'Simulation II'!C$22^2)))</f>
        <v>0</v>
      </c>
      <c r="D166" s="22">
        <f>(1/(D$22*(SQRT(2*PI())))*EXP(-((D$19-'Simulation II'!$B166)^2)/(2*'Simulation II'!D$22^2)))</f>
        <v>0</v>
      </c>
      <c r="E166" s="22">
        <f>(1/(E$22*(SQRT(2*PI())))*EXP(-((E$19-'Simulation II'!$B166)^2)/(2*'Simulation II'!E$22^2)))</f>
        <v>0</v>
      </c>
      <c r="F166" s="22">
        <f>(1/(F$22*(SQRT(2*PI())))*EXP(-((F$19-'Simulation II'!$B166)^2)/(2*'Simulation II'!F$22^2)))</f>
        <v>0</v>
      </c>
      <c r="G166" s="22">
        <f>(1/(G$22*(SQRT(2*PI())))*EXP(-((G$18-'Simulation II'!$B166)^2)/(2*'Simulation II'!G$22^2)))</f>
        <v>0</v>
      </c>
      <c r="H166" s="22">
        <f>(1/(H$22*(SQRT(2*PI())))*EXP(-((H$18-'Simulation II'!$B166)^2)/(2*'Simulation II'!H$22^2)))</f>
        <v>0</v>
      </c>
      <c r="I166" s="22">
        <f>(1/(I$22*(SQRT(2*PI())))*EXP(-((I$18-'Simulation II'!$B166)^2)/(2*'Simulation II'!I$22^2)))</f>
        <v>0</v>
      </c>
      <c r="J166" s="22">
        <f t="shared" si="7"/>
        <v>0</v>
      </c>
    </row>
    <row r="167" spans="1:10">
      <c r="A167" s="18">
        <f>B167/'Isocratic retention'!$B$5</f>
        <v>0.7</v>
      </c>
      <c r="B167" s="8">
        <v>1.4</v>
      </c>
      <c r="C167" s="22">
        <f>(1/(C$22*(SQRT(2*PI())))*EXP(-((C$19-'Simulation II'!$B167)^2)/(2*'Simulation II'!C$22^2)))</f>
        <v>0</v>
      </c>
      <c r="D167" s="22">
        <f>(1/(D$22*(SQRT(2*PI())))*EXP(-((D$19-'Simulation II'!$B167)^2)/(2*'Simulation II'!D$22^2)))</f>
        <v>0</v>
      </c>
      <c r="E167" s="22">
        <f>(1/(E$22*(SQRT(2*PI())))*EXP(-((E$19-'Simulation II'!$B167)^2)/(2*'Simulation II'!E$22^2)))</f>
        <v>0</v>
      </c>
      <c r="F167" s="22">
        <f>(1/(F$22*(SQRT(2*PI())))*EXP(-((F$19-'Simulation II'!$B167)^2)/(2*'Simulation II'!F$22^2)))</f>
        <v>0</v>
      </c>
      <c r="G167" s="22">
        <f>(1/(G$22*(SQRT(2*PI())))*EXP(-((G$18-'Simulation II'!$B167)^2)/(2*'Simulation II'!G$22^2)))</f>
        <v>0</v>
      </c>
      <c r="H167" s="22">
        <f>(1/(H$22*(SQRT(2*PI())))*EXP(-((H$18-'Simulation II'!$B167)^2)/(2*'Simulation II'!H$22^2)))</f>
        <v>0</v>
      </c>
      <c r="I167" s="22">
        <f>(1/(I$22*(SQRT(2*PI())))*EXP(-((I$18-'Simulation II'!$B167)^2)/(2*'Simulation II'!I$22^2)))</f>
        <v>0</v>
      </c>
      <c r="J167" s="22">
        <f t="shared" si="7"/>
        <v>0</v>
      </c>
    </row>
    <row r="168" spans="1:10">
      <c r="A168" s="18">
        <f>B168/'Isocratic retention'!$B$5</f>
        <v>0.70499999999999996</v>
      </c>
      <c r="B168" s="8">
        <v>1.41</v>
      </c>
      <c r="C168" s="22">
        <f>(1/(C$22*(SQRT(2*PI())))*EXP(-((C$19-'Simulation II'!$B168)^2)/(2*'Simulation II'!C$22^2)))</f>
        <v>0</v>
      </c>
      <c r="D168" s="22">
        <f>(1/(D$22*(SQRT(2*PI())))*EXP(-((D$19-'Simulation II'!$B168)^2)/(2*'Simulation II'!D$22^2)))</f>
        <v>0</v>
      </c>
      <c r="E168" s="22">
        <f>(1/(E$22*(SQRT(2*PI())))*EXP(-((E$19-'Simulation II'!$B168)^2)/(2*'Simulation II'!E$22^2)))</f>
        <v>0</v>
      </c>
      <c r="F168" s="22">
        <f>(1/(F$22*(SQRT(2*PI())))*EXP(-((F$19-'Simulation II'!$B168)^2)/(2*'Simulation II'!F$22^2)))</f>
        <v>0</v>
      </c>
      <c r="G168" s="22">
        <f>(1/(G$22*(SQRT(2*PI())))*EXP(-((G$18-'Simulation II'!$B168)^2)/(2*'Simulation II'!G$22^2)))</f>
        <v>0</v>
      </c>
      <c r="H168" s="22">
        <f>(1/(H$22*(SQRT(2*PI())))*EXP(-((H$18-'Simulation II'!$B168)^2)/(2*'Simulation II'!H$22^2)))</f>
        <v>0</v>
      </c>
      <c r="I168" s="22">
        <f>(1/(I$22*(SQRT(2*PI())))*EXP(-((I$18-'Simulation II'!$B168)^2)/(2*'Simulation II'!I$22^2)))</f>
        <v>0</v>
      </c>
      <c r="J168" s="22">
        <f t="shared" si="7"/>
        <v>0</v>
      </c>
    </row>
    <row r="169" spans="1:10">
      <c r="A169" s="18">
        <f>B169/'Isocratic retention'!$B$5</f>
        <v>0.71</v>
      </c>
      <c r="B169" s="8">
        <v>1.42</v>
      </c>
      <c r="C169" s="22">
        <f>(1/(C$22*(SQRT(2*PI())))*EXP(-((C$19-'Simulation II'!$B169)^2)/(2*'Simulation II'!C$22^2)))</f>
        <v>0</v>
      </c>
      <c r="D169" s="22">
        <f>(1/(D$22*(SQRT(2*PI())))*EXP(-((D$19-'Simulation II'!$B169)^2)/(2*'Simulation II'!D$22^2)))</f>
        <v>0</v>
      </c>
      <c r="E169" s="22">
        <f>(1/(E$22*(SQRT(2*PI())))*EXP(-((E$19-'Simulation II'!$B169)^2)/(2*'Simulation II'!E$22^2)))</f>
        <v>0</v>
      </c>
      <c r="F169" s="22">
        <f>(1/(F$22*(SQRT(2*PI())))*EXP(-((F$19-'Simulation II'!$B169)^2)/(2*'Simulation II'!F$22^2)))</f>
        <v>0</v>
      </c>
      <c r="G169" s="22">
        <f>(1/(G$22*(SQRT(2*PI())))*EXP(-((G$18-'Simulation II'!$B169)^2)/(2*'Simulation II'!G$22^2)))</f>
        <v>0</v>
      </c>
      <c r="H169" s="22">
        <f>(1/(H$22*(SQRT(2*PI())))*EXP(-((H$18-'Simulation II'!$B169)^2)/(2*'Simulation II'!H$22^2)))</f>
        <v>0</v>
      </c>
      <c r="I169" s="22">
        <f>(1/(I$22*(SQRT(2*PI())))*EXP(-((I$18-'Simulation II'!$B169)^2)/(2*'Simulation II'!I$22^2)))</f>
        <v>0</v>
      </c>
      <c r="J169" s="22">
        <f t="shared" si="7"/>
        <v>0</v>
      </c>
    </row>
    <row r="170" spans="1:10">
      <c r="A170" s="18">
        <f>B170/'Isocratic retention'!$B$5</f>
        <v>0.71499999999999997</v>
      </c>
      <c r="B170" s="8">
        <v>1.43</v>
      </c>
      <c r="C170" s="22">
        <f>(1/(C$22*(SQRT(2*PI())))*EXP(-((C$19-'Simulation II'!$B170)^2)/(2*'Simulation II'!C$22^2)))</f>
        <v>0</v>
      </c>
      <c r="D170" s="22">
        <f>(1/(D$22*(SQRT(2*PI())))*EXP(-((D$19-'Simulation II'!$B170)^2)/(2*'Simulation II'!D$22^2)))</f>
        <v>0</v>
      </c>
      <c r="E170" s="22">
        <f>(1/(E$22*(SQRT(2*PI())))*EXP(-((E$19-'Simulation II'!$B170)^2)/(2*'Simulation II'!E$22^2)))</f>
        <v>0</v>
      </c>
      <c r="F170" s="22">
        <f>(1/(F$22*(SQRT(2*PI())))*EXP(-((F$19-'Simulation II'!$B170)^2)/(2*'Simulation II'!F$22^2)))</f>
        <v>0</v>
      </c>
      <c r="G170" s="22">
        <f>(1/(G$22*(SQRT(2*PI())))*EXP(-((G$18-'Simulation II'!$B170)^2)/(2*'Simulation II'!G$22^2)))</f>
        <v>0</v>
      </c>
      <c r="H170" s="22">
        <f>(1/(H$22*(SQRT(2*PI())))*EXP(-((H$18-'Simulation II'!$B170)^2)/(2*'Simulation II'!H$22^2)))</f>
        <v>0</v>
      </c>
      <c r="I170" s="22">
        <f>(1/(I$22*(SQRT(2*PI())))*EXP(-((I$18-'Simulation II'!$B170)^2)/(2*'Simulation II'!I$22^2)))</f>
        <v>0</v>
      </c>
      <c r="J170" s="22">
        <f t="shared" si="7"/>
        <v>0</v>
      </c>
    </row>
    <row r="171" spans="1:10">
      <c r="A171" s="18">
        <f>B171/'Isocratic retention'!$B$5</f>
        <v>0.72</v>
      </c>
      <c r="B171" s="8">
        <v>1.44</v>
      </c>
      <c r="C171" s="22">
        <f>(1/(C$22*(SQRT(2*PI())))*EXP(-((C$19-'Simulation II'!$B171)^2)/(2*'Simulation II'!C$22^2)))</f>
        <v>0</v>
      </c>
      <c r="D171" s="22">
        <f>(1/(D$22*(SQRT(2*PI())))*EXP(-((D$19-'Simulation II'!$B171)^2)/(2*'Simulation II'!D$22^2)))</f>
        <v>0</v>
      </c>
      <c r="E171" s="22">
        <f>(1/(E$22*(SQRT(2*PI())))*EXP(-((E$19-'Simulation II'!$B171)^2)/(2*'Simulation II'!E$22^2)))</f>
        <v>0</v>
      </c>
      <c r="F171" s="22">
        <f>(1/(F$22*(SQRT(2*PI())))*EXP(-((F$19-'Simulation II'!$B171)^2)/(2*'Simulation II'!F$22^2)))</f>
        <v>0</v>
      </c>
      <c r="G171" s="22">
        <f>(1/(G$22*(SQRT(2*PI())))*EXP(-((G$18-'Simulation II'!$B171)^2)/(2*'Simulation II'!G$22^2)))</f>
        <v>0</v>
      </c>
      <c r="H171" s="22">
        <f>(1/(H$22*(SQRT(2*PI())))*EXP(-((H$18-'Simulation II'!$B171)^2)/(2*'Simulation II'!H$22^2)))</f>
        <v>0</v>
      </c>
      <c r="I171" s="22">
        <f>(1/(I$22*(SQRT(2*PI())))*EXP(-((I$18-'Simulation II'!$B171)^2)/(2*'Simulation II'!I$22^2)))</f>
        <v>0</v>
      </c>
      <c r="J171" s="22">
        <f t="shared" si="7"/>
        <v>0</v>
      </c>
    </row>
    <row r="172" spans="1:10">
      <c r="A172" s="18">
        <f>B172/'Isocratic retention'!$B$5</f>
        <v>0.72499999999999998</v>
      </c>
      <c r="B172" s="8">
        <v>1.45</v>
      </c>
      <c r="C172" s="22">
        <f>(1/(C$22*(SQRT(2*PI())))*EXP(-((C$19-'Simulation II'!$B172)^2)/(2*'Simulation II'!C$22^2)))</f>
        <v>0</v>
      </c>
      <c r="D172" s="22">
        <f>(1/(D$22*(SQRT(2*PI())))*EXP(-((D$19-'Simulation II'!$B172)^2)/(2*'Simulation II'!D$22^2)))</f>
        <v>0</v>
      </c>
      <c r="E172" s="22">
        <f>(1/(E$22*(SQRT(2*PI())))*EXP(-((E$19-'Simulation II'!$B172)^2)/(2*'Simulation II'!E$22^2)))</f>
        <v>0</v>
      </c>
      <c r="F172" s="22">
        <f>(1/(F$22*(SQRT(2*PI())))*EXP(-((F$19-'Simulation II'!$B172)^2)/(2*'Simulation II'!F$22^2)))</f>
        <v>0</v>
      </c>
      <c r="G172" s="22">
        <f>(1/(G$22*(SQRT(2*PI())))*EXP(-((G$18-'Simulation II'!$B172)^2)/(2*'Simulation II'!G$22^2)))</f>
        <v>0</v>
      </c>
      <c r="H172" s="22">
        <f>(1/(H$22*(SQRT(2*PI())))*EXP(-((H$18-'Simulation II'!$B172)^2)/(2*'Simulation II'!H$22^2)))</f>
        <v>0</v>
      </c>
      <c r="I172" s="22">
        <f>(1/(I$22*(SQRT(2*PI())))*EXP(-((I$18-'Simulation II'!$B172)^2)/(2*'Simulation II'!I$22^2)))</f>
        <v>0</v>
      </c>
      <c r="J172" s="22">
        <f t="shared" si="7"/>
        <v>0</v>
      </c>
    </row>
    <row r="173" spans="1:10">
      <c r="A173" s="18">
        <f>B173/'Isocratic retention'!$B$5</f>
        <v>0.73</v>
      </c>
      <c r="B173" s="8">
        <v>1.46</v>
      </c>
      <c r="C173" s="22">
        <f>(1/(C$22*(SQRT(2*PI())))*EXP(-((C$19-'Simulation II'!$B173)^2)/(2*'Simulation II'!C$22^2)))</f>
        <v>0</v>
      </c>
      <c r="D173" s="22">
        <f>(1/(D$22*(SQRT(2*PI())))*EXP(-((D$19-'Simulation II'!$B173)^2)/(2*'Simulation II'!D$22^2)))</f>
        <v>0</v>
      </c>
      <c r="E173" s="22">
        <f>(1/(E$22*(SQRT(2*PI())))*EXP(-((E$19-'Simulation II'!$B173)^2)/(2*'Simulation II'!E$22^2)))</f>
        <v>0</v>
      </c>
      <c r="F173" s="22">
        <f>(1/(F$22*(SQRT(2*PI())))*EXP(-((F$19-'Simulation II'!$B173)^2)/(2*'Simulation II'!F$22^2)))</f>
        <v>0</v>
      </c>
      <c r="G173" s="22">
        <f>(1/(G$22*(SQRT(2*PI())))*EXP(-((G$18-'Simulation II'!$B173)^2)/(2*'Simulation II'!G$22^2)))</f>
        <v>0</v>
      </c>
      <c r="H173" s="22">
        <f>(1/(H$22*(SQRT(2*PI())))*EXP(-((H$18-'Simulation II'!$B173)^2)/(2*'Simulation II'!H$22^2)))</f>
        <v>0</v>
      </c>
      <c r="I173" s="22">
        <f>(1/(I$22*(SQRT(2*PI())))*EXP(-((I$18-'Simulation II'!$B173)^2)/(2*'Simulation II'!I$22^2)))</f>
        <v>0</v>
      </c>
      <c r="J173" s="22">
        <f t="shared" si="7"/>
        <v>0</v>
      </c>
    </row>
    <row r="174" spans="1:10">
      <c r="A174" s="18">
        <f>B174/'Isocratic retention'!$B$5</f>
        <v>0.73499999999999999</v>
      </c>
      <c r="B174" s="8">
        <v>1.47</v>
      </c>
      <c r="C174" s="22">
        <f>(1/(C$22*(SQRT(2*PI())))*EXP(-((C$19-'Simulation II'!$B174)^2)/(2*'Simulation II'!C$22^2)))</f>
        <v>0</v>
      </c>
      <c r="D174" s="22">
        <f>(1/(D$22*(SQRT(2*PI())))*EXP(-((D$19-'Simulation II'!$B174)^2)/(2*'Simulation II'!D$22^2)))</f>
        <v>0</v>
      </c>
      <c r="E174" s="22">
        <f>(1/(E$22*(SQRT(2*PI())))*EXP(-((E$19-'Simulation II'!$B174)^2)/(2*'Simulation II'!E$22^2)))</f>
        <v>0</v>
      </c>
      <c r="F174" s="22">
        <f>(1/(F$22*(SQRT(2*PI())))*EXP(-((F$19-'Simulation II'!$B174)^2)/(2*'Simulation II'!F$22^2)))</f>
        <v>0</v>
      </c>
      <c r="G174" s="22">
        <f>(1/(G$22*(SQRT(2*PI())))*EXP(-((G$18-'Simulation II'!$B174)^2)/(2*'Simulation II'!G$22^2)))</f>
        <v>0</v>
      </c>
      <c r="H174" s="22">
        <f>(1/(H$22*(SQRT(2*PI())))*EXP(-((H$18-'Simulation II'!$B174)^2)/(2*'Simulation II'!H$22^2)))</f>
        <v>0</v>
      </c>
      <c r="I174" s="22">
        <f>(1/(I$22*(SQRT(2*PI())))*EXP(-((I$18-'Simulation II'!$B174)^2)/(2*'Simulation II'!I$22^2)))</f>
        <v>0</v>
      </c>
      <c r="J174" s="22">
        <f t="shared" si="7"/>
        <v>0</v>
      </c>
    </row>
    <row r="175" spans="1:10">
      <c r="A175" s="18">
        <f>B175/'Isocratic retention'!$B$5</f>
        <v>0.74</v>
      </c>
      <c r="B175" s="8">
        <v>1.48</v>
      </c>
      <c r="C175" s="22">
        <f>(1/(C$22*(SQRT(2*PI())))*EXP(-((C$19-'Simulation II'!$B175)^2)/(2*'Simulation II'!C$22^2)))</f>
        <v>0</v>
      </c>
      <c r="D175" s="22">
        <f>(1/(D$22*(SQRT(2*PI())))*EXP(-((D$19-'Simulation II'!$B175)^2)/(2*'Simulation II'!D$22^2)))</f>
        <v>0</v>
      </c>
      <c r="E175" s="22">
        <f>(1/(E$22*(SQRT(2*PI())))*EXP(-((E$19-'Simulation II'!$B175)^2)/(2*'Simulation II'!E$22^2)))</f>
        <v>0</v>
      </c>
      <c r="F175" s="22">
        <f>(1/(F$22*(SQRT(2*PI())))*EXP(-((F$19-'Simulation II'!$B175)^2)/(2*'Simulation II'!F$22^2)))</f>
        <v>0</v>
      </c>
      <c r="G175" s="22">
        <f>(1/(G$22*(SQRT(2*PI())))*EXP(-((G$18-'Simulation II'!$B175)^2)/(2*'Simulation II'!G$22^2)))</f>
        <v>4.2374545626387247E-295</v>
      </c>
      <c r="H175" s="22">
        <f>(1/(H$22*(SQRT(2*PI())))*EXP(-((H$18-'Simulation II'!$B175)^2)/(2*'Simulation II'!H$22^2)))</f>
        <v>0</v>
      </c>
      <c r="I175" s="22">
        <f>(1/(I$22*(SQRT(2*PI())))*EXP(-((I$18-'Simulation II'!$B175)^2)/(2*'Simulation II'!I$22^2)))</f>
        <v>0</v>
      </c>
      <c r="J175" s="22">
        <f t="shared" si="7"/>
        <v>4.2374545626387247E-295</v>
      </c>
    </row>
    <row r="176" spans="1:10">
      <c r="A176" s="18">
        <f>B176/'Isocratic retention'!$B$5</f>
        <v>0.745</v>
      </c>
      <c r="B176" s="8">
        <v>1.49</v>
      </c>
      <c r="C176" s="22">
        <f>(1/(C$22*(SQRT(2*PI())))*EXP(-((C$19-'Simulation II'!$B176)^2)/(2*'Simulation II'!C$22^2)))</f>
        <v>0</v>
      </c>
      <c r="D176" s="22">
        <f>(1/(D$22*(SQRT(2*PI())))*EXP(-((D$19-'Simulation II'!$B176)^2)/(2*'Simulation II'!D$22^2)))</f>
        <v>0</v>
      </c>
      <c r="E176" s="22">
        <f>(1/(E$22*(SQRT(2*PI())))*EXP(-((E$19-'Simulation II'!$B176)^2)/(2*'Simulation II'!E$22^2)))</f>
        <v>0</v>
      </c>
      <c r="F176" s="22">
        <f>(1/(F$22*(SQRT(2*PI())))*EXP(-((F$19-'Simulation II'!$B176)^2)/(2*'Simulation II'!F$22^2)))</f>
        <v>0</v>
      </c>
      <c r="G176" s="22">
        <f>(1/(G$22*(SQRT(2*PI())))*EXP(-((G$18-'Simulation II'!$B176)^2)/(2*'Simulation II'!G$22^2)))</f>
        <v>1.485416862855487E-266</v>
      </c>
      <c r="H176" s="22">
        <f>(1/(H$22*(SQRT(2*PI())))*EXP(-((H$18-'Simulation II'!$B176)^2)/(2*'Simulation II'!H$22^2)))</f>
        <v>0</v>
      </c>
      <c r="I176" s="22">
        <f>(1/(I$22*(SQRT(2*PI())))*EXP(-((I$18-'Simulation II'!$B176)^2)/(2*'Simulation II'!I$22^2)))</f>
        <v>0</v>
      </c>
      <c r="J176" s="22">
        <f t="shared" si="7"/>
        <v>1.485416862855487E-266</v>
      </c>
    </row>
    <row r="177" spans="1:10">
      <c r="A177" s="18">
        <f>B177/'Isocratic retention'!$B$5</f>
        <v>0.75</v>
      </c>
      <c r="B177" s="8">
        <v>1.5</v>
      </c>
      <c r="C177" s="22">
        <f>(1/(C$22*(SQRT(2*PI())))*EXP(-((C$19-'Simulation II'!$B177)^2)/(2*'Simulation II'!C$22^2)))</f>
        <v>0</v>
      </c>
      <c r="D177" s="22">
        <f>(1/(D$22*(SQRT(2*PI())))*EXP(-((D$19-'Simulation II'!$B177)^2)/(2*'Simulation II'!D$22^2)))</f>
        <v>0</v>
      </c>
      <c r="E177" s="22">
        <f>(1/(E$22*(SQRT(2*PI())))*EXP(-((E$19-'Simulation II'!$B177)^2)/(2*'Simulation II'!E$22^2)))</f>
        <v>0</v>
      </c>
      <c r="F177" s="22">
        <f>(1/(F$22*(SQRT(2*PI())))*EXP(-((F$19-'Simulation II'!$B177)^2)/(2*'Simulation II'!F$22^2)))</f>
        <v>0</v>
      </c>
      <c r="G177" s="22">
        <f>(1/(G$22*(SQRT(2*PI())))*EXP(-((G$18-'Simulation II'!$B177)^2)/(2*'Simulation II'!G$22^2)))</f>
        <v>1.8654699183258173E-239</v>
      </c>
      <c r="H177" s="22">
        <f>(1/(H$22*(SQRT(2*PI())))*EXP(-((H$18-'Simulation II'!$B177)^2)/(2*'Simulation II'!H$22^2)))</f>
        <v>0</v>
      </c>
      <c r="I177" s="22">
        <f>(1/(I$22*(SQRT(2*PI())))*EXP(-((I$18-'Simulation II'!$B177)^2)/(2*'Simulation II'!I$22^2)))</f>
        <v>0</v>
      </c>
      <c r="J177" s="22">
        <f t="shared" si="7"/>
        <v>1.8654699183258173E-239</v>
      </c>
    </row>
    <row r="178" spans="1:10">
      <c r="A178" s="18">
        <f>B178/'Isocratic retention'!$B$5</f>
        <v>0.755</v>
      </c>
      <c r="B178" s="8">
        <v>1.51</v>
      </c>
      <c r="C178" s="22">
        <f>(1/(C$22*(SQRT(2*PI())))*EXP(-((C$19-'Simulation II'!$B178)^2)/(2*'Simulation II'!C$22^2)))</f>
        <v>0</v>
      </c>
      <c r="D178" s="22">
        <f>(1/(D$22*(SQRT(2*PI())))*EXP(-((D$19-'Simulation II'!$B178)^2)/(2*'Simulation II'!D$22^2)))</f>
        <v>0</v>
      </c>
      <c r="E178" s="22">
        <f>(1/(E$22*(SQRT(2*PI())))*EXP(-((E$19-'Simulation II'!$B178)^2)/(2*'Simulation II'!E$22^2)))</f>
        <v>0</v>
      </c>
      <c r="F178" s="22">
        <f>(1/(F$22*(SQRT(2*PI())))*EXP(-((F$19-'Simulation II'!$B178)^2)/(2*'Simulation II'!F$22^2)))</f>
        <v>0</v>
      </c>
      <c r="G178" s="22">
        <f>(1/(G$22*(SQRT(2*PI())))*EXP(-((G$18-'Simulation II'!$B178)^2)/(2*'Simulation II'!G$22^2)))</f>
        <v>8.3931455691589997E-214</v>
      </c>
      <c r="H178" s="22">
        <f>(1/(H$22*(SQRT(2*PI())))*EXP(-((H$18-'Simulation II'!$B178)^2)/(2*'Simulation II'!H$22^2)))</f>
        <v>0</v>
      </c>
      <c r="I178" s="22">
        <f>(1/(I$22*(SQRT(2*PI())))*EXP(-((I$18-'Simulation II'!$B178)^2)/(2*'Simulation II'!I$22^2)))</f>
        <v>0</v>
      </c>
      <c r="J178" s="22">
        <f t="shared" si="7"/>
        <v>8.3931455691589997E-214</v>
      </c>
    </row>
    <row r="179" spans="1:10">
      <c r="A179" s="18">
        <f>B179/'Isocratic retention'!$B$5</f>
        <v>0.76</v>
      </c>
      <c r="B179" s="8">
        <v>1.52</v>
      </c>
      <c r="C179" s="22">
        <f>(1/(C$22*(SQRT(2*PI())))*EXP(-((C$19-'Simulation II'!$B179)^2)/(2*'Simulation II'!C$22^2)))</f>
        <v>0</v>
      </c>
      <c r="D179" s="22">
        <f>(1/(D$22*(SQRT(2*PI())))*EXP(-((D$19-'Simulation II'!$B179)^2)/(2*'Simulation II'!D$22^2)))</f>
        <v>0</v>
      </c>
      <c r="E179" s="22">
        <f>(1/(E$22*(SQRT(2*PI())))*EXP(-((E$19-'Simulation II'!$B179)^2)/(2*'Simulation II'!E$22^2)))</f>
        <v>0</v>
      </c>
      <c r="F179" s="22">
        <f>(1/(F$22*(SQRT(2*PI())))*EXP(-((F$19-'Simulation II'!$B179)^2)/(2*'Simulation II'!F$22^2)))</f>
        <v>0</v>
      </c>
      <c r="G179" s="22">
        <f>(1/(G$22*(SQRT(2*PI())))*EXP(-((G$18-'Simulation II'!$B179)^2)/(2*'Simulation II'!G$22^2)))</f>
        <v>1.3528756051409158E-189</v>
      </c>
      <c r="H179" s="22">
        <f>(1/(H$22*(SQRT(2*PI())))*EXP(-((H$18-'Simulation II'!$B179)^2)/(2*'Simulation II'!H$22^2)))</f>
        <v>0</v>
      </c>
      <c r="I179" s="22">
        <f>(1/(I$22*(SQRT(2*PI())))*EXP(-((I$18-'Simulation II'!$B179)^2)/(2*'Simulation II'!I$22^2)))</f>
        <v>0</v>
      </c>
      <c r="J179" s="22">
        <f t="shared" si="7"/>
        <v>1.3528756051409158E-189</v>
      </c>
    </row>
    <row r="180" spans="1:10">
      <c r="A180" s="18">
        <f>B180/'Isocratic retention'!$B$5</f>
        <v>0.76500000000000001</v>
      </c>
      <c r="B180" s="8">
        <v>1.53</v>
      </c>
      <c r="C180" s="22">
        <f>(1/(C$22*(SQRT(2*PI())))*EXP(-((C$19-'Simulation II'!$B180)^2)/(2*'Simulation II'!C$22^2)))</f>
        <v>0</v>
      </c>
      <c r="D180" s="22">
        <f>(1/(D$22*(SQRT(2*PI())))*EXP(-((D$19-'Simulation II'!$B180)^2)/(2*'Simulation II'!D$22^2)))</f>
        <v>0</v>
      </c>
      <c r="E180" s="22">
        <f>(1/(E$22*(SQRT(2*PI())))*EXP(-((E$19-'Simulation II'!$B180)^2)/(2*'Simulation II'!E$22^2)))</f>
        <v>0</v>
      </c>
      <c r="F180" s="22">
        <f>(1/(F$22*(SQRT(2*PI())))*EXP(-((F$19-'Simulation II'!$B180)^2)/(2*'Simulation II'!F$22^2)))</f>
        <v>0</v>
      </c>
      <c r="G180" s="22">
        <f>(1/(G$22*(SQRT(2*PI())))*EXP(-((G$18-'Simulation II'!$B180)^2)/(2*'Simulation II'!G$22^2)))</f>
        <v>7.812455936141818E-167</v>
      </c>
      <c r="H180" s="22">
        <f>(1/(H$22*(SQRT(2*PI())))*EXP(-((H$18-'Simulation II'!$B180)^2)/(2*'Simulation II'!H$22^2)))</f>
        <v>0</v>
      </c>
      <c r="I180" s="22">
        <f>(1/(I$22*(SQRT(2*PI())))*EXP(-((I$18-'Simulation II'!$B180)^2)/(2*'Simulation II'!I$22^2)))</f>
        <v>0</v>
      </c>
      <c r="J180" s="22">
        <f t="shared" si="7"/>
        <v>7.812455936141818E-167</v>
      </c>
    </row>
    <row r="181" spans="1:10">
      <c r="A181" s="18">
        <f>B181/'Isocratic retention'!$B$5</f>
        <v>0.77</v>
      </c>
      <c r="B181" s="8">
        <v>1.54</v>
      </c>
      <c r="C181" s="22">
        <f>(1/(C$22*(SQRT(2*PI())))*EXP(-((C$19-'Simulation II'!$B181)^2)/(2*'Simulation II'!C$22^2)))</f>
        <v>0</v>
      </c>
      <c r="D181" s="22">
        <f>(1/(D$22*(SQRT(2*PI())))*EXP(-((D$19-'Simulation II'!$B181)^2)/(2*'Simulation II'!D$22^2)))</f>
        <v>0</v>
      </c>
      <c r="E181" s="22">
        <f>(1/(E$22*(SQRT(2*PI())))*EXP(-((E$19-'Simulation II'!$B181)^2)/(2*'Simulation II'!E$22^2)))</f>
        <v>0</v>
      </c>
      <c r="F181" s="22">
        <f>(1/(F$22*(SQRT(2*PI())))*EXP(-((F$19-'Simulation II'!$B181)^2)/(2*'Simulation II'!F$22^2)))</f>
        <v>0</v>
      </c>
      <c r="G181" s="22">
        <f>(1/(G$22*(SQRT(2*PI())))*EXP(-((G$18-'Simulation II'!$B181)^2)/(2*'Simulation II'!G$22^2)))</f>
        <v>1.6162699588691757E-145</v>
      </c>
      <c r="H181" s="22">
        <f>(1/(H$22*(SQRT(2*PI())))*EXP(-((H$18-'Simulation II'!$B181)^2)/(2*'Simulation II'!H$22^2)))</f>
        <v>0</v>
      </c>
      <c r="I181" s="22">
        <f>(1/(I$22*(SQRT(2*PI())))*EXP(-((I$18-'Simulation II'!$B181)^2)/(2*'Simulation II'!I$22^2)))</f>
        <v>0</v>
      </c>
      <c r="J181" s="22">
        <f t="shared" si="7"/>
        <v>1.6162699588691757E-145</v>
      </c>
    </row>
    <row r="182" spans="1:10">
      <c r="A182" s="18">
        <f>B182/'Isocratic retention'!$B$5</f>
        <v>0.77500000000000002</v>
      </c>
      <c r="B182" s="8">
        <v>1.55</v>
      </c>
      <c r="C182" s="22">
        <f>(1/(C$22*(SQRT(2*PI())))*EXP(-((C$19-'Simulation II'!$B182)^2)/(2*'Simulation II'!C$22^2)))</f>
        <v>0</v>
      </c>
      <c r="D182" s="22">
        <f>(1/(D$22*(SQRT(2*PI())))*EXP(-((D$19-'Simulation II'!$B182)^2)/(2*'Simulation II'!D$22^2)))</f>
        <v>0</v>
      </c>
      <c r="E182" s="22">
        <f>(1/(E$22*(SQRT(2*PI())))*EXP(-((E$19-'Simulation II'!$B182)^2)/(2*'Simulation II'!E$22^2)))</f>
        <v>0</v>
      </c>
      <c r="F182" s="22">
        <f>(1/(F$22*(SQRT(2*PI())))*EXP(-((F$19-'Simulation II'!$B182)^2)/(2*'Simulation II'!F$22^2)))</f>
        <v>0</v>
      </c>
      <c r="G182" s="22">
        <f>(1/(G$22*(SQRT(2*PI())))*EXP(-((G$18-'Simulation II'!$B182)^2)/(2*'Simulation II'!G$22^2)))</f>
        <v>1.1979448529177834E-125</v>
      </c>
      <c r="H182" s="22">
        <f>(1/(H$22*(SQRT(2*PI())))*EXP(-((H$18-'Simulation II'!$B182)^2)/(2*'Simulation II'!H$22^2)))</f>
        <v>0</v>
      </c>
      <c r="I182" s="22">
        <f>(1/(I$22*(SQRT(2*PI())))*EXP(-((I$18-'Simulation II'!$B182)^2)/(2*'Simulation II'!I$22^2)))</f>
        <v>0</v>
      </c>
      <c r="J182" s="22">
        <f t="shared" si="7"/>
        <v>1.1979448529177834E-125</v>
      </c>
    </row>
    <row r="183" spans="1:10">
      <c r="A183" s="18">
        <f>B183/'Isocratic retention'!$B$5</f>
        <v>0.78</v>
      </c>
      <c r="B183" s="8">
        <v>1.56</v>
      </c>
      <c r="C183" s="22">
        <f>(1/(C$22*(SQRT(2*PI())))*EXP(-((C$19-'Simulation II'!$B183)^2)/(2*'Simulation II'!C$22^2)))</f>
        <v>0</v>
      </c>
      <c r="D183" s="22">
        <f>(1/(D$22*(SQRT(2*PI())))*EXP(-((D$19-'Simulation II'!$B183)^2)/(2*'Simulation II'!D$22^2)))</f>
        <v>0</v>
      </c>
      <c r="E183" s="22">
        <f>(1/(E$22*(SQRT(2*PI())))*EXP(-((E$19-'Simulation II'!$B183)^2)/(2*'Simulation II'!E$22^2)))</f>
        <v>0</v>
      </c>
      <c r="F183" s="22">
        <f>(1/(F$22*(SQRT(2*PI())))*EXP(-((F$19-'Simulation II'!$B183)^2)/(2*'Simulation II'!F$22^2)))</f>
        <v>0</v>
      </c>
      <c r="G183" s="22">
        <f>(1/(G$22*(SQRT(2*PI())))*EXP(-((G$18-'Simulation II'!$B183)^2)/(2*'Simulation II'!G$22^2)))</f>
        <v>3.1809464337793667E-107</v>
      </c>
      <c r="H183" s="22">
        <f>(1/(H$22*(SQRT(2*PI())))*EXP(-((H$18-'Simulation II'!$B183)^2)/(2*'Simulation II'!H$22^2)))</f>
        <v>0</v>
      </c>
      <c r="I183" s="22">
        <f>(1/(I$22*(SQRT(2*PI())))*EXP(-((I$18-'Simulation II'!$B183)^2)/(2*'Simulation II'!I$22^2)))</f>
        <v>0</v>
      </c>
      <c r="J183" s="22">
        <f t="shared" si="7"/>
        <v>3.1809464337793667E-107</v>
      </c>
    </row>
    <row r="184" spans="1:10">
      <c r="A184" s="18">
        <f>B184/'Isocratic retention'!$B$5</f>
        <v>0.78500000000000003</v>
      </c>
      <c r="B184" s="8">
        <v>1.57</v>
      </c>
      <c r="C184" s="22">
        <f>(1/(C$22*(SQRT(2*PI())))*EXP(-((C$19-'Simulation II'!$B184)^2)/(2*'Simulation II'!C$22^2)))</f>
        <v>0</v>
      </c>
      <c r="D184" s="22">
        <f>(1/(D$22*(SQRT(2*PI())))*EXP(-((D$19-'Simulation II'!$B184)^2)/(2*'Simulation II'!D$22^2)))</f>
        <v>0</v>
      </c>
      <c r="E184" s="22">
        <f>(1/(E$22*(SQRT(2*PI())))*EXP(-((E$19-'Simulation II'!$B184)^2)/(2*'Simulation II'!E$22^2)))</f>
        <v>0</v>
      </c>
      <c r="F184" s="22">
        <f>(1/(F$22*(SQRT(2*PI())))*EXP(-((F$19-'Simulation II'!$B184)^2)/(2*'Simulation II'!F$22^2)))</f>
        <v>0</v>
      </c>
      <c r="G184" s="22">
        <f>(1/(G$22*(SQRT(2*PI())))*EXP(-((G$18-'Simulation II'!$B184)^2)/(2*'Simulation II'!G$22^2)))</f>
        <v>3.0260248529473666E-90</v>
      </c>
      <c r="H184" s="22">
        <f>(1/(H$22*(SQRT(2*PI())))*EXP(-((H$18-'Simulation II'!$B184)^2)/(2*'Simulation II'!H$22^2)))</f>
        <v>0</v>
      </c>
      <c r="I184" s="22">
        <f>(1/(I$22*(SQRT(2*PI())))*EXP(-((I$18-'Simulation II'!$B184)^2)/(2*'Simulation II'!I$22^2)))</f>
        <v>0</v>
      </c>
      <c r="J184" s="22">
        <f t="shared" si="7"/>
        <v>3.0260248529473666E-90</v>
      </c>
    </row>
    <row r="185" spans="1:10">
      <c r="A185" s="18">
        <f>B185/'Isocratic retention'!$B$5</f>
        <v>0.79</v>
      </c>
      <c r="B185" s="8">
        <v>1.58</v>
      </c>
      <c r="C185" s="22">
        <f>(1/(C$22*(SQRT(2*PI())))*EXP(-((C$19-'Simulation II'!$B185)^2)/(2*'Simulation II'!C$22^2)))</f>
        <v>0</v>
      </c>
      <c r="D185" s="22">
        <f>(1/(D$22*(SQRT(2*PI())))*EXP(-((D$19-'Simulation II'!$B185)^2)/(2*'Simulation II'!D$22^2)))</f>
        <v>0</v>
      </c>
      <c r="E185" s="22">
        <f>(1/(E$22*(SQRT(2*PI())))*EXP(-((E$19-'Simulation II'!$B185)^2)/(2*'Simulation II'!E$22^2)))</f>
        <v>0</v>
      </c>
      <c r="F185" s="22">
        <f>(1/(F$22*(SQRT(2*PI())))*EXP(-((F$19-'Simulation II'!$B185)^2)/(2*'Simulation II'!F$22^2)))</f>
        <v>0</v>
      </c>
      <c r="G185" s="22">
        <f>(1/(G$22*(SQRT(2*PI())))*EXP(-((G$18-'Simulation II'!$B185)^2)/(2*'Simulation II'!G$22^2)))</f>
        <v>1.0313005048034711E-74</v>
      </c>
      <c r="H185" s="22">
        <f>(1/(H$22*(SQRT(2*PI())))*EXP(-((H$18-'Simulation II'!$B185)^2)/(2*'Simulation II'!H$22^2)))</f>
        <v>0</v>
      </c>
      <c r="I185" s="22">
        <f>(1/(I$22*(SQRT(2*PI())))*EXP(-((I$18-'Simulation II'!$B185)^2)/(2*'Simulation II'!I$22^2)))</f>
        <v>0</v>
      </c>
      <c r="J185" s="22">
        <f t="shared" si="7"/>
        <v>1.0313005048034711E-74</v>
      </c>
    </row>
    <row r="186" spans="1:10">
      <c r="A186" s="18">
        <f>B186/'Isocratic retention'!$B$5</f>
        <v>0.79500000000000004</v>
      </c>
      <c r="B186" s="8">
        <v>1.59</v>
      </c>
      <c r="C186" s="22">
        <f>(1/(C$22*(SQRT(2*PI())))*EXP(-((C$19-'Simulation II'!$B186)^2)/(2*'Simulation II'!C$22^2)))</f>
        <v>0</v>
      </c>
      <c r="D186" s="22">
        <f>(1/(D$22*(SQRT(2*PI())))*EXP(-((D$19-'Simulation II'!$B186)^2)/(2*'Simulation II'!D$22^2)))</f>
        <v>0</v>
      </c>
      <c r="E186" s="22">
        <f>(1/(E$22*(SQRT(2*PI())))*EXP(-((E$19-'Simulation II'!$B186)^2)/(2*'Simulation II'!E$22^2)))</f>
        <v>0</v>
      </c>
      <c r="F186" s="22">
        <f>(1/(F$22*(SQRT(2*PI())))*EXP(-((F$19-'Simulation II'!$B186)^2)/(2*'Simulation II'!F$22^2)))</f>
        <v>0</v>
      </c>
      <c r="G186" s="22">
        <f>(1/(G$22*(SQRT(2*PI())))*EXP(-((G$18-'Simulation II'!$B186)^2)/(2*'Simulation II'!G$22^2)))</f>
        <v>1.2591995940016457E-60</v>
      </c>
      <c r="H186" s="22">
        <f>(1/(H$22*(SQRT(2*PI())))*EXP(-((H$18-'Simulation II'!$B186)^2)/(2*'Simulation II'!H$22^2)))</f>
        <v>0</v>
      </c>
      <c r="I186" s="22">
        <f>(1/(I$22*(SQRT(2*PI())))*EXP(-((I$18-'Simulation II'!$B186)^2)/(2*'Simulation II'!I$22^2)))</f>
        <v>0</v>
      </c>
      <c r="J186" s="22">
        <f t="shared" si="7"/>
        <v>1.2591995940016457E-60</v>
      </c>
    </row>
    <row r="187" spans="1:10">
      <c r="A187" s="18">
        <f>B187/'Isocratic retention'!$B$5</f>
        <v>0.8</v>
      </c>
      <c r="B187" s="8">
        <v>1.6</v>
      </c>
      <c r="C187" s="22">
        <f>(1/(C$22*(SQRT(2*PI())))*EXP(-((C$19-'Simulation II'!$B187)^2)/(2*'Simulation II'!C$22^2)))</f>
        <v>0</v>
      </c>
      <c r="D187" s="22">
        <f>(1/(D$22*(SQRT(2*PI())))*EXP(-((D$19-'Simulation II'!$B187)^2)/(2*'Simulation II'!D$22^2)))</f>
        <v>0</v>
      </c>
      <c r="E187" s="22">
        <f>(1/(E$22*(SQRT(2*PI())))*EXP(-((E$19-'Simulation II'!$B187)^2)/(2*'Simulation II'!E$22^2)))</f>
        <v>0</v>
      </c>
      <c r="F187" s="22">
        <f>(1/(F$22*(SQRT(2*PI())))*EXP(-((F$19-'Simulation II'!$B187)^2)/(2*'Simulation II'!F$22^2)))</f>
        <v>0</v>
      </c>
      <c r="G187" s="22">
        <f>(1/(G$22*(SQRT(2*PI())))*EXP(-((G$18-'Simulation II'!$B187)^2)/(2*'Simulation II'!G$22^2)))</f>
        <v>5.5080836170321565E-48</v>
      </c>
      <c r="H187" s="22">
        <f>(1/(H$22*(SQRT(2*PI())))*EXP(-((H$18-'Simulation II'!$B187)^2)/(2*'Simulation II'!H$22^2)))</f>
        <v>0</v>
      </c>
      <c r="I187" s="22">
        <f>(1/(I$22*(SQRT(2*PI())))*EXP(-((I$18-'Simulation II'!$B187)^2)/(2*'Simulation II'!I$22^2)))</f>
        <v>0</v>
      </c>
      <c r="J187" s="22">
        <f t="shared" si="7"/>
        <v>5.5080836170321565E-48</v>
      </c>
    </row>
    <row r="188" spans="1:10">
      <c r="A188" s="18">
        <f>B188/'Isocratic retention'!$B$5</f>
        <v>0.80500000000000005</v>
      </c>
      <c r="B188" s="8">
        <v>1.61</v>
      </c>
      <c r="C188" s="22">
        <f>(1/(C$22*(SQRT(2*PI())))*EXP(-((C$19-'Simulation II'!$B188)^2)/(2*'Simulation II'!C$22^2)))</f>
        <v>0</v>
      </c>
      <c r="D188" s="22">
        <f>(1/(D$22*(SQRT(2*PI())))*EXP(-((D$19-'Simulation II'!$B188)^2)/(2*'Simulation II'!D$22^2)))</f>
        <v>0</v>
      </c>
      <c r="E188" s="22">
        <f>(1/(E$22*(SQRT(2*PI())))*EXP(-((E$19-'Simulation II'!$B188)^2)/(2*'Simulation II'!E$22^2)))</f>
        <v>0</v>
      </c>
      <c r="F188" s="22">
        <f>(1/(F$22*(SQRT(2*PI())))*EXP(-((F$19-'Simulation II'!$B188)^2)/(2*'Simulation II'!F$22^2)))</f>
        <v>0</v>
      </c>
      <c r="G188" s="22">
        <f>(1/(G$22*(SQRT(2*PI())))*EXP(-((G$18-'Simulation II'!$B188)^2)/(2*'Simulation II'!G$22^2)))</f>
        <v>8.6318339858444886E-37</v>
      </c>
      <c r="H188" s="22">
        <f>(1/(H$22*(SQRT(2*PI())))*EXP(-((H$18-'Simulation II'!$B188)^2)/(2*'Simulation II'!H$22^2)))</f>
        <v>0</v>
      </c>
      <c r="I188" s="22">
        <f>(1/(I$22*(SQRT(2*PI())))*EXP(-((I$18-'Simulation II'!$B188)^2)/(2*'Simulation II'!I$22^2)))</f>
        <v>0</v>
      </c>
      <c r="J188" s="22">
        <f t="shared" si="7"/>
        <v>8.6318339858444886E-37</v>
      </c>
    </row>
    <row r="189" spans="1:10">
      <c r="A189" s="18">
        <f>B189/'Isocratic retention'!$B$5</f>
        <v>0.81</v>
      </c>
      <c r="B189" s="8">
        <v>1.62</v>
      </c>
      <c r="C189" s="22">
        <f>(1/(C$22*(SQRT(2*PI())))*EXP(-((C$19-'Simulation II'!$B189)^2)/(2*'Simulation II'!C$22^2)))</f>
        <v>0</v>
      </c>
      <c r="D189" s="22">
        <f>(1/(D$22*(SQRT(2*PI())))*EXP(-((D$19-'Simulation II'!$B189)^2)/(2*'Simulation II'!D$22^2)))</f>
        <v>0</v>
      </c>
      <c r="E189" s="22">
        <f>(1/(E$22*(SQRT(2*PI())))*EXP(-((E$19-'Simulation II'!$B189)^2)/(2*'Simulation II'!E$22^2)))</f>
        <v>0</v>
      </c>
      <c r="F189" s="22">
        <f>(1/(F$22*(SQRT(2*PI())))*EXP(-((F$19-'Simulation II'!$B189)^2)/(2*'Simulation II'!F$22^2)))</f>
        <v>0</v>
      </c>
      <c r="G189" s="22">
        <f>(1/(G$22*(SQRT(2*PI())))*EXP(-((G$18-'Simulation II'!$B189)^2)/(2*'Simulation II'!G$22^2)))</f>
        <v>4.8462101011733931E-27</v>
      </c>
      <c r="H189" s="22">
        <f>(1/(H$22*(SQRT(2*PI())))*EXP(-((H$18-'Simulation II'!$B189)^2)/(2*'Simulation II'!H$22^2)))</f>
        <v>0</v>
      </c>
      <c r="I189" s="22">
        <f>(1/(I$22*(SQRT(2*PI())))*EXP(-((I$18-'Simulation II'!$B189)^2)/(2*'Simulation II'!I$22^2)))</f>
        <v>0</v>
      </c>
      <c r="J189" s="22">
        <f t="shared" si="7"/>
        <v>4.8462101011733931E-27</v>
      </c>
    </row>
    <row r="190" spans="1:10">
      <c r="A190" s="18">
        <f>B190/'Isocratic retention'!$B$5</f>
        <v>0.81499999999999995</v>
      </c>
      <c r="B190" s="8">
        <v>1.63</v>
      </c>
      <c r="C190" s="22">
        <f>(1/(C$22*(SQRT(2*PI())))*EXP(-((C$19-'Simulation II'!$B190)^2)/(2*'Simulation II'!C$22^2)))</f>
        <v>0</v>
      </c>
      <c r="D190" s="22">
        <f>(1/(D$22*(SQRT(2*PI())))*EXP(-((D$19-'Simulation II'!$B190)^2)/(2*'Simulation II'!D$22^2)))</f>
        <v>0</v>
      </c>
      <c r="E190" s="22">
        <f>(1/(E$22*(SQRT(2*PI())))*EXP(-((E$19-'Simulation II'!$B190)^2)/(2*'Simulation II'!E$22^2)))</f>
        <v>0</v>
      </c>
      <c r="F190" s="22">
        <f>(1/(F$22*(SQRT(2*PI())))*EXP(-((F$19-'Simulation II'!$B190)^2)/(2*'Simulation II'!F$22^2)))</f>
        <v>0</v>
      </c>
      <c r="G190" s="22">
        <f>(1/(G$22*(SQRT(2*PI())))*EXP(-((G$18-'Simulation II'!$B190)^2)/(2*'Simulation II'!G$22^2)))</f>
        <v>9.7476068129489661E-19</v>
      </c>
      <c r="H190" s="22">
        <f>(1/(H$22*(SQRT(2*PI())))*EXP(-((H$18-'Simulation II'!$B190)^2)/(2*'Simulation II'!H$22^2)))</f>
        <v>0</v>
      </c>
      <c r="I190" s="22">
        <f>(1/(I$22*(SQRT(2*PI())))*EXP(-((I$18-'Simulation II'!$B190)^2)/(2*'Simulation II'!I$22^2)))</f>
        <v>0</v>
      </c>
      <c r="J190" s="22">
        <f t="shared" si="7"/>
        <v>9.7476068129489661E-19</v>
      </c>
    </row>
    <row r="191" spans="1:10">
      <c r="A191" s="18">
        <f>B191/'Isocratic retention'!$B$5</f>
        <v>0.82</v>
      </c>
      <c r="B191" s="8">
        <v>1.64</v>
      </c>
      <c r="C191" s="22">
        <f>(1/(C$22*(SQRT(2*PI())))*EXP(-((C$19-'Simulation II'!$B191)^2)/(2*'Simulation II'!C$22^2)))</f>
        <v>0</v>
      </c>
      <c r="D191" s="22">
        <f>(1/(D$22*(SQRT(2*PI())))*EXP(-((D$19-'Simulation II'!$B191)^2)/(2*'Simulation II'!D$22^2)))</f>
        <v>0</v>
      </c>
      <c r="E191" s="22">
        <f>(1/(E$22*(SQRT(2*PI())))*EXP(-((E$19-'Simulation II'!$B191)^2)/(2*'Simulation II'!E$22^2)))</f>
        <v>0</v>
      </c>
      <c r="F191" s="22">
        <f>(1/(F$22*(SQRT(2*PI())))*EXP(-((F$19-'Simulation II'!$B191)^2)/(2*'Simulation II'!F$22^2)))</f>
        <v>0</v>
      </c>
      <c r="G191" s="22">
        <f>(1/(G$22*(SQRT(2*PI())))*EXP(-((G$18-'Simulation II'!$B191)^2)/(2*'Simulation II'!G$22^2)))</f>
        <v>7.024094925138723E-12</v>
      </c>
      <c r="H191" s="22">
        <f>(1/(H$22*(SQRT(2*PI())))*EXP(-((H$18-'Simulation II'!$B191)^2)/(2*'Simulation II'!H$22^2)))</f>
        <v>0</v>
      </c>
      <c r="I191" s="22">
        <f>(1/(I$22*(SQRT(2*PI())))*EXP(-((I$18-'Simulation II'!$B191)^2)/(2*'Simulation II'!I$22^2)))</f>
        <v>0</v>
      </c>
      <c r="J191" s="22">
        <f t="shared" si="7"/>
        <v>7.024094925138723E-12</v>
      </c>
    </row>
    <row r="192" spans="1:10">
      <c r="A192" s="18">
        <f>B192/'Isocratic retention'!$B$5</f>
        <v>0.82499999999999996</v>
      </c>
      <c r="B192" s="8">
        <v>1.65</v>
      </c>
      <c r="C192" s="22">
        <f>(1/(C$22*(SQRT(2*PI())))*EXP(-((C$19-'Simulation II'!$B192)^2)/(2*'Simulation II'!C$22^2)))</f>
        <v>0</v>
      </c>
      <c r="D192" s="22">
        <f>(1/(D$22*(SQRT(2*PI())))*EXP(-((D$19-'Simulation II'!$B192)^2)/(2*'Simulation II'!D$22^2)))</f>
        <v>0</v>
      </c>
      <c r="E192" s="22">
        <f>(1/(E$22*(SQRT(2*PI())))*EXP(-((E$19-'Simulation II'!$B192)^2)/(2*'Simulation II'!E$22^2)))</f>
        <v>0</v>
      </c>
      <c r="F192" s="22">
        <f>(1/(F$22*(SQRT(2*PI())))*EXP(-((F$19-'Simulation II'!$B192)^2)/(2*'Simulation II'!F$22^2)))</f>
        <v>0</v>
      </c>
      <c r="G192" s="22">
        <f>(1/(G$22*(SQRT(2*PI())))*EXP(-((G$18-'Simulation II'!$B192)^2)/(2*'Simulation II'!G$22^2)))</f>
        <v>1.813340436839225E-6</v>
      </c>
      <c r="H192" s="22">
        <f>(1/(H$22*(SQRT(2*PI())))*EXP(-((H$18-'Simulation II'!$B192)^2)/(2*'Simulation II'!H$22^2)))</f>
        <v>0</v>
      </c>
      <c r="I192" s="22">
        <f>(1/(I$22*(SQRT(2*PI())))*EXP(-((I$18-'Simulation II'!$B192)^2)/(2*'Simulation II'!I$22^2)))</f>
        <v>0</v>
      </c>
      <c r="J192" s="22">
        <f t="shared" si="7"/>
        <v>1.813340436839225E-6</v>
      </c>
    </row>
    <row r="193" spans="1:10">
      <c r="A193" s="18">
        <f>B193/'Isocratic retention'!$B$5</f>
        <v>0.83</v>
      </c>
      <c r="B193" s="8">
        <v>1.66</v>
      </c>
      <c r="C193" s="22">
        <f>(1/(C$22*(SQRT(2*PI())))*EXP(-((C$19-'Simulation II'!$B193)^2)/(2*'Simulation II'!C$22^2)))</f>
        <v>0</v>
      </c>
      <c r="D193" s="22">
        <f>(1/(D$22*(SQRT(2*PI())))*EXP(-((D$19-'Simulation II'!$B193)^2)/(2*'Simulation II'!D$22^2)))</f>
        <v>0</v>
      </c>
      <c r="E193" s="22">
        <f>(1/(E$22*(SQRT(2*PI())))*EXP(-((E$19-'Simulation II'!$B193)^2)/(2*'Simulation II'!E$22^2)))</f>
        <v>0</v>
      </c>
      <c r="F193" s="22">
        <f>(1/(F$22*(SQRT(2*PI())))*EXP(-((F$19-'Simulation II'!$B193)^2)/(2*'Simulation II'!F$22^2)))</f>
        <v>0</v>
      </c>
      <c r="G193" s="22">
        <f>(1/(G$22*(SQRT(2*PI())))*EXP(-((G$18-'Simulation II'!$B193)^2)/(2*'Simulation II'!G$22^2)))</f>
        <v>1.6771230405195504E-2</v>
      </c>
      <c r="H193" s="22">
        <f>(1/(H$22*(SQRT(2*PI())))*EXP(-((H$18-'Simulation II'!$B193)^2)/(2*'Simulation II'!H$22^2)))</f>
        <v>0</v>
      </c>
      <c r="I193" s="22">
        <f>(1/(I$22*(SQRT(2*PI())))*EXP(-((I$18-'Simulation II'!$B193)^2)/(2*'Simulation II'!I$22^2)))</f>
        <v>0</v>
      </c>
      <c r="J193" s="22">
        <f t="shared" si="7"/>
        <v>1.6771230405195504E-2</v>
      </c>
    </row>
    <row r="194" spans="1:10">
      <c r="A194" s="18">
        <f>B194/'Isocratic retention'!$B$5</f>
        <v>0.83499999999999996</v>
      </c>
      <c r="B194" s="8">
        <v>1.67</v>
      </c>
      <c r="C194" s="22">
        <f>(1/(C$22*(SQRT(2*PI())))*EXP(-((C$19-'Simulation II'!$B194)^2)/(2*'Simulation II'!C$22^2)))</f>
        <v>0</v>
      </c>
      <c r="D194" s="22">
        <f>(1/(D$22*(SQRT(2*PI())))*EXP(-((D$19-'Simulation II'!$B194)^2)/(2*'Simulation II'!D$22^2)))</f>
        <v>0</v>
      </c>
      <c r="E194" s="22">
        <f>(1/(E$22*(SQRT(2*PI())))*EXP(-((E$19-'Simulation II'!$B194)^2)/(2*'Simulation II'!E$22^2)))</f>
        <v>0</v>
      </c>
      <c r="F194" s="22">
        <f>(1/(F$22*(SQRT(2*PI())))*EXP(-((F$19-'Simulation II'!$B194)^2)/(2*'Simulation II'!F$22^2)))</f>
        <v>0</v>
      </c>
      <c r="G194" s="22">
        <f>(1/(G$22*(SQRT(2*PI())))*EXP(-((G$18-'Simulation II'!$B194)^2)/(2*'Simulation II'!G$22^2)))</f>
        <v>5.5570858916327586</v>
      </c>
      <c r="H194" s="22">
        <f>(1/(H$22*(SQRT(2*PI())))*EXP(-((H$18-'Simulation II'!$B194)^2)/(2*'Simulation II'!H$22^2)))</f>
        <v>0</v>
      </c>
      <c r="I194" s="22">
        <f>(1/(I$22*(SQRT(2*PI())))*EXP(-((I$18-'Simulation II'!$B194)^2)/(2*'Simulation II'!I$22^2)))</f>
        <v>0</v>
      </c>
      <c r="J194" s="22">
        <f t="shared" si="7"/>
        <v>5.5570858916327586</v>
      </c>
    </row>
    <row r="195" spans="1:10">
      <c r="A195" s="18">
        <f>B195/'Isocratic retention'!$B$5</f>
        <v>0.84</v>
      </c>
      <c r="B195" s="8">
        <v>1.68</v>
      </c>
      <c r="C195" s="22">
        <f>(1/(C$22*(SQRT(2*PI())))*EXP(-((C$19-'Simulation II'!$B195)^2)/(2*'Simulation II'!C$22^2)))</f>
        <v>0</v>
      </c>
      <c r="D195" s="22">
        <f>(1/(D$22*(SQRT(2*PI())))*EXP(-((D$19-'Simulation II'!$B195)^2)/(2*'Simulation II'!D$22^2)))</f>
        <v>0</v>
      </c>
      <c r="E195" s="22">
        <f>(1/(E$22*(SQRT(2*PI())))*EXP(-((E$19-'Simulation II'!$B195)^2)/(2*'Simulation II'!E$22^2)))</f>
        <v>0</v>
      </c>
      <c r="F195" s="22">
        <f>(1/(F$22*(SQRT(2*PI())))*EXP(-((F$19-'Simulation II'!$B195)^2)/(2*'Simulation II'!F$22^2)))</f>
        <v>0</v>
      </c>
      <c r="G195" s="22">
        <f>(1/(G$22*(SQRT(2*PI())))*EXP(-((G$18-'Simulation II'!$B195)^2)/(2*'Simulation II'!G$22^2)))</f>
        <v>65.966873068372379</v>
      </c>
      <c r="H195" s="22">
        <f>(1/(H$22*(SQRT(2*PI())))*EXP(-((H$18-'Simulation II'!$B195)^2)/(2*'Simulation II'!H$22^2)))</f>
        <v>0</v>
      </c>
      <c r="I195" s="22">
        <f>(1/(I$22*(SQRT(2*PI())))*EXP(-((I$18-'Simulation II'!$B195)^2)/(2*'Simulation II'!I$22^2)))</f>
        <v>0</v>
      </c>
      <c r="J195" s="22">
        <f t="shared" si="7"/>
        <v>65.966873068372379</v>
      </c>
    </row>
    <row r="196" spans="1:10">
      <c r="A196" s="18">
        <f>B196/'Isocratic retention'!$B$5</f>
        <v>0.84499999999999997</v>
      </c>
      <c r="B196" s="8">
        <v>1.69</v>
      </c>
      <c r="C196" s="22">
        <f>(1/(C$22*(SQRT(2*PI())))*EXP(-((C$19-'Simulation II'!$B196)^2)/(2*'Simulation II'!C$22^2)))</f>
        <v>0</v>
      </c>
      <c r="D196" s="22">
        <f>(1/(D$22*(SQRT(2*PI())))*EXP(-((D$19-'Simulation II'!$B196)^2)/(2*'Simulation II'!D$22^2)))</f>
        <v>0</v>
      </c>
      <c r="E196" s="22">
        <f>(1/(E$22*(SQRT(2*PI())))*EXP(-((E$19-'Simulation II'!$B196)^2)/(2*'Simulation II'!E$22^2)))</f>
        <v>0</v>
      </c>
      <c r="F196" s="22">
        <f>(1/(F$22*(SQRT(2*PI())))*EXP(-((F$19-'Simulation II'!$B196)^2)/(2*'Simulation II'!F$22^2)))</f>
        <v>0</v>
      </c>
      <c r="G196" s="22">
        <f>(1/(G$22*(SQRT(2*PI())))*EXP(-((G$18-'Simulation II'!$B196)^2)/(2*'Simulation II'!G$22^2)))</f>
        <v>28.054419852790396</v>
      </c>
      <c r="H196" s="22">
        <f>(1/(H$22*(SQRT(2*PI())))*EXP(-((H$18-'Simulation II'!$B196)^2)/(2*'Simulation II'!H$22^2)))</f>
        <v>0</v>
      </c>
      <c r="I196" s="22">
        <f>(1/(I$22*(SQRT(2*PI())))*EXP(-((I$18-'Simulation II'!$B196)^2)/(2*'Simulation II'!I$22^2)))</f>
        <v>0</v>
      </c>
      <c r="J196" s="22">
        <f t="shared" si="7"/>
        <v>28.054419852790396</v>
      </c>
    </row>
    <row r="197" spans="1:10">
      <c r="A197" s="18">
        <f>B197/'Isocratic retention'!$B$5</f>
        <v>0.85</v>
      </c>
      <c r="B197" s="8">
        <v>1.7</v>
      </c>
      <c r="C197" s="22">
        <f>(1/(C$22*(SQRT(2*PI())))*EXP(-((C$19-'Simulation II'!$B197)^2)/(2*'Simulation II'!C$22^2)))</f>
        <v>0</v>
      </c>
      <c r="D197" s="22">
        <f>(1/(D$22*(SQRT(2*PI())))*EXP(-((D$19-'Simulation II'!$B197)^2)/(2*'Simulation II'!D$22^2)))</f>
        <v>0</v>
      </c>
      <c r="E197" s="22">
        <f>(1/(E$22*(SQRT(2*PI())))*EXP(-((E$19-'Simulation II'!$B197)^2)/(2*'Simulation II'!E$22^2)))</f>
        <v>0</v>
      </c>
      <c r="F197" s="22">
        <f>(1/(F$22*(SQRT(2*PI())))*EXP(-((F$19-'Simulation II'!$B197)^2)/(2*'Simulation II'!F$22^2)))</f>
        <v>0</v>
      </c>
      <c r="G197" s="22">
        <f>(1/(G$22*(SQRT(2*PI())))*EXP(-((G$18-'Simulation II'!$B197)^2)/(2*'Simulation II'!G$22^2)))</f>
        <v>0.42743815933571733</v>
      </c>
      <c r="H197" s="22">
        <f>(1/(H$22*(SQRT(2*PI())))*EXP(-((H$18-'Simulation II'!$B197)^2)/(2*'Simulation II'!H$22^2)))</f>
        <v>0</v>
      </c>
      <c r="I197" s="22">
        <f>(1/(I$22*(SQRT(2*PI())))*EXP(-((I$18-'Simulation II'!$B197)^2)/(2*'Simulation II'!I$22^2)))</f>
        <v>0</v>
      </c>
      <c r="J197" s="22">
        <f t="shared" si="7"/>
        <v>0.42743815933571733</v>
      </c>
    </row>
    <row r="198" spans="1:10">
      <c r="A198" s="18">
        <f>B198/'Isocratic retention'!$B$5</f>
        <v>0.85499999999999998</v>
      </c>
      <c r="B198" s="8">
        <v>1.71</v>
      </c>
      <c r="C198" s="22">
        <f>(1/(C$22*(SQRT(2*PI())))*EXP(-((C$19-'Simulation II'!$B198)^2)/(2*'Simulation II'!C$22^2)))</f>
        <v>0</v>
      </c>
      <c r="D198" s="22">
        <f>(1/(D$22*(SQRT(2*PI())))*EXP(-((D$19-'Simulation II'!$B198)^2)/(2*'Simulation II'!D$22^2)))</f>
        <v>0</v>
      </c>
      <c r="E198" s="22">
        <f>(1/(E$22*(SQRT(2*PI())))*EXP(-((E$19-'Simulation II'!$B198)^2)/(2*'Simulation II'!E$22^2)))</f>
        <v>0</v>
      </c>
      <c r="F198" s="22">
        <f>(1/(F$22*(SQRT(2*PI())))*EXP(-((F$19-'Simulation II'!$B198)^2)/(2*'Simulation II'!F$22^2)))</f>
        <v>0</v>
      </c>
      <c r="G198" s="22">
        <f>(1/(G$22*(SQRT(2*PI())))*EXP(-((G$18-'Simulation II'!$B198)^2)/(2*'Simulation II'!G$22^2)))</f>
        <v>2.3331458841914469E-4</v>
      </c>
      <c r="H198" s="22">
        <f>(1/(H$22*(SQRT(2*PI())))*EXP(-((H$18-'Simulation II'!$B198)^2)/(2*'Simulation II'!H$22^2)))</f>
        <v>0</v>
      </c>
      <c r="I198" s="22">
        <f>(1/(I$22*(SQRT(2*PI())))*EXP(-((I$18-'Simulation II'!$B198)^2)/(2*'Simulation II'!I$22^2)))</f>
        <v>0</v>
      </c>
      <c r="J198" s="22">
        <f t="shared" si="7"/>
        <v>2.3331458841914469E-4</v>
      </c>
    </row>
    <row r="199" spans="1:10">
      <c r="A199" s="18">
        <f>B199/'Isocratic retention'!$B$5</f>
        <v>0.86</v>
      </c>
      <c r="B199" s="8">
        <v>1.72</v>
      </c>
      <c r="C199" s="22">
        <f>(1/(C$22*(SQRT(2*PI())))*EXP(-((C$19-'Simulation II'!$B199)^2)/(2*'Simulation II'!C$22^2)))</f>
        <v>0</v>
      </c>
      <c r="D199" s="22">
        <f>(1/(D$22*(SQRT(2*PI())))*EXP(-((D$19-'Simulation II'!$B199)^2)/(2*'Simulation II'!D$22^2)))</f>
        <v>0</v>
      </c>
      <c r="E199" s="22">
        <f>(1/(E$22*(SQRT(2*PI())))*EXP(-((E$19-'Simulation II'!$B199)^2)/(2*'Simulation II'!E$22^2)))</f>
        <v>0</v>
      </c>
      <c r="F199" s="22">
        <f>(1/(F$22*(SQRT(2*PI())))*EXP(-((F$19-'Simulation II'!$B199)^2)/(2*'Simulation II'!F$22^2)))</f>
        <v>0</v>
      </c>
      <c r="G199" s="22">
        <f>(1/(G$22*(SQRT(2*PI())))*EXP(-((G$18-'Simulation II'!$B199)^2)/(2*'Simulation II'!G$22^2)))</f>
        <v>4.5625443951501776E-9</v>
      </c>
      <c r="H199" s="22">
        <f>(1/(H$22*(SQRT(2*PI())))*EXP(-((H$18-'Simulation II'!$B199)^2)/(2*'Simulation II'!H$22^2)))</f>
        <v>0</v>
      </c>
      <c r="I199" s="22">
        <f>(1/(I$22*(SQRT(2*PI())))*EXP(-((I$18-'Simulation II'!$B199)^2)/(2*'Simulation II'!I$22^2)))</f>
        <v>0</v>
      </c>
      <c r="J199" s="22">
        <f t="shared" si="7"/>
        <v>4.5625443951501776E-9</v>
      </c>
    </row>
    <row r="200" spans="1:10">
      <c r="A200" s="18">
        <f>B200/'Isocratic retention'!$B$5</f>
        <v>0.86499999999999999</v>
      </c>
      <c r="B200" s="8">
        <v>1.73</v>
      </c>
      <c r="C200" s="22">
        <f>(1/(C$22*(SQRT(2*PI())))*EXP(-((C$19-'Simulation II'!$B200)^2)/(2*'Simulation II'!C$22^2)))</f>
        <v>0</v>
      </c>
      <c r="D200" s="22">
        <f>(1/(D$22*(SQRT(2*PI())))*EXP(-((D$19-'Simulation II'!$B200)^2)/(2*'Simulation II'!D$22^2)))</f>
        <v>0</v>
      </c>
      <c r="E200" s="22">
        <f>(1/(E$22*(SQRT(2*PI())))*EXP(-((E$19-'Simulation II'!$B200)^2)/(2*'Simulation II'!E$22^2)))</f>
        <v>0</v>
      </c>
      <c r="F200" s="22">
        <f>(1/(F$22*(SQRT(2*PI())))*EXP(-((F$19-'Simulation II'!$B200)^2)/(2*'Simulation II'!F$22^2)))</f>
        <v>0</v>
      </c>
      <c r="G200" s="22">
        <f>(1/(G$22*(SQRT(2*PI())))*EXP(-((G$18-'Simulation II'!$B200)^2)/(2*'Simulation II'!G$22^2)))</f>
        <v>3.1964573706612808E-15</v>
      </c>
      <c r="H200" s="22">
        <f>(1/(H$22*(SQRT(2*PI())))*EXP(-((H$18-'Simulation II'!$B200)^2)/(2*'Simulation II'!H$22^2)))</f>
        <v>0</v>
      </c>
      <c r="I200" s="22">
        <f>(1/(I$22*(SQRT(2*PI())))*EXP(-((I$18-'Simulation II'!$B200)^2)/(2*'Simulation II'!I$22^2)))</f>
        <v>0</v>
      </c>
      <c r="J200" s="22">
        <f t="shared" si="7"/>
        <v>3.1964573706612808E-15</v>
      </c>
    </row>
    <row r="201" spans="1:10">
      <c r="A201" s="18">
        <f>B201/'Isocratic retention'!$B$5</f>
        <v>0.87</v>
      </c>
      <c r="B201" s="8">
        <v>1.74</v>
      </c>
      <c r="C201" s="22">
        <f>(1/(C$22*(SQRT(2*PI())))*EXP(-((C$19-'Simulation II'!$B201)^2)/(2*'Simulation II'!C$22^2)))</f>
        <v>0</v>
      </c>
      <c r="D201" s="22">
        <f>(1/(D$22*(SQRT(2*PI())))*EXP(-((D$19-'Simulation II'!$B201)^2)/(2*'Simulation II'!D$22^2)))</f>
        <v>0</v>
      </c>
      <c r="E201" s="22">
        <f>(1/(E$22*(SQRT(2*PI())))*EXP(-((E$19-'Simulation II'!$B201)^2)/(2*'Simulation II'!E$22^2)))</f>
        <v>0</v>
      </c>
      <c r="F201" s="22">
        <f>(1/(F$22*(SQRT(2*PI())))*EXP(-((F$19-'Simulation II'!$B201)^2)/(2*'Simulation II'!F$22^2)))</f>
        <v>0</v>
      </c>
      <c r="G201" s="22">
        <f>(1/(G$22*(SQRT(2*PI())))*EXP(-((G$18-'Simulation II'!$B201)^2)/(2*'Simulation II'!G$22^2)))</f>
        <v>8.0228252991774978E-23</v>
      </c>
      <c r="H201" s="22">
        <f>(1/(H$22*(SQRT(2*PI())))*EXP(-((H$18-'Simulation II'!$B201)^2)/(2*'Simulation II'!H$22^2)))</f>
        <v>0</v>
      </c>
      <c r="I201" s="22">
        <f>(1/(I$22*(SQRT(2*PI())))*EXP(-((I$18-'Simulation II'!$B201)^2)/(2*'Simulation II'!I$22^2)))</f>
        <v>0</v>
      </c>
      <c r="J201" s="22">
        <f t="shared" si="7"/>
        <v>8.0228252991774978E-23</v>
      </c>
    </row>
    <row r="202" spans="1:10">
      <c r="A202" s="18">
        <f>B202/'Isocratic retention'!$B$5</f>
        <v>0.875</v>
      </c>
      <c r="B202" s="8">
        <v>1.75</v>
      </c>
      <c r="C202" s="22">
        <f>(1/(C$22*(SQRT(2*PI())))*EXP(-((C$19-'Simulation II'!$B202)^2)/(2*'Simulation II'!C$22^2)))</f>
        <v>0</v>
      </c>
      <c r="D202" s="22">
        <f>(1/(D$22*(SQRT(2*PI())))*EXP(-((D$19-'Simulation II'!$B202)^2)/(2*'Simulation II'!D$22^2)))</f>
        <v>0</v>
      </c>
      <c r="E202" s="22">
        <f>(1/(E$22*(SQRT(2*PI())))*EXP(-((E$19-'Simulation II'!$B202)^2)/(2*'Simulation II'!E$22^2)))</f>
        <v>0</v>
      </c>
      <c r="F202" s="22">
        <f>(1/(F$22*(SQRT(2*PI())))*EXP(-((F$19-'Simulation II'!$B202)^2)/(2*'Simulation II'!F$22^2)))</f>
        <v>0</v>
      </c>
      <c r="G202" s="22">
        <f>(1/(G$22*(SQRT(2*PI())))*EXP(-((G$18-'Simulation II'!$B202)^2)/(2*'Simulation II'!G$22^2)))</f>
        <v>7.2141033325718902E-32</v>
      </c>
      <c r="H202" s="22">
        <f>(1/(H$22*(SQRT(2*PI())))*EXP(-((H$18-'Simulation II'!$B202)^2)/(2*'Simulation II'!H$22^2)))</f>
        <v>0</v>
      </c>
      <c r="I202" s="22">
        <f>(1/(I$22*(SQRT(2*PI())))*EXP(-((I$18-'Simulation II'!$B202)^2)/(2*'Simulation II'!I$22^2)))</f>
        <v>0</v>
      </c>
      <c r="J202" s="22">
        <f t="shared" si="7"/>
        <v>7.2141033325718902E-32</v>
      </c>
    </row>
    <row r="203" spans="1:10">
      <c r="A203" s="18">
        <f>B203/'Isocratic retention'!$B$5</f>
        <v>0.88</v>
      </c>
      <c r="B203" s="8">
        <v>1.76</v>
      </c>
      <c r="C203" s="22">
        <f>(1/(C$22*(SQRT(2*PI())))*EXP(-((C$19-'Simulation II'!$B203)^2)/(2*'Simulation II'!C$22^2)))</f>
        <v>0</v>
      </c>
      <c r="D203" s="22">
        <f>(1/(D$22*(SQRT(2*PI())))*EXP(-((D$19-'Simulation II'!$B203)^2)/(2*'Simulation II'!D$22^2)))</f>
        <v>0</v>
      </c>
      <c r="E203" s="22">
        <f>(1/(E$22*(SQRT(2*PI())))*EXP(-((E$19-'Simulation II'!$B203)^2)/(2*'Simulation II'!E$22^2)))</f>
        <v>0</v>
      </c>
      <c r="F203" s="22">
        <f>(1/(F$22*(SQRT(2*PI())))*EXP(-((F$19-'Simulation II'!$B203)^2)/(2*'Simulation II'!F$22^2)))</f>
        <v>0</v>
      </c>
      <c r="G203" s="22">
        <f>(1/(G$22*(SQRT(2*PI())))*EXP(-((G$18-'Simulation II'!$B203)^2)/(2*'Simulation II'!G$22^2)))</f>
        <v>2.323988566193187E-42</v>
      </c>
      <c r="H203" s="22">
        <f>(1/(H$22*(SQRT(2*PI())))*EXP(-((H$18-'Simulation II'!$B203)^2)/(2*'Simulation II'!H$22^2)))</f>
        <v>0</v>
      </c>
      <c r="I203" s="22">
        <f>(1/(I$22*(SQRT(2*PI())))*EXP(-((I$18-'Simulation II'!$B203)^2)/(2*'Simulation II'!I$22^2)))</f>
        <v>0</v>
      </c>
      <c r="J203" s="22">
        <f t="shared" si="7"/>
        <v>2.323988566193187E-42</v>
      </c>
    </row>
    <row r="204" spans="1:10">
      <c r="A204" s="18">
        <f>B204/'Isocratic retention'!$B$5</f>
        <v>0.88500000000000001</v>
      </c>
      <c r="B204" s="8">
        <v>1.77</v>
      </c>
      <c r="C204" s="22">
        <f>(1/(C$22*(SQRT(2*PI())))*EXP(-((C$19-'Simulation II'!$B204)^2)/(2*'Simulation II'!C$22^2)))</f>
        <v>0</v>
      </c>
      <c r="D204" s="22">
        <f>(1/(D$22*(SQRT(2*PI())))*EXP(-((D$19-'Simulation II'!$B204)^2)/(2*'Simulation II'!D$22^2)))</f>
        <v>0</v>
      </c>
      <c r="E204" s="22">
        <f>(1/(E$22*(SQRT(2*PI())))*EXP(-((E$19-'Simulation II'!$B204)^2)/(2*'Simulation II'!E$22^2)))</f>
        <v>0</v>
      </c>
      <c r="F204" s="22">
        <f>(1/(F$22*(SQRT(2*PI())))*EXP(-((F$19-'Simulation II'!$B204)^2)/(2*'Simulation II'!F$22^2)))</f>
        <v>0</v>
      </c>
      <c r="G204" s="22">
        <f>(1/(G$22*(SQRT(2*PI())))*EXP(-((G$18-'Simulation II'!$B204)^2)/(2*'Simulation II'!G$22^2)))</f>
        <v>2.6821448000897391E-54</v>
      </c>
      <c r="H204" s="22">
        <f>(1/(H$22*(SQRT(2*PI())))*EXP(-((H$18-'Simulation II'!$B204)^2)/(2*'Simulation II'!H$22^2)))</f>
        <v>0</v>
      </c>
      <c r="I204" s="22">
        <f>(1/(I$22*(SQRT(2*PI())))*EXP(-((I$18-'Simulation II'!$B204)^2)/(2*'Simulation II'!I$22^2)))</f>
        <v>0</v>
      </c>
      <c r="J204" s="22">
        <f t="shared" si="7"/>
        <v>2.6821448000897391E-54</v>
      </c>
    </row>
    <row r="205" spans="1:10">
      <c r="A205" s="18">
        <f>B205/'Isocratic retention'!$B$5</f>
        <v>0.89</v>
      </c>
      <c r="B205" s="8">
        <v>1.78</v>
      </c>
      <c r="C205" s="22">
        <f>(1/(C$22*(SQRT(2*PI())))*EXP(-((C$19-'Simulation II'!$B205)^2)/(2*'Simulation II'!C$22^2)))</f>
        <v>0</v>
      </c>
      <c r="D205" s="22">
        <f>(1/(D$22*(SQRT(2*PI())))*EXP(-((D$19-'Simulation II'!$B205)^2)/(2*'Simulation II'!D$22^2)))</f>
        <v>0</v>
      </c>
      <c r="E205" s="22">
        <f>(1/(E$22*(SQRT(2*PI())))*EXP(-((E$19-'Simulation II'!$B205)^2)/(2*'Simulation II'!E$22^2)))</f>
        <v>0</v>
      </c>
      <c r="F205" s="22">
        <f>(1/(F$22*(SQRT(2*PI())))*EXP(-((F$19-'Simulation II'!$B205)^2)/(2*'Simulation II'!F$22^2)))</f>
        <v>0</v>
      </c>
      <c r="G205" s="22">
        <f>(1/(G$22*(SQRT(2*PI())))*EXP(-((G$18-'Simulation II'!$B205)^2)/(2*'Simulation II'!G$22^2)))</f>
        <v>1.1089885403319008E-67</v>
      </c>
      <c r="H205" s="22">
        <f>(1/(H$22*(SQRT(2*PI())))*EXP(-((H$18-'Simulation II'!$B205)^2)/(2*'Simulation II'!H$22^2)))</f>
        <v>2.5291242001283509E-304</v>
      </c>
      <c r="I205" s="22">
        <f>(1/(I$22*(SQRT(2*PI())))*EXP(-((I$18-'Simulation II'!$B205)^2)/(2*'Simulation II'!I$22^2)))</f>
        <v>0</v>
      </c>
      <c r="J205" s="22">
        <f t="shared" si="7"/>
        <v>1.1089885403319008E-67</v>
      </c>
    </row>
    <row r="206" spans="1:10">
      <c r="A206" s="18">
        <f>B206/'Isocratic retention'!$B$5</f>
        <v>0.89500000000000002</v>
      </c>
      <c r="B206" s="8">
        <v>1.79</v>
      </c>
      <c r="C206" s="22">
        <f>(1/(C$22*(SQRT(2*PI())))*EXP(-((C$19-'Simulation II'!$B206)^2)/(2*'Simulation II'!C$22^2)))</f>
        <v>0</v>
      </c>
      <c r="D206" s="22">
        <f>(1/(D$22*(SQRT(2*PI())))*EXP(-((D$19-'Simulation II'!$B206)^2)/(2*'Simulation II'!D$22^2)))</f>
        <v>0</v>
      </c>
      <c r="E206" s="22">
        <f>(1/(E$22*(SQRT(2*PI())))*EXP(-((E$19-'Simulation II'!$B206)^2)/(2*'Simulation II'!E$22^2)))</f>
        <v>0</v>
      </c>
      <c r="F206" s="22">
        <f>(1/(F$22*(SQRT(2*PI())))*EXP(-((F$19-'Simulation II'!$B206)^2)/(2*'Simulation II'!F$22^2)))</f>
        <v>0</v>
      </c>
      <c r="G206" s="22">
        <f>(1/(G$22*(SQRT(2*PI())))*EXP(-((G$18-'Simulation II'!$B206)^2)/(2*'Simulation II'!G$22^2)))</f>
        <v>1.6427387492500167E-82</v>
      </c>
      <c r="H206" s="22">
        <f>(1/(H$22*(SQRT(2*PI())))*EXP(-((H$18-'Simulation II'!$B206)^2)/(2*'Simulation II'!H$22^2)))</f>
        <v>1.4325571440694983E-276</v>
      </c>
      <c r="I206" s="22">
        <f>(1/(I$22*(SQRT(2*PI())))*EXP(-((I$18-'Simulation II'!$B206)^2)/(2*'Simulation II'!I$22^2)))</f>
        <v>0</v>
      </c>
      <c r="J206" s="22">
        <f t="shared" si="7"/>
        <v>1.6427387492500167E-82</v>
      </c>
    </row>
    <row r="207" spans="1:10">
      <c r="A207" s="18">
        <f>B207/'Isocratic retention'!$B$5</f>
        <v>0.9</v>
      </c>
      <c r="B207" s="8">
        <v>1.8</v>
      </c>
      <c r="C207" s="22">
        <f>(1/(C$22*(SQRT(2*PI())))*EXP(-((C$19-'Simulation II'!$B207)^2)/(2*'Simulation II'!C$22^2)))</f>
        <v>0</v>
      </c>
      <c r="D207" s="22">
        <f>(1/(D$22*(SQRT(2*PI())))*EXP(-((D$19-'Simulation II'!$B207)^2)/(2*'Simulation II'!D$22^2)))</f>
        <v>0</v>
      </c>
      <c r="E207" s="22">
        <f>(1/(E$22*(SQRT(2*PI())))*EXP(-((E$19-'Simulation II'!$B207)^2)/(2*'Simulation II'!E$22^2)))</f>
        <v>0</v>
      </c>
      <c r="F207" s="22">
        <f>(1/(F$22*(SQRT(2*PI())))*EXP(-((F$19-'Simulation II'!$B207)^2)/(2*'Simulation II'!F$22^2)))</f>
        <v>0</v>
      </c>
      <c r="G207" s="22">
        <f>(1/(G$22*(SQRT(2*PI())))*EXP(-((G$18-'Simulation II'!$B207)^2)/(2*'Simulation II'!G$22^2)))</f>
        <v>8.717792935731279E-99</v>
      </c>
      <c r="H207" s="22">
        <f>(1/(H$22*(SQRT(2*PI())))*EXP(-((H$18-'Simulation II'!$B207)^2)/(2*'Simulation II'!H$22^2)))</f>
        <v>3.8692740269271816E-250</v>
      </c>
      <c r="I207" s="22">
        <f>(1/(I$22*(SQRT(2*PI())))*EXP(-((I$18-'Simulation II'!$B207)^2)/(2*'Simulation II'!I$22^2)))</f>
        <v>0</v>
      </c>
      <c r="J207" s="22">
        <f t="shared" si="7"/>
        <v>8.717792935731279E-99</v>
      </c>
    </row>
    <row r="208" spans="1:10">
      <c r="A208" s="18">
        <f>B208/'Isocratic retention'!$B$5</f>
        <v>0.90500000000000003</v>
      </c>
      <c r="B208" s="8">
        <v>1.81</v>
      </c>
      <c r="C208" s="22">
        <f>(1/(C$22*(SQRT(2*PI())))*EXP(-((C$19-'Simulation II'!$B208)^2)/(2*'Simulation II'!C$22^2)))</f>
        <v>0</v>
      </c>
      <c r="D208" s="22">
        <f>(1/(D$22*(SQRT(2*PI())))*EXP(-((D$19-'Simulation II'!$B208)^2)/(2*'Simulation II'!D$22^2)))</f>
        <v>0</v>
      </c>
      <c r="E208" s="22">
        <f>(1/(E$22*(SQRT(2*PI())))*EXP(-((E$19-'Simulation II'!$B208)^2)/(2*'Simulation II'!E$22^2)))</f>
        <v>0</v>
      </c>
      <c r="F208" s="22">
        <f>(1/(F$22*(SQRT(2*PI())))*EXP(-((F$19-'Simulation II'!$B208)^2)/(2*'Simulation II'!F$22^2)))</f>
        <v>0</v>
      </c>
      <c r="G208" s="22">
        <f>(1/(G$22*(SQRT(2*PI())))*EXP(-((G$18-'Simulation II'!$B208)^2)/(2*'Simulation II'!G$22^2)))</f>
        <v>1.6574529249130103E-116</v>
      </c>
      <c r="H208" s="22">
        <f>(1/(H$22*(SQRT(2*PI())))*EXP(-((H$18-'Simulation II'!$B208)^2)/(2*'Simulation II'!H$22^2)))</f>
        <v>4.9833656818643257E-225</v>
      </c>
      <c r="I208" s="22">
        <f>(1/(I$22*(SQRT(2*PI())))*EXP(-((I$18-'Simulation II'!$B208)^2)/(2*'Simulation II'!I$22^2)))</f>
        <v>0</v>
      </c>
      <c r="J208" s="22">
        <f t="shared" si="7"/>
        <v>1.6574529249130103E-116</v>
      </c>
    </row>
    <row r="209" spans="1:10">
      <c r="A209" s="18">
        <f>B209/'Isocratic retention'!$B$5</f>
        <v>0.91</v>
      </c>
      <c r="B209" s="8">
        <v>1.82</v>
      </c>
      <c r="C209" s="22">
        <f>(1/(C$22*(SQRT(2*PI())))*EXP(-((C$19-'Simulation II'!$B209)^2)/(2*'Simulation II'!C$22^2)))</f>
        <v>0</v>
      </c>
      <c r="D209" s="22">
        <f>(1/(D$22*(SQRT(2*PI())))*EXP(-((D$19-'Simulation II'!$B209)^2)/(2*'Simulation II'!D$22^2)))</f>
        <v>0</v>
      </c>
      <c r="E209" s="22">
        <f>(1/(E$22*(SQRT(2*PI())))*EXP(-((E$19-'Simulation II'!$B209)^2)/(2*'Simulation II'!E$22^2)))</f>
        <v>0</v>
      </c>
      <c r="F209" s="22">
        <f>(1/(F$22*(SQRT(2*PI())))*EXP(-((F$19-'Simulation II'!$B209)^2)/(2*'Simulation II'!F$22^2)))</f>
        <v>0</v>
      </c>
      <c r="G209" s="22">
        <f>(1/(G$22*(SQRT(2*PI())))*EXP(-((G$18-'Simulation II'!$B209)^2)/(2*'Simulation II'!G$22^2)))</f>
        <v>1.1289441571543589E-135</v>
      </c>
      <c r="H209" s="22">
        <f>(1/(H$22*(SQRT(2*PI())))*EXP(-((H$18-'Simulation II'!$B209)^2)/(2*'Simulation II'!H$22^2)))</f>
        <v>3.0604956161876415E-201</v>
      </c>
      <c r="I209" s="22">
        <f>(1/(I$22*(SQRT(2*PI())))*EXP(-((I$18-'Simulation II'!$B209)^2)/(2*'Simulation II'!I$22^2)))</f>
        <v>0</v>
      </c>
      <c r="J209" s="22">
        <f t="shared" si="7"/>
        <v>1.1289441571543589E-135</v>
      </c>
    </row>
    <row r="210" spans="1:10">
      <c r="A210" s="18">
        <f>B210/'Isocratic retention'!$B$5</f>
        <v>0.91500000000000004</v>
      </c>
      <c r="B210" s="8">
        <v>1.83</v>
      </c>
      <c r="C210" s="22">
        <f>(1/(C$22*(SQRT(2*PI())))*EXP(-((C$19-'Simulation II'!$B210)^2)/(2*'Simulation II'!C$22^2)))</f>
        <v>0</v>
      </c>
      <c r="D210" s="22">
        <f>(1/(D$22*(SQRT(2*PI())))*EXP(-((D$19-'Simulation II'!$B210)^2)/(2*'Simulation II'!D$22^2)))</f>
        <v>0</v>
      </c>
      <c r="E210" s="22">
        <f>(1/(E$22*(SQRT(2*PI())))*EXP(-((E$19-'Simulation II'!$B210)^2)/(2*'Simulation II'!E$22^2)))</f>
        <v>0</v>
      </c>
      <c r="F210" s="22">
        <f>(1/(F$22*(SQRT(2*PI())))*EXP(-((F$19-'Simulation II'!$B210)^2)/(2*'Simulation II'!F$22^2)))</f>
        <v>0</v>
      </c>
      <c r="G210" s="22">
        <f>(1/(G$22*(SQRT(2*PI())))*EXP(-((G$18-'Simulation II'!$B210)^2)/(2*'Simulation II'!G$22^2)))</f>
        <v>2.7548650097057742E-156</v>
      </c>
      <c r="H210" s="22">
        <f>(1/(H$22*(SQRT(2*PI())))*EXP(-((H$18-'Simulation II'!$B210)^2)/(2*'Simulation II'!H$22^2)))</f>
        <v>8.9626513408711041E-179</v>
      </c>
      <c r="I210" s="22">
        <f>(1/(I$22*(SQRT(2*PI())))*EXP(-((I$18-'Simulation II'!$B210)^2)/(2*'Simulation II'!I$22^2)))</f>
        <v>0</v>
      </c>
      <c r="J210" s="22">
        <f t="shared" si="7"/>
        <v>2.7548650097057742E-156</v>
      </c>
    </row>
    <row r="211" spans="1:10">
      <c r="A211" s="18">
        <f>B211/'Isocratic retention'!$B$5</f>
        <v>0.92</v>
      </c>
      <c r="B211" s="8">
        <v>1.84</v>
      </c>
      <c r="C211" s="22">
        <f>(1/(C$22*(SQRT(2*PI())))*EXP(-((C$19-'Simulation II'!$B211)^2)/(2*'Simulation II'!C$22^2)))</f>
        <v>0</v>
      </c>
      <c r="D211" s="22">
        <f>(1/(D$22*(SQRT(2*PI())))*EXP(-((D$19-'Simulation II'!$B211)^2)/(2*'Simulation II'!D$22^2)))</f>
        <v>0</v>
      </c>
      <c r="E211" s="22">
        <f>(1/(E$22*(SQRT(2*PI())))*EXP(-((E$19-'Simulation II'!$B211)^2)/(2*'Simulation II'!E$22^2)))</f>
        <v>0</v>
      </c>
      <c r="F211" s="22">
        <f>(1/(F$22*(SQRT(2*PI())))*EXP(-((F$19-'Simulation II'!$B211)^2)/(2*'Simulation II'!F$22^2)))</f>
        <v>0</v>
      </c>
      <c r="G211" s="22">
        <f>(1/(G$22*(SQRT(2*PI())))*EXP(-((G$18-'Simulation II'!$B211)^2)/(2*'Simulation II'!G$22^2)))</f>
        <v>2.4083787723986827E-178</v>
      </c>
      <c r="H211" s="22">
        <f>(1/(H$22*(SQRT(2*PI())))*EXP(-((H$18-'Simulation II'!$B211)^2)/(2*'Simulation II'!H$22^2)))</f>
        <v>1.251575284024629E-157</v>
      </c>
      <c r="I211" s="22">
        <f>(1/(I$22*(SQRT(2*PI())))*EXP(-((I$18-'Simulation II'!$B211)^2)/(2*'Simulation II'!I$22^2)))</f>
        <v>0</v>
      </c>
      <c r="J211" s="22">
        <f t="shared" si="7"/>
        <v>1.251575284024629E-157</v>
      </c>
    </row>
    <row r="212" spans="1:10">
      <c r="A212" s="18">
        <f>B212/'Isocratic retention'!$B$5</f>
        <v>0.92500000000000004</v>
      </c>
      <c r="B212" s="8">
        <v>1.85</v>
      </c>
      <c r="C212" s="22">
        <f>(1/(C$22*(SQRT(2*PI())))*EXP(-((C$19-'Simulation II'!$B212)^2)/(2*'Simulation II'!C$22^2)))</f>
        <v>0</v>
      </c>
      <c r="D212" s="22">
        <f>(1/(D$22*(SQRT(2*PI())))*EXP(-((D$19-'Simulation II'!$B212)^2)/(2*'Simulation II'!D$22^2)))</f>
        <v>0</v>
      </c>
      <c r="E212" s="22">
        <f>(1/(E$22*(SQRT(2*PI())))*EXP(-((E$19-'Simulation II'!$B212)^2)/(2*'Simulation II'!E$22^2)))</f>
        <v>0</v>
      </c>
      <c r="F212" s="22">
        <f>(1/(F$22*(SQRT(2*PI())))*EXP(-((F$19-'Simulation II'!$B212)^2)/(2*'Simulation II'!F$22^2)))</f>
        <v>0</v>
      </c>
      <c r="G212" s="22">
        <f>(1/(G$22*(SQRT(2*PI())))*EXP(-((G$18-'Simulation II'!$B212)^2)/(2*'Simulation II'!G$22^2)))</f>
        <v>7.5430304908509189E-202</v>
      </c>
      <c r="H212" s="22">
        <f>(1/(H$22*(SQRT(2*PI())))*EXP(-((H$18-'Simulation II'!$B212)^2)/(2*'Simulation II'!H$22^2)))</f>
        <v>8.3339941234173019E-138</v>
      </c>
      <c r="I212" s="22">
        <f>(1/(I$22*(SQRT(2*PI())))*EXP(-((I$18-'Simulation II'!$B212)^2)/(2*'Simulation II'!I$22^2)))</f>
        <v>0</v>
      </c>
      <c r="J212" s="22">
        <f t="shared" si="7"/>
        <v>8.3339941234173019E-138</v>
      </c>
    </row>
    <row r="213" spans="1:10">
      <c r="A213" s="18">
        <f>B213/'Isocratic retention'!$B$5</f>
        <v>0.93</v>
      </c>
      <c r="B213" s="8">
        <v>1.86</v>
      </c>
      <c r="C213" s="22">
        <f>(1/(C$22*(SQRT(2*PI())))*EXP(-((C$19-'Simulation II'!$B213)^2)/(2*'Simulation II'!C$22^2)))</f>
        <v>0</v>
      </c>
      <c r="D213" s="22">
        <f>(1/(D$22*(SQRT(2*PI())))*EXP(-((D$19-'Simulation II'!$B213)^2)/(2*'Simulation II'!D$22^2)))</f>
        <v>0</v>
      </c>
      <c r="E213" s="22">
        <f>(1/(E$22*(SQRT(2*PI())))*EXP(-((E$19-'Simulation II'!$B213)^2)/(2*'Simulation II'!E$22^2)))</f>
        <v>0</v>
      </c>
      <c r="F213" s="22">
        <f>(1/(F$22*(SQRT(2*PI())))*EXP(-((F$19-'Simulation II'!$B213)^2)/(2*'Simulation II'!F$22^2)))</f>
        <v>0</v>
      </c>
      <c r="G213" s="22">
        <f>(1/(G$22*(SQRT(2*PI())))*EXP(-((G$18-'Simulation II'!$B213)^2)/(2*'Simulation II'!G$22^2)))</f>
        <v>8.4637639140007651E-227</v>
      </c>
      <c r="H213" s="22">
        <f>(1/(H$22*(SQRT(2*PI())))*EXP(-((H$18-'Simulation II'!$B213)^2)/(2*'Simulation II'!H$22^2)))</f>
        <v>2.6462150633845637E-119</v>
      </c>
      <c r="I213" s="22">
        <f>(1/(I$22*(SQRT(2*PI())))*EXP(-((I$18-'Simulation II'!$B213)^2)/(2*'Simulation II'!I$22^2)))</f>
        <v>0</v>
      </c>
      <c r="J213" s="22">
        <f t="shared" si="7"/>
        <v>2.6462150633845637E-119</v>
      </c>
    </row>
    <row r="214" spans="1:10">
      <c r="A214" s="18">
        <f>B214/'Isocratic retention'!$B$5</f>
        <v>0.93500000000000005</v>
      </c>
      <c r="B214" s="8">
        <v>1.87</v>
      </c>
      <c r="C214" s="22">
        <f>(1/(C$22*(SQRT(2*PI())))*EXP(-((C$19-'Simulation II'!$B214)^2)/(2*'Simulation II'!C$22^2)))</f>
        <v>0</v>
      </c>
      <c r="D214" s="22">
        <f>(1/(D$22*(SQRT(2*PI())))*EXP(-((D$19-'Simulation II'!$B214)^2)/(2*'Simulation II'!D$22^2)))</f>
        <v>0</v>
      </c>
      <c r="E214" s="22">
        <f>(1/(E$22*(SQRT(2*PI())))*EXP(-((E$19-'Simulation II'!$B214)^2)/(2*'Simulation II'!E$22^2)))</f>
        <v>0</v>
      </c>
      <c r="F214" s="22">
        <f>(1/(F$22*(SQRT(2*PI())))*EXP(-((F$19-'Simulation II'!$B214)^2)/(2*'Simulation II'!F$22^2)))</f>
        <v>0</v>
      </c>
      <c r="G214" s="22">
        <f>(1/(G$22*(SQRT(2*PI())))*EXP(-((G$18-'Simulation II'!$B214)^2)/(2*'Simulation II'!G$22^2)))</f>
        <v>3.402340878811656E-253</v>
      </c>
      <c r="H214" s="22">
        <f>(1/(H$22*(SQRT(2*PI())))*EXP(-((H$18-'Simulation II'!$B214)^2)/(2*'Simulation II'!H$22^2)))</f>
        <v>4.0065707893634184E-102</v>
      </c>
      <c r="I214" s="22">
        <f>(1/(I$22*(SQRT(2*PI())))*EXP(-((I$18-'Simulation II'!$B214)^2)/(2*'Simulation II'!I$22^2)))</f>
        <v>0</v>
      </c>
      <c r="J214" s="22">
        <f t="shared" si="7"/>
        <v>4.0065707893634184E-102</v>
      </c>
    </row>
    <row r="215" spans="1:10">
      <c r="A215" s="18">
        <f>B215/'Isocratic retention'!$B$5</f>
        <v>0.94</v>
      </c>
      <c r="B215" s="8">
        <v>1.88</v>
      </c>
      <c r="C215" s="22">
        <f>(1/(C$22*(SQRT(2*PI())))*EXP(-((C$19-'Simulation II'!$B215)^2)/(2*'Simulation II'!C$22^2)))</f>
        <v>0</v>
      </c>
      <c r="D215" s="22">
        <f>(1/(D$22*(SQRT(2*PI())))*EXP(-((D$19-'Simulation II'!$B215)^2)/(2*'Simulation II'!D$22^2)))</f>
        <v>0</v>
      </c>
      <c r="E215" s="22">
        <f>(1/(E$22*(SQRT(2*PI())))*EXP(-((E$19-'Simulation II'!$B215)^2)/(2*'Simulation II'!E$22^2)))</f>
        <v>0</v>
      </c>
      <c r="F215" s="22">
        <f>(1/(F$22*(SQRT(2*PI())))*EXP(-((F$19-'Simulation II'!$B215)^2)/(2*'Simulation II'!F$22^2)))</f>
        <v>0</v>
      </c>
      <c r="G215" s="22">
        <f>(1/(G$22*(SQRT(2*PI())))*EXP(-((G$18-'Simulation II'!$B215)^2)/(2*'Simulation II'!G$22^2)))</f>
        <v>4.8999168534312738E-281</v>
      </c>
      <c r="H215" s="22">
        <f>(1/(H$22*(SQRT(2*PI())))*EXP(-((H$18-'Simulation II'!$B215)^2)/(2*'Simulation II'!H$22^2)))</f>
        <v>2.8926523337842386E-86</v>
      </c>
      <c r="I215" s="22">
        <f>(1/(I$22*(SQRT(2*PI())))*EXP(-((I$18-'Simulation II'!$B215)^2)/(2*'Simulation II'!I$22^2)))</f>
        <v>0</v>
      </c>
      <c r="J215" s="22">
        <f t="shared" si="7"/>
        <v>2.8926523337842386E-86</v>
      </c>
    </row>
    <row r="216" spans="1:10">
      <c r="A216" s="18">
        <f>B216/'Isocratic retention'!$B$5</f>
        <v>0.94499999999999995</v>
      </c>
      <c r="B216" s="8">
        <v>1.89</v>
      </c>
      <c r="C216" s="22">
        <f>(1/(C$22*(SQRT(2*PI())))*EXP(-((C$19-'Simulation II'!$B216)^2)/(2*'Simulation II'!C$22^2)))</f>
        <v>0</v>
      </c>
      <c r="D216" s="22">
        <f>(1/(D$22*(SQRT(2*PI())))*EXP(-((D$19-'Simulation II'!$B216)^2)/(2*'Simulation II'!D$22^2)))</f>
        <v>0</v>
      </c>
      <c r="E216" s="22">
        <f>(1/(E$22*(SQRT(2*PI())))*EXP(-((E$19-'Simulation II'!$B216)^2)/(2*'Simulation II'!E$22^2)))</f>
        <v>0</v>
      </c>
      <c r="F216" s="22">
        <f>(1/(F$22*(SQRT(2*PI())))*EXP(-((F$19-'Simulation II'!$B216)^2)/(2*'Simulation II'!F$22^2)))</f>
        <v>0</v>
      </c>
      <c r="G216" s="22">
        <f>(1/(G$22*(SQRT(2*PI())))*EXP(-((G$18-'Simulation II'!$B216)^2)/(2*'Simulation II'!G$22^2)))</f>
        <v>0</v>
      </c>
      <c r="H216" s="22">
        <f>(1/(H$22*(SQRT(2*PI())))*EXP(-((H$18-'Simulation II'!$B216)^2)/(2*'Simulation II'!H$22^2)))</f>
        <v>9.9585336146773805E-72</v>
      </c>
      <c r="I216" s="22">
        <f>(1/(I$22*(SQRT(2*PI())))*EXP(-((I$18-'Simulation II'!$B216)^2)/(2*'Simulation II'!I$22^2)))</f>
        <v>0</v>
      </c>
      <c r="J216" s="22">
        <f t="shared" si="7"/>
        <v>9.9585336146773805E-72</v>
      </c>
    </row>
    <row r="217" spans="1:10">
      <c r="A217" s="18">
        <f>B217/'Isocratic retention'!$B$5</f>
        <v>0.95</v>
      </c>
      <c r="B217" s="8">
        <v>1.9</v>
      </c>
      <c r="C217" s="22">
        <f>(1/(C$22*(SQRT(2*PI())))*EXP(-((C$19-'Simulation II'!$B217)^2)/(2*'Simulation II'!C$22^2)))</f>
        <v>0</v>
      </c>
      <c r="D217" s="22">
        <f>(1/(D$22*(SQRT(2*PI())))*EXP(-((D$19-'Simulation II'!$B217)^2)/(2*'Simulation II'!D$22^2)))</f>
        <v>0</v>
      </c>
      <c r="E217" s="22">
        <f>(1/(E$22*(SQRT(2*PI())))*EXP(-((E$19-'Simulation II'!$B217)^2)/(2*'Simulation II'!E$22^2)))</f>
        <v>0</v>
      </c>
      <c r="F217" s="22">
        <f>(1/(F$22*(SQRT(2*PI())))*EXP(-((F$19-'Simulation II'!$B217)^2)/(2*'Simulation II'!F$22^2)))</f>
        <v>0</v>
      </c>
      <c r="G217" s="22">
        <f>(1/(G$22*(SQRT(2*PI())))*EXP(-((G$18-'Simulation II'!$B217)^2)/(2*'Simulation II'!G$22^2)))</f>
        <v>0</v>
      </c>
      <c r="H217" s="22">
        <f>(1/(H$22*(SQRT(2*PI())))*EXP(-((H$18-'Simulation II'!$B217)^2)/(2*'Simulation II'!H$22^2)))</f>
        <v>1.634821286182783E-58</v>
      </c>
      <c r="I217" s="22">
        <f>(1/(I$22*(SQRT(2*PI())))*EXP(-((I$18-'Simulation II'!$B217)^2)/(2*'Simulation II'!I$22^2)))</f>
        <v>0</v>
      </c>
      <c r="J217" s="22">
        <f t="shared" si="7"/>
        <v>1.634821286182783E-58</v>
      </c>
    </row>
    <row r="218" spans="1:10">
      <c r="A218" s="18">
        <f>B218/'Isocratic retention'!$B$5</f>
        <v>0.95499999999999996</v>
      </c>
      <c r="B218" s="8">
        <v>1.91</v>
      </c>
      <c r="C218" s="22">
        <f>(1/(C$22*(SQRT(2*PI())))*EXP(-((C$19-'Simulation II'!$B218)^2)/(2*'Simulation II'!C$22^2)))</f>
        <v>0</v>
      </c>
      <c r="D218" s="22">
        <f>(1/(D$22*(SQRT(2*PI())))*EXP(-((D$19-'Simulation II'!$B218)^2)/(2*'Simulation II'!D$22^2)))</f>
        <v>0</v>
      </c>
      <c r="E218" s="22">
        <f>(1/(E$22*(SQRT(2*PI())))*EXP(-((E$19-'Simulation II'!$B218)^2)/(2*'Simulation II'!E$22^2)))</f>
        <v>0</v>
      </c>
      <c r="F218" s="22">
        <f>(1/(F$22*(SQRT(2*PI())))*EXP(-((F$19-'Simulation II'!$B218)^2)/(2*'Simulation II'!F$22^2)))</f>
        <v>0</v>
      </c>
      <c r="G218" s="22">
        <f>(1/(G$22*(SQRT(2*PI())))*EXP(-((G$18-'Simulation II'!$B218)^2)/(2*'Simulation II'!G$22^2)))</f>
        <v>0</v>
      </c>
      <c r="H218" s="22">
        <f>(1/(H$22*(SQRT(2*PI())))*EXP(-((H$18-'Simulation II'!$B218)^2)/(2*'Simulation II'!H$22^2)))</f>
        <v>1.2797375395739325E-46</v>
      </c>
      <c r="I218" s="22">
        <f>(1/(I$22*(SQRT(2*PI())))*EXP(-((I$18-'Simulation II'!$B218)^2)/(2*'Simulation II'!I$22^2)))</f>
        <v>0</v>
      </c>
      <c r="J218" s="22">
        <f t="shared" si="7"/>
        <v>1.2797375395739325E-46</v>
      </c>
    </row>
    <row r="219" spans="1:10">
      <c r="A219" s="18">
        <f>B219/'Isocratic retention'!$B$5</f>
        <v>0.96</v>
      </c>
      <c r="B219" s="8">
        <v>1.92</v>
      </c>
      <c r="C219" s="22">
        <f>(1/(C$22*(SQRT(2*PI())))*EXP(-((C$19-'Simulation II'!$B219)^2)/(2*'Simulation II'!C$22^2)))</f>
        <v>0</v>
      </c>
      <c r="D219" s="22">
        <f>(1/(D$22*(SQRT(2*PI())))*EXP(-((D$19-'Simulation II'!$B219)^2)/(2*'Simulation II'!D$22^2)))</f>
        <v>0</v>
      </c>
      <c r="E219" s="22">
        <f>(1/(E$22*(SQRT(2*PI())))*EXP(-((E$19-'Simulation II'!$B219)^2)/(2*'Simulation II'!E$22^2)))</f>
        <v>0</v>
      </c>
      <c r="F219" s="22">
        <f>(1/(F$22*(SQRT(2*PI())))*EXP(-((F$19-'Simulation II'!$B219)^2)/(2*'Simulation II'!F$22^2)))</f>
        <v>0</v>
      </c>
      <c r="G219" s="22">
        <f>(1/(G$22*(SQRT(2*PI())))*EXP(-((G$18-'Simulation II'!$B219)^2)/(2*'Simulation II'!G$22^2)))</f>
        <v>0</v>
      </c>
      <c r="H219" s="22">
        <f>(1/(H$22*(SQRT(2*PI())))*EXP(-((H$18-'Simulation II'!$B219)^2)/(2*'Simulation II'!H$22^2)))</f>
        <v>4.7769123339666142E-36</v>
      </c>
      <c r="I219" s="22">
        <f>(1/(I$22*(SQRT(2*PI())))*EXP(-((I$18-'Simulation II'!$B219)^2)/(2*'Simulation II'!I$22^2)))</f>
        <v>0</v>
      </c>
      <c r="J219" s="22">
        <f t="shared" si="7"/>
        <v>4.7769123339666142E-36</v>
      </c>
    </row>
    <row r="220" spans="1:10">
      <c r="A220" s="18">
        <f>B220/'Isocratic retention'!$B$5</f>
        <v>0.96499999999999997</v>
      </c>
      <c r="B220" s="8">
        <v>1.93</v>
      </c>
      <c r="C220" s="22">
        <f>(1/(C$22*(SQRT(2*PI())))*EXP(-((C$19-'Simulation II'!$B220)^2)/(2*'Simulation II'!C$22^2)))</f>
        <v>0</v>
      </c>
      <c r="D220" s="22">
        <f>(1/(D$22*(SQRT(2*PI())))*EXP(-((D$19-'Simulation II'!$B220)^2)/(2*'Simulation II'!D$22^2)))</f>
        <v>0</v>
      </c>
      <c r="E220" s="22">
        <f>(1/(E$22*(SQRT(2*PI())))*EXP(-((E$19-'Simulation II'!$B220)^2)/(2*'Simulation II'!E$22^2)))</f>
        <v>0</v>
      </c>
      <c r="F220" s="22">
        <f>(1/(F$22*(SQRT(2*PI())))*EXP(-((F$19-'Simulation II'!$B220)^2)/(2*'Simulation II'!F$22^2)))</f>
        <v>0</v>
      </c>
      <c r="G220" s="22">
        <f>(1/(G$22*(SQRT(2*PI())))*EXP(-((G$18-'Simulation II'!$B220)^2)/(2*'Simulation II'!G$22^2)))</f>
        <v>0</v>
      </c>
      <c r="H220" s="22">
        <f>(1/(H$22*(SQRT(2*PI())))*EXP(-((H$18-'Simulation II'!$B220)^2)/(2*'Simulation II'!H$22^2)))</f>
        <v>8.5025534038666991E-27</v>
      </c>
      <c r="I220" s="22">
        <f>(1/(I$22*(SQRT(2*PI())))*EXP(-((I$18-'Simulation II'!$B220)^2)/(2*'Simulation II'!I$22^2)))</f>
        <v>0</v>
      </c>
      <c r="J220" s="22">
        <f t="shared" ref="J220:J283" si="8">SUM(C220:I220)</f>
        <v>8.5025534038666991E-27</v>
      </c>
    </row>
    <row r="221" spans="1:10">
      <c r="A221" s="18">
        <f>B221/'Isocratic retention'!$B$5</f>
        <v>0.97</v>
      </c>
      <c r="B221" s="8">
        <v>1.94</v>
      </c>
      <c r="C221" s="22">
        <f>(1/(C$22*(SQRT(2*PI())))*EXP(-((C$19-'Simulation II'!$B221)^2)/(2*'Simulation II'!C$22^2)))</f>
        <v>0</v>
      </c>
      <c r="D221" s="22">
        <f>(1/(D$22*(SQRT(2*PI())))*EXP(-((D$19-'Simulation II'!$B221)^2)/(2*'Simulation II'!D$22^2)))</f>
        <v>0</v>
      </c>
      <c r="E221" s="22">
        <f>(1/(E$22*(SQRT(2*PI())))*EXP(-((E$19-'Simulation II'!$B221)^2)/(2*'Simulation II'!E$22^2)))</f>
        <v>0</v>
      </c>
      <c r="F221" s="22">
        <f>(1/(F$22*(SQRT(2*PI())))*EXP(-((F$19-'Simulation II'!$B221)^2)/(2*'Simulation II'!F$22^2)))</f>
        <v>0</v>
      </c>
      <c r="G221" s="22">
        <f>(1/(G$22*(SQRT(2*PI())))*EXP(-((G$18-'Simulation II'!$B221)^2)/(2*'Simulation II'!G$22^2)))</f>
        <v>0</v>
      </c>
      <c r="H221" s="22">
        <f>(1/(H$22*(SQRT(2*PI())))*EXP(-((H$18-'Simulation II'!$B221)^2)/(2*'Simulation II'!H$22^2)))</f>
        <v>7.2165097260534003E-19</v>
      </c>
      <c r="I221" s="22">
        <f>(1/(I$22*(SQRT(2*PI())))*EXP(-((I$18-'Simulation II'!$B221)^2)/(2*'Simulation II'!I$22^2)))</f>
        <v>0</v>
      </c>
      <c r="J221" s="22">
        <f t="shared" si="8"/>
        <v>7.2165097260534003E-19</v>
      </c>
    </row>
    <row r="222" spans="1:10">
      <c r="A222" s="18">
        <f>B222/'Isocratic retention'!$B$5</f>
        <v>0.97499999999999998</v>
      </c>
      <c r="B222" s="8">
        <v>1.95</v>
      </c>
      <c r="C222" s="22">
        <f>(1/(C$22*(SQRT(2*PI())))*EXP(-((C$19-'Simulation II'!$B222)^2)/(2*'Simulation II'!C$22^2)))</f>
        <v>0</v>
      </c>
      <c r="D222" s="22">
        <f>(1/(D$22*(SQRT(2*PI())))*EXP(-((D$19-'Simulation II'!$B222)^2)/(2*'Simulation II'!D$22^2)))</f>
        <v>0</v>
      </c>
      <c r="E222" s="22">
        <f>(1/(E$22*(SQRT(2*PI())))*EXP(-((E$19-'Simulation II'!$B222)^2)/(2*'Simulation II'!E$22^2)))</f>
        <v>0</v>
      </c>
      <c r="F222" s="22">
        <f>(1/(F$22*(SQRT(2*PI())))*EXP(-((F$19-'Simulation II'!$B222)^2)/(2*'Simulation II'!F$22^2)))</f>
        <v>0</v>
      </c>
      <c r="G222" s="22">
        <f>(1/(G$22*(SQRT(2*PI())))*EXP(-((G$18-'Simulation II'!$B222)^2)/(2*'Simulation II'!G$22^2)))</f>
        <v>0</v>
      </c>
      <c r="H222" s="22">
        <f>(1/(H$22*(SQRT(2*PI())))*EXP(-((H$18-'Simulation II'!$B222)^2)/(2*'Simulation II'!H$22^2)))</f>
        <v>2.9206584334178937E-12</v>
      </c>
      <c r="I222" s="22">
        <f>(1/(I$22*(SQRT(2*PI())))*EXP(-((I$18-'Simulation II'!$B222)^2)/(2*'Simulation II'!I$22^2)))</f>
        <v>0</v>
      </c>
      <c r="J222" s="22">
        <f t="shared" si="8"/>
        <v>2.9206584334178937E-12</v>
      </c>
    </row>
    <row r="223" spans="1:10">
      <c r="A223" s="18">
        <f>B223/'Isocratic retention'!$B$5</f>
        <v>0.98</v>
      </c>
      <c r="B223" s="8">
        <v>1.96</v>
      </c>
      <c r="C223" s="22">
        <f>(1/(C$22*(SQRT(2*PI())))*EXP(-((C$19-'Simulation II'!$B223)^2)/(2*'Simulation II'!C$22^2)))</f>
        <v>0</v>
      </c>
      <c r="D223" s="22">
        <f>(1/(D$22*(SQRT(2*PI())))*EXP(-((D$19-'Simulation II'!$B223)^2)/(2*'Simulation II'!D$22^2)))</f>
        <v>0</v>
      </c>
      <c r="E223" s="22">
        <f>(1/(E$22*(SQRT(2*PI())))*EXP(-((E$19-'Simulation II'!$B223)^2)/(2*'Simulation II'!E$22^2)))</f>
        <v>0</v>
      </c>
      <c r="F223" s="22">
        <f>(1/(F$22*(SQRT(2*PI())))*EXP(-((F$19-'Simulation II'!$B223)^2)/(2*'Simulation II'!F$22^2)))</f>
        <v>0</v>
      </c>
      <c r="G223" s="22">
        <f>(1/(G$22*(SQRT(2*PI())))*EXP(-((G$18-'Simulation II'!$B223)^2)/(2*'Simulation II'!G$22^2)))</f>
        <v>0</v>
      </c>
      <c r="H223" s="22">
        <f>(1/(H$22*(SQRT(2*PI())))*EXP(-((H$18-'Simulation II'!$B223)^2)/(2*'Simulation II'!H$22^2)))</f>
        <v>5.6365073041977237E-7</v>
      </c>
      <c r="I223" s="22">
        <f>(1/(I$22*(SQRT(2*PI())))*EXP(-((I$18-'Simulation II'!$B223)^2)/(2*'Simulation II'!I$22^2)))</f>
        <v>0</v>
      </c>
      <c r="J223" s="22">
        <f t="shared" si="8"/>
        <v>5.6365073041977237E-7</v>
      </c>
    </row>
    <row r="224" spans="1:10">
      <c r="A224" s="18">
        <f>B224/'Isocratic retention'!$B$5</f>
        <v>0.98499999999999999</v>
      </c>
      <c r="B224" s="8">
        <v>1.97</v>
      </c>
      <c r="C224" s="22">
        <f>(1/(C$22*(SQRT(2*PI())))*EXP(-((C$19-'Simulation II'!$B224)^2)/(2*'Simulation II'!C$22^2)))</f>
        <v>0</v>
      </c>
      <c r="D224" s="22">
        <f>(1/(D$22*(SQRT(2*PI())))*EXP(-((D$19-'Simulation II'!$B224)^2)/(2*'Simulation II'!D$22^2)))</f>
        <v>0</v>
      </c>
      <c r="E224" s="22">
        <f>(1/(E$22*(SQRT(2*PI())))*EXP(-((E$19-'Simulation II'!$B224)^2)/(2*'Simulation II'!E$22^2)))</f>
        <v>0</v>
      </c>
      <c r="F224" s="22">
        <f>(1/(F$22*(SQRT(2*PI())))*EXP(-((F$19-'Simulation II'!$B224)^2)/(2*'Simulation II'!F$22^2)))</f>
        <v>0</v>
      </c>
      <c r="G224" s="22">
        <f>(1/(G$22*(SQRT(2*PI())))*EXP(-((G$18-'Simulation II'!$B224)^2)/(2*'Simulation II'!G$22^2)))</f>
        <v>0</v>
      </c>
      <c r="H224" s="22">
        <f>(1/(H$22*(SQRT(2*PI())))*EXP(-((H$18-'Simulation II'!$B224)^2)/(2*'Simulation II'!H$22^2)))</f>
        <v>5.1869864571232041E-3</v>
      </c>
      <c r="I224" s="22">
        <f>(1/(I$22*(SQRT(2*PI())))*EXP(-((I$18-'Simulation II'!$B224)^2)/(2*'Simulation II'!I$22^2)))</f>
        <v>0</v>
      </c>
      <c r="J224" s="22">
        <f t="shared" si="8"/>
        <v>5.1869864571232041E-3</v>
      </c>
    </row>
    <row r="225" spans="1:10">
      <c r="A225" s="18">
        <f>B225/'Isocratic retention'!$B$5</f>
        <v>0.99</v>
      </c>
      <c r="B225" s="8">
        <v>1.98</v>
      </c>
      <c r="C225" s="22">
        <f>(1/(C$22*(SQRT(2*PI())))*EXP(-((C$19-'Simulation II'!$B225)^2)/(2*'Simulation II'!C$22^2)))</f>
        <v>0</v>
      </c>
      <c r="D225" s="22">
        <f>(1/(D$22*(SQRT(2*PI())))*EXP(-((D$19-'Simulation II'!$B225)^2)/(2*'Simulation II'!D$22^2)))</f>
        <v>0</v>
      </c>
      <c r="E225" s="22">
        <f>(1/(E$22*(SQRT(2*PI())))*EXP(-((E$19-'Simulation II'!$B225)^2)/(2*'Simulation II'!E$22^2)))</f>
        <v>0</v>
      </c>
      <c r="F225" s="22">
        <f>(1/(F$22*(SQRT(2*PI())))*EXP(-((F$19-'Simulation II'!$B225)^2)/(2*'Simulation II'!F$22^2)))</f>
        <v>0</v>
      </c>
      <c r="G225" s="22">
        <f>(1/(G$22*(SQRT(2*PI())))*EXP(-((G$18-'Simulation II'!$B225)^2)/(2*'Simulation II'!G$22^2)))</f>
        <v>0</v>
      </c>
      <c r="H225" s="22">
        <f>(1/(H$22*(SQRT(2*PI())))*EXP(-((H$18-'Simulation II'!$B225)^2)/(2*'Simulation II'!H$22^2)))</f>
        <v>2.2761238511857322</v>
      </c>
      <c r="I225" s="22">
        <f>(1/(I$22*(SQRT(2*PI())))*EXP(-((I$18-'Simulation II'!$B225)^2)/(2*'Simulation II'!I$22^2)))</f>
        <v>0</v>
      </c>
      <c r="J225" s="22">
        <f t="shared" si="8"/>
        <v>2.2761238511857322</v>
      </c>
    </row>
    <row r="226" spans="1:10">
      <c r="A226" s="18">
        <f>B226/'Isocratic retention'!$B$5</f>
        <v>0.995</v>
      </c>
      <c r="B226" s="8">
        <v>1.99</v>
      </c>
      <c r="C226" s="22">
        <f>(1/(C$22*(SQRT(2*PI())))*EXP(-((C$19-'Simulation II'!$B226)^2)/(2*'Simulation II'!C$22^2)))</f>
        <v>0</v>
      </c>
      <c r="D226" s="22">
        <f>(1/(D$22*(SQRT(2*PI())))*EXP(-((D$19-'Simulation II'!$B226)^2)/(2*'Simulation II'!D$22^2)))</f>
        <v>0</v>
      </c>
      <c r="E226" s="22">
        <f>(1/(E$22*(SQRT(2*PI())))*EXP(-((E$19-'Simulation II'!$B226)^2)/(2*'Simulation II'!E$22^2)))</f>
        <v>0</v>
      </c>
      <c r="F226" s="22">
        <f>(1/(F$22*(SQRT(2*PI())))*EXP(-((F$19-'Simulation II'!$B226)^2)/(2*'Simulation II'!F$22^2)))</f>
        <v>0</v>
      </c>
      <c r="G226" s="22">
        <f>(1/(G$22*(SQRT(2*PI())))*EXP(-((G$18-'Simulation II'!$B226)^2)/(2*'Simulation II'!G$22^2)))</f>
        <v>0</v>
      </c>
      <c r="H226" s="22">
        <f>(1/(H$22*(SQRT(2*PI())))*EXP(-((H$18-'Simulation II'!$B226)^2)/(2*'Simulation II'!H$22^2)))</f>
        <v>47.626909488270634</v>
      </c>
      <c r="I226" s="22">
        <f>(1/(I$22*(SQRT(2*PI())))*EXP(-((I$18-'Simulation II'!$B226)^2)/(2*'Simulation II'!I$22^2)))</f>
        <v>0</v>
      </c>
      <c r="J226" s="22">
        <f t="shared" si="8"/>
        <v>47.626909488270634</v>
      </c>
    </row>
    <row r="227" spans="1:10">
      <c r="A227" s="18">
        <f>B227/'Isocratic retention'!$B$5</f>
        <v>1</v>
      </c>
      <c r="B227" s="8">
        <v>2</v>
      </c>
      <c r="C227" s="22">
        <f>(1/(C$22*(SQRT(2*PI())))*EXP(-((C$19-'Simulation II'!$B227)^2)/(2*'Simulation II'!C$22^2)))</f>
        <v>0</v>
      </c>
      <c r="D227" s="22">
        <f>(1/(D$22*(SQRT(2*PI())))*EXP(-((D$19-'Simulation II'!$B227)^2)/(2*'Simulation II'!D$22^2)))</f>
        <v>0</v>
      </c>
      <c r="E227" s="22">
        <f>(1/(E$22*(SQRT(2*PI())))*EXP(-((E$19-'Simulation II'!$B227)^2)/(2*'Simulation II'!E$22^2)))</f>
        <v>5.621258908080273E-285</v>
      </c>
      <c r="F227" s="22">
        <f>(1/(F$22*(SQRT(2*PI())))*EXP(-((F$19-'Simulation II'!$B227)^2)/(2*'Simulation II'!F$22^2)))</f>
        <v>0</v>
      </c>
      <c r="G227" s="22">
        <f>(1/(G$22*(SQRT(2*PI())))*EXP(-((G$18-'Simulation II'!$B227)^2)/(2*'Simulation II'!G$22^2)))</f>
        <v>0</v>
      </c>
      <c r="H227" s="22">
        <f>(1/(H$22*(SQRT(2*PI())))*EXP(-((H$18-'Simulation II'!$B227)^2)/(2*'Simulation II'!H$22^2)))</f>
        <v>47.520899002298798</v>
      </c>
      <c r="I227" s="22">
        <f>(1/(I$22*(SQRT(2*PI())))*EXP(-((I$18-'Simulation II'!$B227)^2)/(2*'Simulation II'!I$22^2)))</f>
        <v>0</v>
      </c>
      <c r="J227" s="22">
        <f t="shared" si="8"/>
        <v>47.520899002298798</v>
      </c>
    </row>
    <row r="228" spans="1:10">
      <c r="A228" s="18">
        <f>B228/'Isocratic retention'!$B$5</f>
        <v>1.0049999999999999</v>
      </c>
      <c r="B228" s="8">
        <v>2.0099999999999998</v>
      </c>
      <c r="C228" s="22">
        <f>(1/(C$22*(SQRT(2*PI())))*EXP(-((C$19-'Simulation II'!$B228)^2)/(2*'Simulation II'!C$22^2)))</f>
        <v>0</v>
      </c>
      <c r="D228" s="22">
        <f>(1/(D$22*(SQRT(2*PI())))*EXP(-((D$19-'Simulation II'!$B228)^2)/(2*'Simulation II'!D$22^2)))</f>
        <v>0</v>
      </c>
      <c r="E228" s="22">
        <f>(1/(E$22*(SQRT(2*PI())))*EXP(-((E$19-'Simulation II'!$B228)^2)/(2*'Simulation II'!E$22^2)))</f>
        <v>1.9468421324874353E-253</v>
      </c>
      <c r="F228" s="22">
        <f>(1/(F$22*(SQRT(2*PI())))*EXP(-((F$19-'Simulation II'!$B228)^2)/(2*'Simulation II'!F$22^2)))</f>
        <v>0</v>
      </c>
      <c r="G228" s="22">
        <f>(1/(G$22*(SQRT(2*PI())))*EXP(-((G$18-'Simulation II'!$B228)^2)/(2*'Simulation II'!G$22^2)))</f>
        <v>0</v>
      </c>
      <c r="H228" s="22">
        <f>(1/(H$22*(SQRT(2*PI())))*EXP(-((H$18-'Simulation II'!$B228)^2)/(2*'Simulation II'!H$22^2)))</f>
        <v>2.26095870732075</v>
      </c>
      <c r="I228" s="22">
        <f>(1/(I$22*(SQRT(2*PI())))*EXP(-((I$18-'Simulation II'!$B228)^2)/(2*'Simulation II'!I$22^2)))</f>
        <v>0</v>
      </c>
      <c r="J228" s="22">
        <f t="shared" si="8"/>
        <v>2.26095870732075</v>
      </c>
    </row>
    <row r="229" spans="1:10">
      <c r="A229" s="18">
        <f>B229/'Isocratic retention'!$B$5</f>
        <v>1.01</v>
      </c>
      <c r="B229" s="8">
        <v>2.02</v>
      </c>
      <c r="C229" s="22">
        <f>(1/(C$22*(SQRT(2*PI())))*EXP(-((C$19-'Simulation II'!$B229)^2)/(2*'Simulation II'!C$22^2)))</f>
        <v>0</v>
      </c>
      <c r="D229" s="22">
        <f>(1/(D$22*(SQRT(2*PI())))*EXP(-((D$19-'Simulation II'!$B229)^2)/(2*'Simulation II'!D$22^2)))</f>
        <v>0</v>
      </c>
      <c r="E229" s="22">
        <f>(1/(E$22*(SQRT(2*PI())))*EXP(-((E$19-'Simulation II'!$B229)^2)/(2*'Simulation II'!E$22^2)))</f>
        <v>9.7239101160631305E-224</v>
      </c>
      <c r="F229" s="22">
        <f>(1/(F$22*(SQRT(2*PI())))*EXP(-((F$19-'Simulation II'!$B229)^2)/(2*'Simulation II'!F$22^2)))</f>
        <v>0</v>
      </c>
      <c r="G229" s="22">
        <f>(1/(G$22*(SQRT(2*PI())))*EXP(-((G$18-'Simulation II'!$B229)^2)/(2*'Simulation II'!G$22^2)))</f>
        <v>0</v>
      </c>
      <c r="H229" s="22">
        <f>(1/(H$22*(SQRT(2*PI())))*EXP(-((H$18-'Simulation II'!$B229)^2)/(2*'Simulation II'!H$22^2)))</f>
        <v>5.1295155313203734E-3</v>
      </c>
      <c r="I229" s="22">
        <f>(1/(I$22*(SQRT(2*PI())))*EXP(-((I$18-'Simulation II'!$B229)^2)/(2*'Simulation II'!I$22^2)))</f>
        <v>0</v>
      </c>
      <c r="J229" s="22">
        <f t="shared" si="8"/>
        <v>5.1295155313203734E-3</v>
      </c>
    </row>
    <row r="230" spans="1:10">
      <c r="A230" s="18">
        <f>B230/'Isocratic retention'!$B$5</f>
        <v>1.0149999999999999</v>
      </c>
      <c r="B230" s="8">
        <v>2.0299999999999998</v>
      </c>
      <c r="C230" s="22">
        <f>(1/(C$22*(SQRT(2*PI())))*EXP(-((C$19-'Simulation II'!$B230)^2)/(2*'Simulation II'!C$22^2)))</f>
        <v>0</v>
      </c>
      <c r="D230" s="22">
        <f>(1/(D$22*(SQRT(2*PI())))*EXP(-((D$19-'Simulation II'!$B230)^2)/(2*'Simulation II'!D$22^2)))</f>
        <v>0</v>
      </c>
      <c r="E230" s="22">
        <f>(1/(E$22*(SQRT(2*PI())))*EXP(-((E$19-'Simulation II'!$B230)^2)/(2*'Simulation II'!E$22^2)))</f>
        <v>7.0042910930099375E-196</v>
      </c>
      <c r="F230" s="22">
        <f>(1/(F$22*(SQRT(2*PI())))*EXP(-((F$19-'Simulation II'!$B230)^2)/(2*'Simulation II'!F$22^2)))</f>
        <v>0</v>
      </c>
      <c r="G230" s="22">
        <f>(1/(G$22*(SQRT(2*PI())))*EXP(-((G$18-'Simulation II'!$B230)^2)/(2*'Simulation II'!G$22^2)))</f>
        <v>0</v>
      </c>
      <c r="H230" s="22">
        <f>(1/(H$22*(SQRT(2*PI())))*EXP(-((H$18-'Simulation II'!$B230)^2)/(2*'Simulation II'!H$22^2)))</f>
        <v>5.5492693258943079E-7</v>
      </c>
      <c r="I230" s="22">
        <f>(1/(I$22*(SQRT(2*PI())))*EXP(-((I$18-'Simulation II'!$B230)^2)/(2*'Simulation II'!I$22^2)))</f>
        <v>0</v>
      </c>
      <c r="J230" s="22">
        <f t="shared" si="8"/>
        <v>5.5492693258943079E-7</v>
      </c>
    </row>
    <row r="231" spans="1:10">
      <c r="A231" s="18">
        <f>B231/'Isocratic retention'!$B$5</f>
        <v>1.02</v>
      </c>
      <c r="B231" s="8">
        <v>2.04</v>
      </c>
      <c r="C231" s="22">
        <f>(1/(C$22*(SQRT(2*PI())))*EXP(-((C$19-'Simulation II'!$B231)^2)/(2*'Simulation II'!C$22^2)))</f>
        <v>0</v>
      </c>
      <c r="D231" s="22">
        <f>(1/(D$22*(SQRT(2*PI())))*EXP(-((D$19-'Simulation II'!$B231)^2)/(2*'Simulation II'!D$22^2)))</f>
        <v>0</v>
      </c>
      <c r="E231" s="22">
        <f>(1/(E$22*(SQRT(2*PI())))*EXP(-((E$19-'Simulation II'!$B231)^2)/(2*'Simulation II'!E$22^2)))</f>
        <v>7.2761306628251622E-170</v>
      </c>
      <c r="F231" s="22">
        <f>(1/(F$22*(SQRT(2*PI())))*EXP(-((F$19-'Simulation II'!$B231)^2)/(2*'Simulation II'!F$22^2)))</f>
        <v>0</v>
      </c>
      <c r="G231" s="22">
        <f>(1/(G$22*(SQRT(2*PI())))*EXP(-((G$18-'Simulation II'!$B231)^2)/(2*'Simulation II'!G$22^2)))</f>
        <v>0</v>
      </c>
      <c r="H231" s="22">
        <f>(1/(H$22*(SQRT(2*PI())))*EXP(-((H$18-'Simulation II'!$B231)^2)/(2*'Simulation II'!H$22^2)))</f>
        <v>2.8626680633900113E-12</v>
      </c>
      <c r="I231" s="22">
        <f>(1/(I$22*(SQRT(2*PI())))*EXP(-((I$18-'Simulation II'!$B231)^2)/(2*'Simulation II'!I$22^2)))</f>
        <v>0</v>
      </c>
      <c r="J231" s="22">
        <f t="shared" si="8"/>
        <v>2.8626680633900113E-12</v>
      </c>
    </row>
    <row r="232" spans="1:10">
      <c r="A232" s="18">
        <f>B232/'Isocratic retention'!$B$5</f>
        <v>1.0249999999999999</v>
      </c>
      <c r="B232" s="8">
        <v>2.0499999999999998</v>
      </c>
      <c r="C232" s="22">
        <f>(1/(C$22*(SQRT(2*PI())))*EXP(-((C$19-'Simulation II'!$B232)^2)/(2*'Simulation II'!C$22^2)))</f>
        <v>0</v>
      </c>
      <c r="D232" s="22">
        <f>(1/(D$22*(SQRT(2*PI())))*EXP(-((D$19-'Simulation II'!$B232)^2)/(2*'Simulation II'!D$22^2)))</f>
        <v>0</v>
      </c>
      <c r="E232" s="22">
        <f>(1/(E$22*(SQRT(2*PI())))*EXP(-((E$19-'Simulation II'!$B232)^2)/(2*'Simulation II'!E$22^2)))</f>
        <v>1.0900585953228779E-145</v>
      </c>
      <c r="F232" s="22">
        <f>(1/(F$22*(SQRT(2*PI())))*EXP(-((F$19-'Simulation II'!$B232)^2)/(2*'Simulation II'!F$22^2)))</f>
        <v>0</v>
      </c>
      <c r="G232" s="22">
        <f>(1/(G$22*(SQRT(2*PI())))*EXP(-((G$18-'Simulation II'!$B232)^2)/(2*'Simulation II'!G$22^2)))</f>
        <v>0</v>
      </c>
      <c r="H232" s="22">
        <f>(1/(H$22*(SQRT(2*PI())))*EXP(-((H$18-'Simulation II'!$B232)^2)/(2*'Simulation II'!H$22^2)))</f>
        <v>7.041771336753881E-19</v>
      </c>
      <c r="I232" s="22">
        <f>(1/(I$22*(SQRT(2*PI())))*EXP(-((I$18-'Simulation II'!$B232)^2)/(2*'Simulation II'!I$22^2)))</f>
        <v>0</v>
      </c>
      <c r="J232" s="22">
        <f t="shared" si="8"/>
        <v>7.041771336753881E-19</v>
      </c>
    </row>
    <row r="233" spans="1:10">
      <c r="A233" s="18">
        <f>B233/'Isocratic retention'!$B$5</f>
        <v>1.03</v>
      </c>
      <c r="B233" s="8">
        <v>2.06</v>
      </c>
      <c r="C233" s="22">
        <f>(1/(C$22*(SQRT(2*PI())))*EXP(-((C$19-'Simulation II'!$B233)^2)/(2*'Simulation II'!C$22^2)))</f>
        <v>0</v>
      </c>
      <c r="D233" s="22">
        <f>(1/(D$22*(SQRT(2*PI())))*EXP(-((D$19-'Simulation II'!$B233)^2)/(2*'Simulation II'!D$22^2)))</f>
        <v>0</v>
      </c>
      <c r="E233" s="22">
        <f>(1/(E$22*(SQRT(2*PI())))*EXP(-((E$19-'Simulation II'!$B233)^2)/(2*'Simulation II'!E$22^2)))</f>
        <v>2.3551157117990861E-123</v>
      </c>
      <c r="F233" s="22">
        <f>(1/(F$22*(SQRT(2*PI())))*EXP(-((F$19-'Simulation II'!$B233)^2)/(2*'Simulation II'!F$22^2)))</f>
        <v>0</v>
      </c>
      <c r="G233" s="22">
        <f>(1/(G$22*(SQRT(2*PI())))*EXP(-((G$18-'Simulation II'!$B233)^2)/(2*'Simulation II'!G$22^2)))</f>
        <v>0</v>
      </c>
      <c r="H233" s="22">
        <f>(1/(H$22*(SQRT(2*PI())))*EXP(-((H$18-'Simulation II'!$B233)^2)/(2*'Simulation II'!H$22^2)))</f>
        <v>8.2597818923235751E-27</v>
      </c>
      <c r="I233" s="22">
        <f>(1/(I$22*(SQRT(2*PI())))*EXP(-((I$18-'Simulation II'!$B233)^2)/(2*'Simulation II'!I$22^2)))</f>
        <v>0</v>
      </c>
      <c r="J233" s="22">
        <f t="shared" si="8"/>
        <v>8.2597818923235751E-27</v>
      </c>
    </row>
    <row r="234" spans="1:10">
      <c r="A234" s="18">
        <f>B234/'Isocratic retention'!$B$5</f>
        <v>1.0349999999999999</v>
      </c>
      <c r="B234" s="8">
        <v>2.0699999999999998</v>
      </c>
      <c r="C234" s="22">
        <f>(1/(C$22*(SQRT(2*PI())))*EXP(-((C$19-'Simulation II'!$B234)^2)/(2*'Simulation II'!C$22^2)))</f>
        <v>0</v>
      </c>
      <c r="D234" s="22">
        <f>(1/(D$22*(SQRT(2*PI())))*EXP(-((D$19-'Simulation II'!$B234)^2)/(2*'Simulation II'!D$22^2)))</f>
        <v>0</v>
      </c>
      <c r="E234" s="22">
        <f>(1/(E$22*(SQRT(2*PI())))*EXP(-((E$19-'Simulation II'!$B234)^2)/(2*'Simulation II'!E$22^2)))</f>
        <v>7.3381689671033368E-103</v>
      </c>
      <c r="F234" s="22">
        <f>(1/(F$22*(SQRT(2*PI())))*EXP(-((F$19-'Simulation II'!$B234)^2)/(2*'Simulation II'!F$22^2)))</f>
        <v>0</v>
      </c>
      <c r="G234" s="22">
        <f>(1/(G$22*(SQRT(2*PI())))*EXP(-((G$18-'Simulation II'!$B234)^2)/(2*'Simulation II'!G$22^2)))</f>
        <v>0</v>
      </c>
      <c r="H234" s="22">
        <f>(1/(H$22*(SQRT(2*PI())))*EXP(-((H$18-'Simulation II'!$B234)^2)/(2*'Simulation II'!H$22^2)))</f>
        <v>4.6198829920752996E-36</v>
      </c>
      <c r="I234" s="22">
        <f>(1/(I$22*(SQRT(2*PI())))*EXP(-((I$18-'Simulation II'!$B234)^2)/(2*'Simulation II'!I$22^2)))</f>
        <v>0</v>
      </c>
      <c r="J234" s="22">
        <f t="shared" si="8"/>
        <v>4.6198829920752996E-36</v>
      </c>
    </row>
    <row r="235" spans="1:10">
      <c r="A235" s="18">
        <f>B235/'Isocratic retention'!$B$5</f>
        <v>1.04</v>
      </c>
      <c r="B235" s="8">
        <v>2.08</v>
      </c>
      <c r="C235" s="22">
        <f>(1/(C$22*(SQRT(2*PI())))*EXP(-((C$19-'Simulation II'!$B235)^2)/(2*'Simulation II'!C$22^2)))</f>
        <v>0</v>
      </c>
      <c r="D235" s="22">
        <f>(1/(D$22*(SQRT(2*PI())))*EXP(-((D$19-'Simulation II'!$B235)^2)/(2*'Simulation II'!D$22^2)))</f>
        <v>0</v>
      </c>
      <c r="E235" s="22">
        <f>(1/(E$22*(SQRT(2*PI())))*EXP(-((E$19-'Simulation II'!$B235)^2)/(2*'Simulation II'!E$22^2)))</f>
        <v>3.2974347990944266E-84</v>
      </c>
      <c r="F235" s="22">
        <f>(1/(F$22*(SQRT(2*PI())))*EXP(-((F$19-'Simulation II'!$B235)^2)/(2*'Simulation II'!F$22^2)))</f>
        <v>0</v>
      </c>
      <c r="G235" s="22">
        <f>(1/(G$22*(SQRT(2*PI())))*EXP(-((G$18-'Simulation II'!$B235)^2)/(2*'Simulation II'!G$22^2)))</f>
        <v>0</v>
      </c>
      <c r="H235" s="22">
        <f>(1/(H$22*(SQRT(2*PI())))*EXP(-((H$18-'Simulation II'!$B235)^2)/(2*'Simulation II'!H$22^2)))</f>
        <v>1.232165682121717E-46</v>
      </c>
      <c r="I235" s="22">
        <f>(1/(I$22*(SQRT(2*PI())))*EXP(-((I$18-'Simulation II'!$B235)^2)/(2*'Simulation II'!I$22^2)))</f>
        <v>0</v>
      </c>
      <c r="J235" s="22">
        <f t="shared" si="8"/>
        <v>1.232165682121717E-46</v>
      </c>
    </row>
    <row r="236" spans="1:10">
      <c r="A236" s="18">
        <f>B236/'Isocratic retention'!$B$5</f>
        <v>1.0449999999999999</v>
      </c>
      <c r="B236" s="8">
        <v>2.09</v>
      </c>
      <c r="C236" s="22">
        <f>(1/(C$22*(SQRT(2*PI())))*EXP(-((C$19-'Simulation II'!$B236)^2)/(2*'Simulation II'!C$22^2)))</f>
        <v>0</v>
      </c>
      <c r="D236" s="22">
        <f>(1/(D$22*(SQRT(2*PI())))*EXP(-((D$19-'Simulation II'!$B236)^2)/(2*'Simulation II'!D$22^2)))</f>
        <v>0</v>
      </c>
      <c r="E236" s="22">
        <f>(1/(E$22*(SQRT(2*PI())))*EXP(-((E$19-'Simulation II'!$B236)^2)/(2*'Simulation II'!E$22^2)))</f>
        <v>2.1368684059648647E-67</v>
      </c>
      <c r="F236" s="22">
        <f>(1/(F$22*(SQRT(2*PI())))*EXP(-((F$19-'Simulation II'!$B236)^2)/(2*'Simulation II'!F$22^2)))</f>
        <v>0</v>
      </c>
      <c r="G236" s="22">
        <f>(1/(G$22*(SQRT(2*PI())))*EXP(-((G$18-'Simulation II'!$B236)^2)/(2*'Simulation II'!G$22^2)))</f>
        <v>0</v>
      </c>
      <c r="H236" s="22">
        <f>(1/(H$22*(SQRT(2*PI())))*EXP(-((H$18-'Simulation II'!$B236)^2)/(2*'Simulation II'!H$22^2)))</f>
        <v>1.5670504445870481E-58</v>
      </c>
      <c r="I236" s="22">
        <f>(1/(I$22*(SQRT(2*PI())))*EXP(-((I$18-'Simulation II'!$B236)^2)/(2*'Simulation II'!I$22^2)))</f>
        <v>0</v>
      </c>
      <c r="J236" s="22">
        <f t="shared" si="8"/>
        <v>1.5670504467239165E-58</v>
      </c>
    </row>
    <row r="237" spans="1:10">
      <c r="A237" s="18">
        <f>B237/'Isocratic retention'!$B$5</f>
        <v>1.05</v>
      </c>
      <c r="B237" s="8">
        <v>2.1</v>
      </c>
      <c r="C237" s="22">
        <f>(1/(C$22*(SQRT(2*PI())))*EXP(-((C$19-'Simulation II'!$B237)^2)/(2*'Simulation II'!C$22^2)))</f>
        <v>0</v>
      </c>
      <c r="D237" s="22">
        <f>(1/(D$22*(SQRT(2*PI())))*EXP(-((D$19-'Simulation II'!$B237)^2)/(2*'Simulation II'!D$22^2)))</f>
        <v>0</v>
      </c>
      <c r="E237" s="22">
        <f>(1/(E$22*(SQRT(2*PI())))*EXP(-((E$19-'Simulation II'!$B237)^2)/(2*'Simulation II'!E$22^2)))</f>
        <v>1.9970658751817872E-52</v>
      </c>
      <c r="F237" s="22">
        <f>(1/(F$22*(SQRT(2*PI())))*EXP(-((F$19-'Simulation II'!$B237)^2)/(2*'Simulation II'!F$22^2)))</f>
        <v>0</v>
      </c>
      <c r="G237" s="22">
        <f>(1/(G$22*(SQRT(2*PI())))*EXP(-((G$18-'Simulation II'!$B237)^2)/(2*'Simulation II'!G$22^2)))</f>
        <v>0</v>
      </c>
      <c r="H237" s="22">
        <f>(1/(H$22*(SQRT(2*PI())))*EXP(-((H$18-'Simulation II'!$B237)^2)/(2*'Simulation II'!H$22^2)))</f>
        <v>9.5032593333246072E-72</v>
      </c>
      <c r="I237" s="22">
        <f>(1/(I$22*(SQRT(2*PI())))*EXP(-((I$18-'Simulation II'!$B237)^2)/(2*'Simulation II'!I$22^2)))</f>
        <v>0</v>
      </c>
      <c r="J237" s="22">
        <f t="shared" si="8"/>
        <v>1.9970658751817872E-52</v>
      </c>
    </row>
    <row r="238" spans="1:10">
      <c r="A238" s="18">
        <f>B238/'Isocratic retention'!$B$5</f>
        <v>1.0549999999999999</v>
      </c>
      <c r="B238" s="8">
        <v>2.11</v>
      </c>
      <c r="C238" s="22">
        <f>(1/(C$22*(SQRT(2*PI())))*EXP(-((C$19-'Simulation II'!$B238)^2)/(2*'Simulation II'!C$22^2)))</f>
        <v>0</v>
      </c>
      <c r="D238" s="22">
        <f>(1/(D$22*(SQRT(2*PI())))*EXP(-((D$19-'Simulation II'!$B238)^2)/(2*'Simulation II'!D$22^2)))</f>
        <v>0</v>
      </c>
      <c r="E238" s="22">
        <f>(1/(E$22*(SQRT(2*PI())))*EXP(-((E$19-'Simulation II'!$B238)^2)/(2*'Simulation II'!E$22^2)))</f>
        <v>2.6916590985100112E-39</v>
      </c>
      <c r="F238" s="22">
        <f>(1/(F$22*(SQRT(2*PI())))*EXP(-((F$19-'Simulation II'!$B238)^2)/(2*'Simulation II'!F$22^2)))</f>
        <v>0</v>
      </c>
      <c r="G238" s="22">
        <f>(1/(G$22*(SQRT(2*PI())))*EXP(-((G$18-'Simulation II'!$B238)^2)/(2*'Simulation II'!G$22^2)))</f>
        <v>0</v>
      </c>
      <c r="H238" s="22">
        <f>(1/(H$22*(SQRT(2*PI())))*EXP(-((H$18-'Simulation II'!$B238)^2)/(2*'Simulation II'!H$22^2)))</f>
        <v>2.7481340957232962E-86</v>
      </c>
      <c r="I238" s="22">
        <f>(1/(I$22*(SQRT(2*PI())))*EXP(-((I$18-'Simulation II'!$B238)^2)/(2*'Simulation II'!I$22^2)))</f>
        <v>0</v>
      </c>
      <c r="J238" s="22">
        <f t="shared" si="8"/>
        <v>2.6916590985100112E-39</v>
      </c>
    </row>
    <row r="239" spans="1:10">
      <c r="A239" s="18">
        <f>B239/'Isocratic retention'!$B$5</f>
        <v>1.06</v>
      </c>
      <c r="B239" s="8">
        <v>2.12</v>
      </c>
      <c r="C239" s="22">
        <f>(1/(C$22*(SQRT(2*PI())))*EXP(-((C$19-'Simulation II'!$B239)^2)/(2*'Simulation II'!C$22^2)))</f>
        <v>0</v>
      </c>
      <c r="D239" s="22">
        <f>(1/(D$22*(SQRT(2*PI())))*EXP(-((D$19-'Simulation II'!$B239)^2)/(2*'Simulation II'!D$22^2)))</f>
        <v>0</v>
      </c>
      <c r="E239" s="22">
        <f>(1/(E$22*(SQRT(2*PI())))*EXP(-((E$19-'Simulation II'!$B239)^2)/(2*'Simulation II'!E$22^2)))</f>
        <v>5.2319161042596485E-28</v>
      </c>
      <c r="F239" s="22">
        <f>(1/(F$22*(SQRT(2*PI())))*EXP(-((F$19-'Simulation II'!$B239)^2)/(2*'Simulation II'!F$22^2)))</f>
        <v>0</v>
      </c>
      <c r="G239" s="22">
        <f>(1/(G$22*(SQRT(2*PI())))*EXP(-((G$18-'Simulation II'!$B239)^2)/(2*'Simulation II'!G$22^2)))</f>
        <v>0</v>
      </c>
      <c r="H239" s="22">
        <f>(1/(H$22*(SQRT(2*PI())))*EXP(-((H$18-'Simulation II'!$B239)^2)/(2*'Simulation II'!H$22^2)))</f>
        <v>3.7894745579985959E-102</v>
      </c>
      <c r="I239" s="22">
        <f>(1/(I$22*(SQRT(2*PI())))*EXP(-((I$18-'Simulation II'!$B239)^2)/(2*'Simulation II'!I$22^2)))</f>
        <v>0</v>
      </c>
      <c r="J239" s="22">
        <f t="shared" si="8"/>
        <v>5.2319161042596485E-28</v>
      </c>
    </row>
    <row r="240" spans="1:10">
      <c r="A240" s="18">
        <f>B240/'Isocratic retention'!$B$5</f>
        <v>1.0649999999999999</v>
      </c>
      <c r="B240" s="8">
        <v>2.13</v>
      </c>
      <c r="C240" s="22">
        <f>(1/(C$22*(SQRT(2*PI())))*EXP(-((C$19-'Simulation II'!$B240)^2)/(2*'Simulation II'!C$22^2)))</f>
        <v>0</v>
      </c>
      <c r="D240" s="22">
        <f>(1/(D$22*(SQRT(2*PI())))*EXP(-((D$19-'Simulation II'!$B240)^2)/(2*'Simulation II'!D$22^2)))</f>
        <v>0</v>
      </c>
      <c r="E240" s="22">
        <f>(1/(E$22*(SQRT(2*PI())))*EXP(-((E$19-'Simulation II'!$B240)^2)/(2*'Simulation II'!E$22^2)))</f>
        <v>1.4666096528963078E-18</v>
      </c>
      <c r="F240" s="22">
        <f>(1/(F$22*(SQRT(2*PI())))*EXP(-((F$19-'Simulation II'!$B240)^2)/(2*'Simulation II'!F$22^2)))</f>
        <v>0</v>
      </c>
      <c r="G240" s="22">
        <f>(1/(G$22*(SQRT(2*PI())))*EXP(-((G$18-'Simulation II'!$B240)^2)/(2*'Simulation II'!G$22^2)))</f>
        <v>0</v>
      </c>
      <c r="H240" s="22">
        <f>(1/(H$22*(SQRT(2*PI())))*EXP(-((H$18-'Simulation II'!$B240)^2)/(2*'Simulation II'!H$22^2)))</f>
        <v>2.4917003117749002E-119</v>
      </c>
      <c r="I240" s="22">
        <f>(1/(I$22*(SQRT(2*PI())))*EXP(-((I$18-'Simulation II'!$B240)^2)/(2*'Simulation II'!I$22^2)))</f>
        <v>0</v>
      </c>
      <c r="J240" s="22">
        <f t="shared" si="8"/>
        <v>1.4666096528963078E-18</v>
      </c>
    </row>
    <row r="241" spans="1:10">
      <c r="A241" s="18">
        <f>B241/'Isocratic retention'!$B$5</f>
        <v>1.07</v>
      </c>
      <c r="B241" s="8">
        <v>2.14</v>
      </c>
      <c r="C241" s="22">
        <f>(1/(C$22*(SQRT(2*PI())))*EXP(-((C$19-'Simulation II'!$B241)^2)/(2*'Simulation II'!C$22^2)))</f>
        <v>0</v>
      </c>
      <c r="D241" s="22">
        <f>(1/(D$22*(SQRT(2*PI())))*EXP(-((D$19-'Simulation II'!$B241)^2)/(2*'Simulation II'!D$22^2)))</f>
        <v>0</v>
      </c>
      <c r="E241" s="22">
        <f>(1/(E$22*(SQRT(2*PI())))*EXP(-((E$19-'Simulation II'!$B241)^2)/(2*'Simulation II'!E$22^2)))</f>
        <v>5.9289987472318161E-11</v>
      </c>
      <c r="F241" s="22">
        <f>(1/(F$22*(SQRT(2*PI())))*EXP(-((F$19-'Simulation II'!$B241)^2)/(2*'Simulation II'!F$22^2)))</f>
        <v>0</v>
      </c>
      <c r="G241" s="22">
        <f>(1/(G$22*(SQRT(2*PI())))*EXP(-((G$18-'Simulation II'!$B241)^2)/(2*'Simulation II'!G$22^2)))</f>
        <v>0</v>
      </c>
      <c r="H241" s="22">
        <f>(1/(H$22*(SQRT(2*PI())))*EXP(-((H$18-'Simulation II'!$B241)^2)/(2*'Simulation II'!H$22^2)))</f>
        <v>7.8124698288322376E-138</v>
      </c>
      <c r="I241" s="22">
        <f>(1/(I$22*(SQRT(2*PI())))*EXP(-((I$18-'Simulation II'!$B241)^2)/(2*'Simulation II'!I$22^2)))</f>
        <v>0</v>
      </c>
      <c r="J241" s="22">
        <f t="shared" si="8"/>
        <v>5.9289987472318161E-11</v>
      </c>
    </row>
    <row r="242" spans="1:10">
      <c r="A242" s="18">
        <f>B242/'Isocratic retention'!$B$5</f>
        <v>1.075</v>
      </c>
      <c r="B242" s="8">
        <v>2.15</v>
      </c>
      <c r="C242" s="22">
        <f>(1/(C$22*(SQRT(2*PI())))*EXP(-((C$19-'Simulation II'!$B242)^2)/(2*'Simulation II'!C$22^2)))</f>
        <v>0</v>
      </c>
      <c r="D242" s="22">
        <f>(1/(D$22*(SQRT(2*PI())))*EXP(-((D$19-'Simulation II'!$B242)^2)/(2*'Simulation II'!D$22^2)))</f>
        <v>0</v>
      </c>
      <c r="E242" s="22">
        <f>(1/(E$22*(SQRT(2*PI())))*EXP(-((E$19-'Simulation II'!$B242)^2)/(2*'Simulation II'!E$22^2)))</f>
        <v>3.4566963395447782E-5</v>
      </c>
      <c r="F242" s="22">
        <f>(1/(F$22*(SQRT(2*PI())))*EXP(-((F$19-'Simulation II'!$B242)^2)/(2*'Simulation II'!F$22^2)))</f>
        <v>0</v>
      </c>
      <c r="G242" s="22">
        <f>(1/(G$22*(SQRT(2*PI())))*EXP(-((G$18-'Simulation II'!$B242)^2)/(2*'Simulation II'!G$22^2)))</f>
        <v>0</v>
      </c>
      <c r="H242" s="22">
        <f>(1/(H$22*(SQRT(2*PI())))*EXP(-((H$18-'Simulation II'!$B242)^2)/(2*'Simulation II'!H$22^2)))</f>
        <v>1.1680370948278485E-157</v>
      </c>
      <c r="I242" s="22">
        <f>(1/(I$22*(SQRT(2*PI())))*EXP(-((I$18-'Simulation II'!$B242)^2)/(2*'Simulation II'!I$22^2)))</f>
        <v>0</v>
      </c>
      <c r="J242" s="22">
        <f t="shared" si="8"/>
        <v>3.4566963395447782E-5</v>
      </c>
    </row>
    <row r="243" spans="1:10">
      <c r="A243" s="18">
        <f>B243/'Isocratic retention'!$B$5</f>
        <v>1.08</v>
      </c>
      <c r="B243" s="8">
        <v>2.16</v>
      </c>
      <c r="C243" s="22">
        <f>(1/(C$22*(SQRT(2*PI())))*EXP(-((C$19-'Simulation II'!$B243)^2)/(2*'Simulation II'!C$22^2)))</f>
        <v>0</v>
      </c>
      <c r="D243" s="22">
        <f>(1/(D$22*(SQRT(2*PI())))*EXP(-((D$19-'Simulation II'!$B243)^2)/(2*'Simulation II'!D$22^2)))</f>
        <v>0</v>
      </c>
      <c r="E243" s="22">
        <f>(1/(E$22*(SQRT(2*PI())))*EXP(-((E$19-'Simulation II'!$B243)^2)/(2*'Simulation II'!E$22^2)))</f>
        <v>0.29063917534025407</v>
      </c>
      <c r="F243" s="22">
        <f>(1/(F$22*(SQRT(2*PI())))*EXP(-((F$19-'Simulation II'!$B243)^2)/(2*'Simulation II'!F$22^2)))</f>
        <v>0</v>
      </c>
      <c r="G243" s="22">
        <f>(1/(G$22*(SQRT(2*PI())))*EXP(-((G$18-'Simulation II'!$B243)^2)/(2*'Simulation II'!G$22^2)))</f>
        <v>0</v>
      </c>
      <c r="H243" s="22">
        <f>(1/(H$22*(SQRT(2*PI())))*EXP(-((H$18-'Simulation II'!$B243)^2)/(2*'Simulation II'!H$22^2)))</f>
        <v>8.3272317883936866E-179</v>
      </c>
      <c r="I243" s="22">
        <f>(1/(I$22*(SQRT(2*PI())))*EXP(-((I$18-'Simulation II'!$B243)^2)/(2*'Simulation II'!I$22^2)))</f>
        <v>0</v>
      </c>
      <c r="J243" s="22">
        <f t="shared" si="8"/>
        <v>0.29063917534025407</v>
      </c>
    </row>
    <row r="244" spans="1:10">
      <c r="A244" s="18">
        <f>B244/'Isocratic retention'!$B$5</f>
        <v>1.085</v>
      </c>
      <c r="B244" s="8">
        <v>2.17</v>
      </c>
      <c r="C244" s="22">
        <f>(1/(C$22*(SQRT(2*PI())))*EXP(-((C$19-'Simulation II'!$B244)^2)/(2*'Simulation II'!C$22^2)))</f>
        <v>0</v>
      </c>
      <c r="D244" s="22">
        <f>(1/(D$22*(SQRT(2*PI())))*EXP(-((D$19-'Simulation II'!$B244)^2)/(2*'Simulation II'!D$22^2)))</f>
        <v>0</v>
      </c>
      <c r="E244" s="22">
        <f>(1/(E$22*(SQRT(2*PI())))*EXP(-((E$19-'Simulation II'!$B244)^2)/(2*'Simulation II'!E$22^2)))</f>
        <v>35.241965939102187</v>
      </c>
      <c r="F244" s="22">
        <f>(1/(F$22*(SQRT(2*PI())))*EXP(-((F$19-'Simulation II'!$B244)^2)/(2*'Simulation II'!F$22^2)))</f>
        <v>0</v>
      </c>
      <c r="G244" s="22">
        <f>(1/(G$22*(SQRT(2*PI())))*EXP(-((G$18-'Simulation II'!$B244)^2)/(2*'Simulation II'!G$22^2)))</f>
        <v>0</v>
      </c>
      <c r="H244" s="22">
        <f>(1/(H$22*(SQRT(2*PI())))*EXP(-((H$18-'Simulation II'!$B244)^2)/(2*'Simulation II'!H$22^2)))</f>
        <v>2.8308731355627977E-201</v>
      </c>
      <c r="I244" s="22">
        <f>(1/(I$22*(SQRT(2*PI())))*EXP(-((I$18-'Simulation II'!$B244)^2)/(2*'Simulation II'!I$22^2)))</f>
        <v>0</v>
      </c>
      <c r="J244" s="22">
        <f t="shared" si="8"/>
        <v>35.241965939102187</v>
      </c>
    </row>
    <row r="245" spans="1:10">
      <c r="A245" s="18">
        <f>B245/'Isocratic retention'!$B$5</f>
        <v>1.0900000000000001</v>
      </c>
      <c r="B245" s="8">
        <v>2.1800000000000002</v>
      </c>
      <c r="C245" s="22">
        <f>(1/(C$22*(SQRT(2*PI())))*EXP(-((C$19-'Simulation II'!$B245)^2)/(2*'Simulation II'!C$22^2)))</f>
        <v>0</v>
      </c>
      <c r="D245" s="22">
        <f>(1/(D$22*(SQRT(2*PI())))*EXP(-((D$19-'Simulation II'!$B245)^2)/(2*'Simulation II'!D$22^2)))</f>
        <v>0</v>
      </c>
      <c r="E245" s="22">
        <f>(1/(E$22*(SQRT(2*PI())))*EXP(-((E$19-'Simulation II'!$B245)^2)/(2*'Simulation II'!E$22^2)))</f>
        <v>61.628153174789567</v>
      </c>
      <c r="F245" s="22">
        <f>(1/(F$22*(SQRT(2*PI())))*EXP(-((F$19-'Simulation II'!$B245)^2)/(2*'Simulation II'!F$22^2)))</f>
        <v>0</v>
      </c>
      <c r="G245" s="22">
        <f>(1/(G$22*(SQRT(2*PI())))*EXP(-((G$18-'Simulation II'!$B245)^2)/(2*'Simulation II'!G$22^2)))</f>
        <v>0</v>
      </c>
      <c r="H245" s="22">
        <f>(1/(H$22*(SQRT(2*PI())))*EXP(-((H$18-'Simulation II'!$B245)^2)/(2*'Simulation II'!H$22^2)))</f>
        <v>4.5889771627576593E-225</v>
      </c>
      <c r="I245" s="22">
        <f>(1/(I$22*(SQRT(2*PI())))*EXP(-((I$18-'Simulation II'!$B245)^2)/(2*'Simulation II'!I$22^2)))</f>
        <v>0</v>
      </c>
      <c r="J245" s="22">
        <f t="shared" si="8"/>
        <v>61.628153174789567</v>
      </c>
    </row>
    <row r="246" spans="1:10">
      <c r="A246" s="18">
        <f>B246/'Isocratic retention'!$B$5</f>
        <v>1.095</v>
      </c>
      <c r="B246" s="8">
        <v>2.19</v>
      </c>
      <c r="C246" s="22">
        <f>(1/(C$22*(SQRT(2*PI())))*EXP(-((C$19-'Simulation II'!$B246)^2)/(2*'Simulation II'!C$22^2)))</f>
        <v>0</v>
      </c>
      <c r="D246" s="22">
        <f>(1/(D$22*(SQRT(2*PI())))*EXP(-((D$19-'Simulation II'!$B246)^2)/(2*'Simulation II'!D$22^2)))</f>
        <v>0</v>
      </c>
      <c r="E246" s="22">
        <f>(1/(E$22*(SQRT(2*PI())))*EXP(-((E$19-'Simulation II'!$B246)^2)/(2*'Simulation II'!E$22^2)))</f>
        <v>1.5542154835336977</v>
      </c>
      <c r="F246" s="22">
        <f>(1/(F$22*(SQRT(2*PI())))*EXP(-((F$19-'Simulation II'!$B246)^2)/(2*'Simulation II'!F$22^2)))</f>
        <v>0</v>
      </c>
      <c r="G246" s="22">
        <f>(1/(G$22*(SQRT(2*PI())))*EXP(-((G$18-'Simulation II'!$B246)^2)/(2*'Simulation II'!G$22^2)))</f>
        <v>0</v>
      </c>
      <c r="H246" s="22">
        <f>(1/(H$22*(SQRT(2*PI())))*EXP(-((H$18-'Simulation II'!$B246)^2)/(2*'Simulation II'!H$22^2)))</f>
        <v>3.5472118079142731E-250</v>
      </c>
      <c r="I246" s="22">
        <f>(1/(I$22*(SQRT(2*PI())))*EXP(-((I$18-'Simulation II'!$B246)^2)/(2*'Simulation II'!I$22^2)))</f>
        <v>0</v>
      </c>
      <c r="J246" s="22">
        <f t="shared" si="8"/>
        <v>1.5542154835336977</v>
      </c>
    </row>
    <row r="247" spans="1:10">
      <c r="A247" s="18">
        <f>B247/'Isocratic retention'!$B$5</f>
        <v>1.1000000000000001</v>
      </c>
      <c r="B247" s="8">
        <v>2.2000000000000002</v>
      </c>
      <c r="C247" s="22">
        <f>(1/(C$22*(SQRT(2*PI())))*EXP(-((C$19-'Simulation II'!$B247)^2)/(2*'Simulation II'!C$22^2)))</f>
        <v>0</v>
      </c>
      <c r="D247" s="22">
        <f>(1/(D$22*(SQRT(2*PI())))*EXP(-((D$19-'Simulation II'!$B247)^2)/(2*'Simulation II'!D$22^2)))</f>
        <v>0</v>
      </c>
      <c r="E247" s="22">
        <f>(1/(E$22*(SQRT(2*PI())))*EXP(-((E$19-'Simulation II'!$B247)^2)/(2*'Simulation II'!E$22^2)))</f>
        <v>5.6527055132053435E-4</v>
      </c>
      <c r="F247" s="22">
        <f>(1/(F$22*(SQRT(2*PI())))*EXP(-((F$19-'Simulation II'!$B247)^2)/(2*'Simulation II'!F$22^2)))</f>
        <v>0</v>
      </c>
      <c r="G247" s="22">
        <f>(1/(G$22*(SQRT(2*PI())))*EXP(-((G$18-'Simulation II'!$B247)^2)/(2*'Simulation II'!G$22^2)))</f>
        <v>0</v>
      </c>
      <c r="H247" s="22">
        <f>(1/(H$22*(SQRT(2*PI())))*EXP(-((H$18-'Simulation II'!$B247)^2)/(2*'Simulation II'!H$22^2)))</f>
        <v>1.3074770731210526E-276</v>
      </c>
      <c r="I247" s="22">
        <f>(1/(I$22*(SQRT(2*PI())))*EXP(-((I$18-'Simulation II'!$B247)^2)/(2*'Simulation II'!I$22^2)))</f>
        <v>0</v>
      </c>
      <c r="J247" s="22">
        <f t="shared" si="8"/>
        <v>5.6527055132053435E-4</v>
      </c>
    </row>
    <row r="248" spans="1:10">
      <c r="A248" s="18">
        <f>B248/'Isocratic retention'!$B$5</f>
        <v>1.105</v>
      </c>
      <c r="B248" s="8">
        <v>2.21</v>
      </c>
      <c r="C248" s="22">
        <f>(1/(C$22*(SQRT(2*PI())))*EXP(-((C$19-'Simulation II'!$B248)^2)/(2*'Simulation II'!C$22^2)))</f>
        <v>0</v>
      </c>
      <c r="D248" s="22">
        <f>(1/(D$22*(SQRT(2*PI())))*EXP(-((D$19-'Simulation II'!$B248)^2)/(2*'Simulation II'!D$22^2)))</f>
        <v>0</v>
      </c>
      <c r="E248" s="22">
        <f>(1/(E$22*(SQRT(2*PI())))*EXP(-((E$19-'Simulation II'!$B248)^2)/(2*'Simulation II'!E$22^2)))</f>
        <v>2.9649306663738622E-9</v>
      </c>
      <c r="F248" s="22">
        <f>(1/(F$22*(SQRT(2*PI())))*EXP(-((F$19-'Simulation II'!$B248)^2)/(2*'Simulation II'!F$22^2)))</f>
        <v>0</v>
      </c>
      <c r="G248" s="22">
        <f>(1/(G$22*(SQRT(2*PI())))*EXP(-((G$18-'Simulation II'!$B248)^2)/(2*'Simulation II'!G$22^2)))</f>
        <v>0</v>
      </c>
      <c r="H248" s="22">
        <f>(1/(H$22*(SQRT(2*PI())))*EXP(-((H$18-'Simulation II'!$B248)^2)/(2*'Simulation II'!H$22^2)))</f>
        <v>2.2980357391234385E-304</v>
      </c>
      <c r="I248" s="22">
        <f>(1/(I$22*(SQRT(2*PI())))*EXP(-((I$18-'Simulation II'!$B248)^2)/(2*'Simulation II'!I$22^2)))</f>
        <v>0</v>
      </c>
      <c r="J248" s="22">
        <f t="shared" si="8"/>
        <v>2.9649306663738622E-9</v>
      </c>
    </row>
    <row r="249" spans="1:10">
      <c r="A249" s="18">
        <f>B249/'Isocratic retention'!$B$5</f>
        <v>1.1100000000000001</v>
      </c>
      <c r="B249" s="8">
        <v>2.2200000000000002</v>
      </c>
      <c r="C249" s="22">
        <f>(1/(C$22*(SQRT(2*PI())))*EXP(-((C$19-'Simulation II'!$B249)^2)/(2*'Simulation II'!C$22^2)))</f>
        <v>0</v>
      </c>
      <c r="D249" s="22">
        <f>(1/(D$22*(SQRT(2*PI())))*EXP(-((D$19-'Simulation II'!$B249)^2)/(2*'Simulation II'!D$22^2)))</f>
        <v>0</v>
      </c>
      <c r="E249" s="22">
        <f>(1/(E$22*(SQRT(2*PI())))*EXP(-((E$19-'Simulation II'!$B249)^2)/(2*'Simulation II'!E$22^2)))</f>
        <v>2.2427753539888729E-16</v>
      </c>
      <c r="F249" s="22">
        <f>(1/(F$22*(SQRT(2*PI())))*EXP(-((F$19-'Simulation II'!$B249)^2)/(2*'Simulation II'!F$22^2)))</f>
        <v>0</v>
      </c>
      <c r="G249" s="22">
        <f>(1/(G$22*(SQRT(2*PI())))*EXP(-((G$18-'Simulation II'!$B249)^2)/(2*'Simulation II'!G$22^2)))</f>
        <v>0</v>
      </c>
      <c r="H249" s="22">
        <f>(1/(H$22*(SQRT(2*PI())))*EXP(-((H$18-'Simulation II'!$B249)^2)/(2*'Simulation II'!H$22^2)))</f>
        <v>0</v>
      </c>
      <c r="I249" s="22">
        <f>(1/(I$22*(SQRT(2*PI())))*EXP(-((I$18-'Simulation II'!$B249)^2)/(2*'Simulation II'!I$22^2)))</f>
        <v>0</v>
      </c>
      <c r="J249" s="22">
        <f t="shared" si="8"/>
        <v>2.2427753539888729E-16</v>
      </c>
    </row>
    <row r="250" spans="1:10">
      <c r="A250" s="18">
        <f>B250/'Isocratic retention'!$B$5</f>
        <v>1.115</v>
      </c>
      <c r="B250" s="8">
        <v>2.23</v>
      </c>
      <c r="C250" s="22">
        <f>(1/(C$22*(SQRT(2*PI())))*EXP(-((C$19-'Simulation II'!$B250)^2)/(2*'Simulation II'!C$22^2)))</f>
        <v>0</v>
      </c>
      <c r="D250" s="22">
        <f>(1/(D$22*(SQRT(2*PI())))*EXP(-((D$19-'Simulation II'!$B250)^2)/(2*'Simulation II'!D$22^2)))</f>
        <v>0</v>
      </c>
      <c r="E250" s="22">
        <f>(1/(E$22*(SQRT(2*PI())))*EXP(-((E$19-'Simulation II'!$B250)^2)/(2*'Simulation II'!E$22^2)))</f>
        <v>2.446639931597417E-25</v>
      </c>
      <c r="F250" s="22">
        <f>(1/(F$22*(SQRT(2*PI())))*EXP(-((F$19-'Simulation II'!$B250)^2)/(2*'Simulation II'!F$22^2)))</f>
        <v>0</v>
      </c>
      <c r="G250" s="22">
        <f>(1/(G$22*(SQRT(2*PI())))*EXP(-((G$18-'Simulation II'!$B250)^2)/(2*'Simulation II'!G$22^2)))</f>
        <v>0</v>
      </c>
      <c r="H250" s="22">
        <f>(1/(H$22*(SQRT(2*PI())))*EXP(-((H$18-'Simulation II'!$B250)^2)/(2*'Simulation II'!H$22^2)))</f>
        <v>0</v>
      </c>
      <c r="I250" s="22">
        <f>(1/(I$22*(SQRT(2*PI())))*EXP(-((I$18-'Simulation II'!$B250)^2)/(2*'Simulation II'!I$22^2)))</f>
        <v>0</v>
      </c>
      <c r="J250" s="22">
        <f t="shared" si="8"/>
        <v>2.446639931597417E-25</v>
      </c>
    </row>
    <row r="251" spans="1:10">
      <c r="A251" s="18">
        <f>B251/'Isocratic retention'!$B$5</f>
        <v>1.1200000000000001</v>
      </c>
      <c r="B251" s="8">
        <v>2.2400000000000002</v>
      </c>
      <c r="C251" s="22">
        <f>(1/(C$22*(SQRT(2*PI())))*EXP(-((C$19-'Simulation II'!$B251)^2)/(2*'Simulation II'!C$22^2)))</f>
        <v>0</v>
      </c>
      <c r="D251" s="22">
        <f>(1/(D$22*(SQRT(2*PI())))*EXP(-((D$19-'Simulation II'!$B251)^2)/(2*'Simulation II'!D$22^2)))</f>
        <v>0</v>
      </c>
      <c r="E251" s="22">
        <f>(1/(E$22*(SQRT(2*PI())))*EXP(-((E$19-'Simulation II'!$B251)^2)/(2*'Simulation II'!E$22^2)))</f>
        <v>3.8491726905958852E-36</v>
      </c>
      <c r="F251" s="22">
        <f>(1/(F$22*(SQRT(2*PI())))*EXP(-((F$19-'Simulation II'!$B251)^2)/(2*'Simulation II'!F$22^2)))</f>
        <v>0</v>
      </c>
      <c r="G251" s="22">
        <f>(1/(G$22*(SQRT(2*PI())))*EXP(-((G$18-'Simulation II'!$B251)^2)/(2*'Simulation II'!G$22^2)))</f>
        <v>0</v>
      </c>
      <c r="H251" s="22">
        <f>(1/(H$22*(SQRT(2*PI())))*EXP(-((H$18-'Simulation II'!$B251)^2)/(2*'Simulation II'!H$22^2)))</f>
        <v>0</v>
      </c>
      <c r="I251" s="22">
        <f>(1/(I$22*(SQRT(2*PI())))*EXP(-((I$18-'Simulation II'!$B251)^2)/(2*'Simulation II'!I$22^2)))</f>
        <v>0</v>
      </c>
      <c r="J251" s="22">
        <f t="shared" si="8"/>
        <v>3.8491726905958852E-36</v>
      </c>
    </row>
    <row r="252" spans="1:10">
      <c r="A252" s="18">
        <f>B252/'Isocratic retention'!$B$5</f>
        <v>1.125</v>
      </c>
      <c r="B252" s="8">
        <v>2.25</v>
      </c>
      <c r="C252" s="22">
        <f>(1/(C$22*(SQRT(2*PI())))*EXP(-((C$19-'Simulation II'!$B252)^2)/(2*'Simulation II'!C$22^2)))</f>
        <v>0</v>
      </c>
      <c r="D252" s="22">
        <f>(1/(D$22*(SQRT(2*PI())))*EXP(-((D$19-'Simulation II'!$B252)^2)/(2*'Simulation II'!D$22^2)))</f>
        <v>0</v>
      </c>
      <c r="E252" s="22">
        <f>(1/(E$22*(SQRT(2*PI())))*EXP(-((E$19-'Simulation II'!$B252)^2)/(2*'Simulation II'!E$22^2)))</f>
        <v>8.7332880322018261E-49</v>
      </c>
      <c r="F252" s="22">
        <f>(1/(F$22*(SQRT(2*PI())))*EXP(-((F$19-'Simulation II'!$B252)^2)/(2*'Simulation II'!F$22^2)))</f>
        <v>0</v>
      </c>
      <c r="G252" s="22">
        <f>(1/(G$22*(SQRT(2*PI())))*EXP(-((G$18-'Simulation II'!$B252)^2)/(2*'Simulation II'!G$22^2)))</f>
        <v>0</v>
      </c>
      <c r="H252" s="22">
        <f>(1/(H$22*(SQRT(2*PI())))*EXP(-((H$18-'Simulation II'!$B252)^2)/(2*'Simulation II'!H$22^2)))</f>
        <v>0</v>
      </c>
      <c r="I252" s="22">
        <f>(1/(I$22*(SQRT(2*PI())))*EXP(-((I$18-'Simulation II'!$B252)^2)/(2*'Simulation II'!I$22^2)))</f>
        <v>0</v>
      </c>
      <c r="J252" s="22">
        <f t="shared" si="8"/>
        <v>8.7332880322018261E-49</v>
      </c>
    </row>
    <row r="253" spans="1:10">
      <c r="A253" s="18">
        <f>B253/'Isocratic retention'!$B$5</f>
        <v>1.1299999999999999</v>
      </c>
      <c r="B253" s="8">
        <v>2.2599999999999998</v>
      </c>
      <c r="C253" s="22">
        <f>(1/(C$22*(SQRT(2*PI())))*EXP(-((C$19-'Simulation II'!$B253)^2)/(2*'Simulation II'!C$22^2)))</f>
        <v>0</v>
      </c>
      <c r="D253" s="22">
        <f>(1/(D$22*(SQRT(2*PI())))*EXP(-((D$19-'Simulation II'!$B253)^2)/(2*'Simulation II'!D$22^2)))</f>
        <v>0</v>
      </c>
      <c r="E253" s="22">
        <f>(1/(E$22*(SQRT(2*PI())))*EXP(-((E$19-'Simulation II'!$B253)^2)/(2*'Simulation II'!E$22^2)))</f>
        <v>2.8575985938199954E-63</v>
      </c>
      <c r="F253" s="22">
        <f>(1/(F$22*(SQRT(2*PI())))*EXP(-((F$19-'Simulation II'!$B253)^2)/(2*'Simulation II'!F$22^2)))</f>
        <v>0</v>
      </c>
      <c r="G253" s="22">
        <f>(1/(G$22*(SQRT(2*PI())))*EXP(-((G$18-'Simulation II'!$B253)^2)/(2*'Simulation II'!G$22^2)))</f>
        <v>0</v>
      </c>
      <c r="H253" s="22">
        <f>(1/(H$22*(SQRT(2*PI())))*EXP(-((H$18-'Simulation II'!$B253)^2)/(2*'Simulation II'!H$22^2)))</f>
        <v>0</v>
      </c>
      <c r="I253" s="22">
        <f>(1/(I$22*(SQRT(2*PI())))*EXP(-((I$18-'Simulation II'!$B253)^2)/(2*'Simulation II'!I$22^2)))</f>
        <v>0</v>
      </c>
      <c r="J253" s="22">
        <f t="shared" si="8"/>
        <v>2.8575985938199954E-63</v>
      </c>
    </row>
    <row r="254" spans="1:10">
      <c r="A254" s="18">
        <f>B254/'Isocratic retention'!$B$5</f>
        <v>1.135</v>
      </c>
      <c r="B254" s="8">
        <v>2.27</v>
      </c>
      <c r="C254" s="22">
        <f>(1/(C$22*(SQRT(2*PI())))*EXP(-((C$19-'Simulation II'!$B254)^2)/(2*'Simulation II'!C$22^2)))</f>
        <v>0</v>
      </c>
      <c r="D254" s="22">
        <f>(1/(D$22*(SQRT(2*PI())))*EXP(-((D$19-'Simulation II'!$B254)^2)/(2*'Simulation II'!D$22^2)))</f>
        <v>0</v>
      </c>
      <c r="E254" s="22">
        <f>(1/(E$22*(SQRT(2*PI())))*EXP(-((E$19-'Simulation II'!$B254)^2)/(2*'Simulation II'!E$22^2)))</f>
        <v>1.348458902515182E-79</v>
      </c>
      <c r="F254" s="22">
        <f>(1/(F$22*(SQRT(2*PI())))*EXP(-((F$19-'Simulation II'!$B254)^2)/(2*'Simulation II'!F$22^2)))</f>
        <v>0</v>
      </c>
      <c r="G254" s="22">
        <f>(1/(G$22*(SQRT(2*PI())))*EXP(-((G$18-'Simulation II'!$B254)^2)/(2*'Simulation II'!G$22^2)))</f>
        <v>0</v>
      </c>
      <c r="H254" s="22">
        <f>(1/(H$22*(SQRT(2*PI())))*EXP(-((H$18-'Simulation II'!$B254)^2)/(2*'Simulation II'!H$22^2)))</f>
        <v>0</v>
      </c>
      <c r="I254" s="22">
        <f>(1/(I$22*(SQRT(2*PI())))*EXP(-((I$18-'Simulation II'!$B254)^2)/(2*'Simulation II'!I$22^2)))</f>
        <v>1.4889473392246528E-289</v>
      </c>
      <c r="J254" s="22">
        <f t="shared" si="8"/>
        <v>1.348458902515182E-79</v>
      </c>
    </row>
    <row r="255" spans="1:10">
      <c r="A255" s="18">
        <f>B255/'Isocratic retention'!$B$5</f>
        <v>1.1399999999999999</v>
      </c>
      <c r="B255" s="8">
        <v>2.2799999999999998</v>
      </c>
      <c r="C255" s="22">
        <f>(1/(C$22*(SQRT(2*PI())))*EXP(-((C$19-'Simulation II'!$B255)^2)/(2*'Simulation II'!C$22^2)))</f>
        <v>0</v>
      </c>
      <c r="D255" s="22">
        <f>(1/(D$22*(SQRT(2*PI())))*EXP(-((D$19-'Simulation II'!$B255)^2)/(2*'Simulation II'!D$22^2)))</f>
        <v>0</v>
      </c>
      <c r="E255" s="22">
        <f>(1/(E$22*(SQRT(2*PI())))*EXP(-((E$19-'Simulation II'!$B255)^2)/(2*'Simulation II'!E$22^2)))</f>
        <v>9.1767152908737186E-98</v>
      </c>
      <c r="F255" s="22">
        <f>(1/(F$22*(SQRT(2*PI())))*EXP(-((F$19-'Simulation II'!$B255)^2)/(2*'Simulation II'!F$22^2)))</f>
        <v>0</v>
      </c>
      <c r="G255" s="22">
        <f>(1/(G$22*(SQRT(2*PI())))*EXP(-((G$18-'Simulation II'!$B255)^2)/(2*'Simulation II'!G$22^2)))</f>
        <v>0</v>
      </c>
      <c r="H255" s="22">
        <f>(1/(H$22*(SQRT(2*PI())))*EXP(-((H$18-'Simulation II'!$B255)^2)/(2*'Simulation II'!H$22^2)))</f>
        <v>0</v>
      </c>
      <c r="I255" s="22">
        <f>(1/(I$22*(SQRT(2*PI())))*EXP(-((I$18-'Simulation II'!$B255)^2)/(2*'Simulation II'!I$22^2)))</f>
        <v>9.1155736621302676E-262</v>
      </c>
      <c r="J255" s="22">
        <f t="shared" si="8"/>
        <v>9.1767152908737186E-98</v>
      </c>
    </row>
    <row r="256" spans="1:10">
      <c r="A256" s="18">
        <f>B256/'Isocratic retention'!$B$5</f>
        <v>1.145</v>
      </c>
      <c r="B256" s="8">
        <v>2.29</v>
      </c>
      <c r="C256" s="22">
        <f>(1/(C$22*(SQRT(2*PI())))*EXP(-((C$19-'Simulation II'!$B256)^2)/(2*'Simulation II'!C$22^2)))</f>
        <v>0</v>
      </c>
      <c r="D256" s="22">
        <f>(1/(D$22*(SQRT(2*PI())))*EXP(-((D$19-'Simulation II'!$B256)^2)/(2*'Simulation II'!D$22^2)))</f>
        <v>0</v>
      </c>
      <c r="E256" s="22">
        <f>(1/(E$22*(SQRT(2*PI())))*EXP(-((E$19-'Simulation II'!$B256)^2)/(2*'Simulation II'!E$22^2)))</f>
        <v>9.0063714072610066E-118</v>
      </c>
      <c r="F256" s="22">
        <f>(1/(F$22*(SQRT(2*PI())))*EXP(-((F$19-'Simulation II'!$B256)^2)/(2*'Simulation II'!F$22^2)))</f>
        <v>0</v>
      </c>
      <c r="G256" s="22">
        <f>(1/(G$22*(SQRT(2*PI())))*EXP(-((G$18-'Simulation II'!$B256)^2)/(2*'Simulation II'!G$22^2)))</f>
        <v>0</v>
      </c>
      <c r="H256" s="22">
        <f>(1/(H$22*(SQRT(2*PI())))*EXP(-((H$18-'Simulation II'!$B256)^2)/(2*'Simulation II'!H$22^2)))</f>
        <v>0</v>
      </c>
      <c r="I256" s="22">
        <f>(1/(I$22*(SQRT(2*PI())))*EXP(-((I$18-'Simulation II'!$B256)^2)/(2*'Simulation II'!I$22^2)))</f>
        <v>2.2440772724347156E-235</v>
      </c>
      <c r="J256" s="22">
        <f t="shared" si="8"/>
        <v>9.0063714072610066E-118</v>
      </c>
    </row>
    <row r="257" spans="1:10">
      <c r="A257" s="18">
        <f>B257/'Isocratic retention'!$B$5</f>
        <v>1.1499999999999999</v>
      </c>
      <c r="B257" s="8">
        <v>2.2999999999999998</v>
      </c>
      <c r="C257" s="22">
        <f>(1/(C$22*(SQRT(2*PI())))*EXP(-((C$19-'Simulation II'!$B257)^2)/(2*'Simulation II'!C$22^2)))</f>
        <v>0</v>
      </c>
      <c r="D257" s="22">
        <f>(1/(D$22*(SQRT(2*PI())))*EXP(-((D$19-'Simulation II'!$B257)^2)/(2*'Simulation II'!D$22^2)))</f>
        <v>0</v>
      </c>
      <c r="E257" s="22">
        <f>(1/(E$22*(SQRT(2*PI())))*EXP(-((E$19-'Simulation II'!$B257)^2)/(2*'Simulation II'!E$22^2)))</f>
        <v>1.2747514039018328E-139</v>
      </c>
      <c r="F257" s="22">
        <f>(1/(F$22*(SQRT(2*PI())))*EXP(-((F$19-'Simulation II'!$B257)^2)/(2*'Simulation II'!F$22^2)))</f>
        <v>0</v>
      </c>
      <c r="G257" s="22">
        <f>(1/(G$22*(SQRT(2*PI())))*EXP(-((G$18-'Simulation II'!$B257)^2)/(2*'Simulation II'!G$22^2)))</f>
        <v>0</v>
      </c>
      <c r="H257" s="22">
        <f>(1/(H$22*(SQRT(2*PI())))*EXP(-((H$18-'Simulation II'!$B257)^2)/(2*'Simulation II'!H$22^2)))</f>
        <v>0</v>
      </c>
      <c r="I257" s="22">
        <f>(1/(I$22*(SQRT(2*PI())))*EXP(-((I$18-'Simulation II'!$B257)^2)/(2*'Simulation II'!I$22^2)))</f>
        <v>2.221471496364492E-210</v>
      </c>
      <c r="J257" s="22">
        <f t="shared" si="8"/>
        <v>1.2747514039018328E-139</v>
      </c>
    </row>
    <row r="258" spans="1:10">
      <c r="A258" s="18">
        <f>B258/'Isocratic retention'!$B$5</f>
        <v>1.155</v>
      </c>
      <c r="B258" s="8">
        <v>2.31</v>
      </c>
      <c r="C258" s="22">
        <f>(1/(C$22*(SQRT(2*PI())))*EXP(-((C$19-'Simulation II'!$B258)^2)/(2*'Simulation II'!C$22^2)))</f>
        <v>0</v>
      </c>
      <c r="D258" s="22">
        <f>(1/(D$22*(SQRT(2*PI())))*EXP(-((D$19-'Simulation II'!$B258)^2)/(2*'Simulation II'!D$22^2)))</f>
        <v>0</v>
      </c>
      <c r="E258" s="22">
        <f>(1/(E$22*(SQRT(2*PI())))*EXP(-((E$19-'Simulation II'!$B258)^2)/(2*'Simulation II'!E$22^2)))</f>
        <v>2.6020413690600738E-163</v>
      </c>
      <c r="F258" s="22">
        <f>(1/(F$22*(SQRT(2*PI())))*EXP(-((F$19-'Simulation II'!$B258)^2)/(2*'Simulation II'!F$22^2)))</f>
        <v>0</v>
      </c>
      <c r="G258" s="22">
        <f>(1/(G$22*(SQRT(2*PI())))*EXP(-((G$18-'Simulation II'!$B258)^2)/(2*'Simulation II'!G$22^2)))</f>
        <v>0</v>
      </c>
      <c r="H258" s="22">
        <f>(1/(H$22*(SQRT(2*PI())))*EXP(-((H$18-'Simulation II'!$B258)^2)/(2*'Simulation II'!H$22^2)))</f>
        <v>0</v>
      </c>
      <c r="I258" s="22">
        <f>(1/(I$22*(SQRT(2*PI())))*EXP(-((I$18-'Simulation II'!$B258)^2)/(2*'Simulation II'!I$22^2)))</f>
        <v>8.842861409481836E-187</v>
      </c>
      <c r="J258" s="22">
        <f t="shared" si="8"/>
        <v>2.6020413690600738E-163</v>
      </c>
    </row>
    <row r="259" spans="1:10">
      <c r="A259" s="18">
        <f>B259/'Isocratic retention'!$B$5</f>
        <v>1.1599999999999999</v>
      </c>
      <c r="B259" s="8">
        <v>2.3199999999999998</v>
      </c>
      <c r="C259" s="22">
        <f>(1/(C$22*(SQRT(2*PI())))*EXP(-((C$19-'Simulation II'!$B259)^2)/(2*'Simulation II'!C$22^2)))</f>
        <v>0</v>
      </c>
      <c r="D259" s="22">
        <f>(1/(D$22*(SQRT(2*PI())))*EXP(-((D$19-'Simulation II'!$B259)^2)/(2*'Simulation II'!D$22^2)))</f>
        <v>0</v>
      </c>
      <c r="E259" s="22">
        <f>(1/(E$22*(SQRT(2*PI())))*EXP(-((E$19-'Simulation II'!$B259)^2)/(2*'Simulation II'!E$22^2)))</f>
        <v>7.6597738356826573E-189</v>
      </c>
      <c r="F259" s="22">
        <f>(1/(F$22*(SQRT(2*PI())))*EXP(-((F$19-'Simulation II'!$B259)^2)/(2*'Simulation II'!F$22^2)))</f>
        <v>0</v>
      </c>
      <c r="G259" s="22">
        <f>(1/(G$22*(SQRT(2*PI())))*EXP(-((G$18-'Simulation II'!$B259)^2)/(2*'Simulation II'!G$22^2)))</f>
        <v>0</v>
      </c>
      <c r="H259" s="22">
        <f>(1/(H$22*(SQRT(2*PI())))*EXP(-((H$18-'Simulation II'!$B259)^2)/(2*'Simulation II'!H$22^2)))</f>
        <v>0</v>
      </c>
      <c r="I259" s="22">
        <f>(1/(I$22*(SQRT(2*PI())))*EXP(-((I$18-'Simulation II'!$B259)^2)/(2*'Simulation II'!I$22^2)))</f>
        <v>1.4154483528952241E-164</v>
      </c>
      <c r="J259" s="22">
        <f t="shared" si="8"/>
        <v>1.4154483528952241E-164</v>
      </c>
    </row>
    <row r="260" spans="1:10">
      <c r="A260" s="18">
        <f>B260/'Isocratic retention'!$B$5</f>
        <v>1.165</v>
      </c>
      <c r="B260" s="8">
        <v>2.33</v>
      </c>
      <c r="C260" s="22">
        <f>(1/(C$22*(SQRT(2*PI())))*EXP(-((C$19-'Simulation II'!$B260)^2)/(2*'Simulation II'!C$22^2)))</f>
        <v>0</v>
      </c>
      <c r="D260" s="22">
        <f>(1/(D$22*(SQRT(2*PI())))*EXP(-((D$19-'Simulation II'!$B260)^2)/(2*'Simulation II'!D$22^2)))</f>
        <v>0</v>
      </c>
      <c r="E260" s="22">
        <f>(1/(E$22*(SQRT(2*PI())))*EXP(-((E$19-'Simulation II'!$B260)^2)/(2*'Simulation II'!E$22^2)))</f>
        <v>3.2518518250100284E-216</v>
      </c>
      <c r="F260" s="22">
        <f>(1/(F$22*(SQRT(2*PI())))*EXP(-((F$19-'Simulation II'!$B260)^2)/(2*'Simulation II'!F$22^2)))</f>
        <v>0</v>
      </c>
      <c r="G260" s="22">
        <f>(1/(G$22*(SQRT(2*PI())))*EXP(-((G$18-'Simulation II'!$B260)^2)/(2*'Simulation II'!G$22^2)))</f>
        <v>0</v>
      </c>
      <c r="H260" s="22">
        <f>(1/(H$22*(SQRT(2*PI())))*EXP(-((H$18-'Simulation II'!$B260)^2)/(2*'Simulation II'!H$22^2)))</f>
        <v>0</v>
      </c>
      <c r="I260" s="22">
        <f>(1/(I$22*(SQRT(2*PI())))*EXP(-((I$18-'Simulation II'!$B260)^2)/(2*'Simulation II'!I$22^2)))</f>
        <v>9.1105452959380435E-144</v>
      </c>
      <c r="J260" s="22">
        <f t="shared" si="8"/>
        <v>9.1105452959380435E-144</v>
      </c>
    </row>
    <row r="261" spans="1:10">
      <c r="A261" s="18">
        <f>B261/'Isocratic retention'!$B$5</f>
        <v>1.17</v>
      </c>
      <c r="B261" s="8">
        <v>2.34</v>
      </c>
      <c r="C261" s="22">
        <f>(1/(C$22*(SQRT(2*PI())))*EXP(-((C$19-'Simulation II'!$B261)^2)/(2*'Simulation II'!C$22^2)))</f>
        <v>0</v>
      </c>
      <c r="D261" s="22">
        <f>(1/(D$22*(SQRT(2*PI())))*EXP(-((D$19-'Simulation II'!$B261)^2)/(2*'Simulation II'!D$22^2)))</f>
        <v>0</v>
      </c>
      <c r="E261" s="22">
        <f>(1/(E$22*(SQRT(2*PI())))*EXP(-((E$19-'Simulation II'!$B261)^2)/(2*'Simulation II'!E$22^2)))</f>
        <v>1.9909419674352936E-245</v>
      </c>
      <c r="F261" s="22">
        <f>(1/(F$22*(SQRT(2*PI())))*EXP(-((F$19-'Simulation II'!$B261)^2)/(2*'Simulation II'!F$22^2)))</f>
        <v>0</v>
      </c>
      <c r="G261" s="22">
        <f>(1/(G$22*(SQRT(2*PI())))*EXP(-((G$18-'Simulation II'!$B261)^2)/(2*'Simulation II'!G$22^2)))</f>
        <v>0</v>
      </c>
      <c r="H261" s="22">
        <f>(1/(H$22*(SQRT(2*PI())))*EXP(-((H$18-'Simulation II'!$B261)^2)/(2*'Simulation II'!H$22^2)))</f>
        <v>0</v>
      </c>
      <c r="I261" s="22">
        <f>(1/(I$22*(SQRT(2*PI())))*EXP(-((I$18-'Simulation II'!$B261)^2)/(2*'Simulation II'!I$22^2)))</f>
        <v>2.3580002754174829E-124</v>
      </c>
      <c r="J261" s="22">
        <f t="shared" si="8"/>
        <v>2.3580002754174829E-124</v>
      </c>
    </row>
    <row r="262" spans="1:10">
      <c r="A262" s="18">
        <f>B262/'Isocratic retention'!$B$5</f>
        <v>1.175</v>
      </c>
      <c r="B262" s="8">
        <v>2.35</v>
      </c>
      <c r="C262" s="22">
        <f>(1/(C$22*(SQRT(2*PI())))*EXP(-((C$19-'Simulation II'!$B262)^2)/(2*'Simulation II'!C$22^2)))</f>
        <v>0</v>
      </c>
      <c r="D262" s="22">
        <f>(1/(D$22*(SQRT(2*PI())))*EXP(-((D$19-'Simulation II'!$B262)^2)/(2*'Simulation II'!D$22^2)))</f>
        <v>0</v>
      </c>
      <c r="E262" s="22">
        <f>(1/(E$22*(SQRT(2*PI())))*EXP(-((E$19-'Simulation II'!$B262)^2)/(2*'Simulation II'!E$22^2)))</f>
        <v>1.7579216145788233E-276</v>
      </c>
      <c r="F262" s="22">
        <f>(1/(F$22*(SQRT(2*PI())))*EXP(-((F$19-'Simulation II'!$B262)^2)/(2*'Simulation II'!F$22^2)))</f>
        <v>0</v>
      </c>
      <c r="G262" s="22">
        <f>(1/(G$22*(SQRT(2*PI())))*EXP(-((G$18-'Simulation II'!$B262)^2)/(2*'Simulation II'!G$22^2)))</f>
        <v>0</v>
      </c>
      <c r="H262" s="22">
        <f>(1/(H$22*(SQRT(2*PI())))*EXP(-((H$18-'Simulation II'!$B262)^2)/(2*'Simulation II'!H$22^2)))</f>
        <v>0</v>
      </c>
      <c r="I262" s="22">
        <f>(1/(I$22*(SQRT(2*PI())))*EXP(-((I$18-'Simulation II'!$B262)^2)/(2*'Simulation II'!I$22^2)))</f>
        <v>2.4541011940678219E-106</v>
      </c>
      <c r="J262" s="22">
        <f t="shared" si="8"/>
        <v>2.4541011940678219E-106</v>
      </c>
    </row>
    <row r="263" spans="1:10">
      <c r="A263" s="18">
        <f>B263/'Isocratic retention'!$B$5</f>
        <v>1.18</v>
      </c>
      <c r="B263" s="8">
        <v>2.36</v>
      </c>
      <c r="C263" s="22">
        <f>(1/(C$22*(SQRT(2*PI())))*EXP(-((C$19-'Simulation II'!$B263)^2)/(2*'Simulation II'!C$22^2)))</f>
        <v>0</v>
      </c>
      <c r="D263" s="22">
        <f>(1/(D$22*(SQRT(2*PI())))*EXP(-((D$19-'Simulation II'!$B263)^2)/(2*'Simulation II'!D$22^2)))</f>
        <v>0</v>
      </c>
      <c r="E263" s="22">
        <f>(1/(E$22*(SQRT(2*PI())))*EXP(-((E$19-'Simulation II'!$B263)^2)/(2*'Simulation II'!E$22^2)))</f>
        <v>0</v>
      </c>
      <c r="F263" s="22">
        <f>(1/(F$22*(SQRT(2*PI())))*EXP(-((F$19-'Simulation II'!$B263)^2)/(2*'Simulation II'!F$22^2)))</f>
        <v>0</v>
      </c>
      <c r="G263" s="22">
        <f>(1/(G$22*(SQRT(2*PI())))*EXP(-((G$18-'Simulation II'!$B263)^2)/(2*'Simulation II'!G$22^2)))</f>
        <v>0</v>
      </c>
      <c r="H263" s="22">
        <f>(1/(H$22*(SQRT(2*PI())))*EXP(-((H$18-'Simulation II'!$B263)^2)/(2*'Simulation II'!H$22^2)))</f>
        <v>0</v>
      </c>
      <c r="I263" s="22">
        <f>(1/(I$22*(SQRT(2*PI())))*EXP(-((I$18-'Simulation II'!$B263)^2)/(2*'Simulation II'!I$22^2)))</f>
        <v>1.0270467614894133E-89</v>
      </c>
      <c r="J263" s="22">
        <f t="shared" si="8"/>
        <v>1.0270467614894133E-89</v>
      </c>
    </row>
    <row r="264" spans="1:10">
      <c r="A264" s="18">
        <f>B264/'Isocratic retention'!$B$5</f>
        <v>1.1850000000000001</v>
      </c>
      <c r="B264" s="8">
        <v>2.37</v>
      </c>
      <c r="C264" s="22">
        <f>(1/(C$22*(SQRT(2*PI())))*EXP(-((C$19-'Simulation II'!$B264)^2)/(2*'Simulation II'!C$22^2)))</f>
        <v>0</v>
      </c>
      <c r="D264" s="22">
        <f>(1/(D$22*(SQRT(2*PI())))*EXP(-((D$19-'Simulation II'!$B264)^2)/(2*'Simulation II'!D$22^2)))</f>
        <v>0</v>
      </c>
      <c r="E264" s="22">
        <f>(1/(E$22*(SQRT(2*PI())))*EXP(-((E$19-'Simulation II'!$B264)^2)/(2*'Simulation II'!E$22^2)))</f>
        <v>0</v>
      </c>
      <c r="F264" s="22">
        <f>(1/(F$22*(SQRT(2*PI())))*EXP(-((F$19-'Simulation II'!$B264)^2)/(2*'Simulation II'!F$22^2)))</f>
        <v>0</v>
      </c>
      <c r="G264" s="22">
        <f>(1/(G$22*(SQRT(2*PI())))*EXP(-((G$18-'Simulation II'!$B264)^2)/(2*'Simulation II'!G$22^2)))</f>
        <v>0</v>
      </c>
      <c r="H264" s="22">
        <f>(1/(H$22*(SQRT(2*PI())))*EXP(-((H$18-'Simulation II'!$B264)^2)/(2*'Simulation II'!H$22^2)))</f>
        <v>0</v>
      </c>
      <c r="I264" s="22">
        <f>(1/(I$22*(SQRT(2*PI())))*EXP(-((I$18-'Simulation II'!$B264)^2)/(2*'Simulation II'!I$22^2)))</f>
        <v>1.7283715291470529E-74</v>
      </c>
      <c r="J264" s="22">
        <f t="shared" si="8"/>
        <v>1.7283715291470529E-74</v>
      </c>
    </row>
    <row r="265" spans="1:10">
      <c r="A265" s="18">
        <f>B265/'Isocratic retention'!$B$5</f>
        <v>1.19</v>
      </c>
      <c r="B265" s="8">
        <v>2.38</v>
      </c>
      <c r="C265" s="22">
        <f>(1/(C$22*(SQRT(2*PI())))*EXP(-((C$19-'Simulation II'!$B265)^2)/(2*'Simulation II'!C$22^2)))</f>
        <v>0</v>
      </c>
      <c r="D265" s="22">
        <f>(1/(D$22*(SQRT(2*PI())))*EXP(-((D$19-'Simulation II'!$B265)^2)/(2*'Simulation II'!D$22^2)))</f>
        <v>0</v>
      </c>
      <c r="E265" s="22">
        <f>(1/(E$22*(SQRT(2*PI())))*EXP(-((E$19-'Simulation II'!$B265)^2)/(2*'Simulation II'!E$22^2)))</f>
        <v>0</v>
      </c>
      <c r="F265" s="22">
        <f>(1/(F$22*(SQRT(2*PI())))*EXP(-((F$19-'Simulation II'!$B265)^2)/(2*'Simulation II'!F$22^2)))</f>
        <v>0</v>
      </c>
      <c r="G265" s="22">
        <f>(1/(G$22*(SQRT(2*PI())))*EXP(-((G$18-'Simulation II'!$B265)^2)/(2*'Simulation II'!G$22^2)))</f>
        <v>0</v>
      </c>
      <c r="H265" s="22">
        <f>(1/(H$22*(SQRT(2*PI())))*EXP(-((H$18-'Simulation II'!$B265)^2)/(2*'Simulation II'!H$22^2)))</f>
        <v>0</v>
      </c>
      <c r="I265" s="22">
        <f>(1/(I$22*(SQRT(2*PI())))*EXP(-((I$18-'Simulation II'!$B265)^2)/(2*'Simulation II'!I$22^2)))</f>
        <v>1.1695885969274046E-60</v>
      </c>
      <c r="J265" s="22">
        <f t="shared" si="8"/>
        <v>1.1695885969274046E-60</v>
      </c>
    </row>
    <row r="266" spans="1:10">
      <c r="A266" s="18">
        <f>B266/'Isocratic retention'!$B$5</f>
        <v>1.1950000000000001</v>
      </c>
      <c r="B266" s="8">
        <v>2.39</v>
      </c>
      <c r="C266" s="22">
        <f>(1/(C$22*(SQRT(2*PI())))*EXP(-((C$19-'Simulation II'!$B266)^2)/(2*'Simulation II'!C$22^2)))</f>
        <v>0</v>
      </c>
      <c r="D266" s="22">
        <f>(1/(D$22*(SQRT(2*PI())))*EXP(-((D$19-'Simulation II'!$B266)^2)/(2*'Simulation II'!D$22^2)))</f>
        <v>0</v>
      </c>
      <c r="E266" s="22">
        <f>(1/(E$22*(SQRT(2*PI())))*EXP(-((E$19-'Simulation II'!$B266)^2)/(2*'Simulation II'!E$22^2)))</f>
        <v>0</v>
      </c>
      <c r="F266" s="22">
        <f>(1/(F$22*(SQRT(2*PI())))*EXP(-((F$19-'Simulation II'!$B266)^2)/(2*'Simulation II'!F$22^2)))</f>
        <v>0</v>
      </c>
      <c r="G266" s="22">
        <f>(1/(G$22*(SQRT(2*PI())))*EXP(-((G$18-'Simulation II'!$B266)^2)/(2*'Simulation II'!G$22^2)))</f>
        <v>0</v>
      </c>
      <c r="H266" s="22">
        <f>(1/(H$22*(SQRT(2*PI())))*EXP(-((H$18-'Simulation II'!$B266)^2)/(2*'Simulation II'!H$22^2)))</f>
        <v>0</v>
      </c>
      <c r="I266" s="22">
        <f>(1/(I$22*(SQRT(2*PI())))*EXP(-((I$18-'Simulation II'!$B266)^2)/(2*'Simulation II'!I$22^2)))</f>
        <v>3.1825723299287548E-48</v>
      </c>
      <c r="J266" s="22">
        <f t="shared" si="8"/>
        <v>3.1825723299287548E-48</v>
      </c>
    </row>
    <row r="267" spans="1:10">
      <c r="A267" s="18">
        <f>B267/'Isocratic retention'!$B$5</f>
        <v>1.2</v>
      </c>
      <c r="B267" s="8">
        <v>2.4</v>
      </c>
      <c r="C267" s="22">
        <f>(1/(C$22*(SQRT(2*PI())))*EXP(-((C$19-'Simulation II'!$B267)^2)/(2*'Simulation II'!C$22^2)))</f>
        <v>0</v>
      </c>
      <c r="D267" s="22">
        <f>(1/(D$22*(SQRT(2*PI())))*EXP(-((D$19-'Simulation II'!$B267)^2)/(2*'Simulation II'!D$22^2)))</f>
        <v>0</v>
      </c>
      <c r="E267" s="22">
        <f>(1/(E$22*(SQRT(2*PI())))*EXP(-((E$19-'Simulation II'!$B267)^2)/(2*'Simulation II'!E$22^2)))</f>
        <v>0</v>
      </c>
      <c r="F267" s="22">
        <f>(1/(F$22*(SQRT(2*PI())))*EXP(-((F$19-'Simulation II'!$B267)^2)/(2*'Simulation II'!F$22^2)))</f>
        <v>0</v>
      </c>
      <c r="G267" s="22">
        <f>(1/(G$22*(SQRT(2*PI())))*EXP(-((G$18-'Simulation II'!$B267)^2)/(2*'Simulation II'!G$22^2)))</f>
        <v>0</v>
      </c>
      <c r="H267" s="22">
        <f>(1/(H$22*(SQRT(2*PI())))*EXP(-((H$18-'Simulation II'!$B267)^2)/(2*'Simulation II'!H$22^2)))</f>
        <v>0</v>
      </c>
      <c r="I267" s="22">
        <f>(1/(I$22*(SQRT(2*PI())))*EXP(-((I$18-'Simulation II'!$B267)^2)/(2*'Simulation II'!I$22^2)))</f>
        <v>3.4823512565441429E-37</v>
      </c>
      <c r="J267" s="22">
        <f t="shared" si="8"/>
        <v>3.4823512565441429E-37</v>
      </c>
    </row>
    <row r="268" spans="1:10">
      <c r="A268" s="18">
        <f>B268/'Isocratic retention'!$B$5</f>
        <v>1.2050000000000001</v>
      </c>
      <c r="B268" s="8">
        <v>2.41</v>
      </c>
      <c r="C268" s="22">
        <f>(1/(C$22*(SQRT(2*PI())))*EXP(-((C$19-'Simulation II'!$B268)^2)/(2*'Simulation II'!C$22^2)))</f>
        <v>0</v>
      </c>
      <c r="D268" s="22">
        <f>(1/(D$22*(SQRT(2*PI())))*EXP(-((D$19-'Simulation II'!$B268)^2)/(2*'Simulation II'!D$22^2)))</f>
        <v>0</v>
      </c>
      <c r="E268" s="22">
        <f>(1/(E$22*(SQRT(2*PI())))*EXP(-((E$19-'Simulation II'!$B268)^2)/(2*'Simulation II'!E$22^2)))</f>
        <v>0</v>
      </c>
      <c r="F268" s="22">
        <f>(1/(F$22*(SQRT(2*PI())))*EXP(-((F$19-'Simulation II'!$B268)^2)/(2*'Simulation II'!F$22^2)))</f>
        <v>0</v>
      </c>
      <c r="G268" s="22">
        <f>(1/(G$22*(SQRT(2*PI())))*EXP(-((G$18-'Simulation II'!$B268)^2)/(2*'Simulation II'!G$22^2)))</f>
        <v>0</v>
      </c>
      <c r="H268" s="22">
        <f>(1/(H$22*(SQRT(2*PI())))*EXP(-((H$18-'Simulation II'!$B268)^2)/(2*'Simulation II'!H$22^2)))</f>
        <v>0</v>
      </c>
      <c r="I268" s="22">
        <f>(1/(I$22*(SQRT(2*PI())))*EXP(-((I$18-'Simulation II'!$B268)^2)/(2*'Simulation II'!I$22^2)))</f>
        <v>1.5322019241048602E-27</v>
      </c>
      <c r="J268" s="22">
        <f t="shared" si="8"/>
        <v>1.5322019241048602E-27</v>
      </c>
    </row>
    <row r="269" spans="1:10">
      <c r="A269" s="18">
        <f>B269/'Isocratic retention'!$B$5</f>
        <v>1.21</v>
      </c>
      <c r="B269" s="8">
        <v>2.42</v>
      </c>
      <c r="C269" s="22">
        <f>(1/(C$22*(SQRT(2*PI())))*EXP(-((C$19-'Simulation II'!$B269)^2)/(2*'Simulation II'!C$22^2)))</f>
        <v>0</v>
      </c>
      <c r="D269" s="22">
        <f>(1/(D$22*(SQRT(2*PI())))*EXP(-((D$19-'Simulation II'!$B269)^2)/(2*'Simulation II'!D$22^2)))</f>
        <v>0</v>
      </c>
      <c r="E269" s="22">
        <f>(1/(E$22*(SQRT(2*PI())))*EXP(-((E$19-'Simulation II'!$B269)^2)/(2*'Simulation II'!E$22^2)))</f>
        <v>0</v>
      </c>
      <c r="F269" s="22">
        <f>(1/(F$22*(SQRT(2*PI())))*EXP(-((F$19-'Simulation II'!$B269)^2)/(2*'Simulation II'!F$22^2)))</f>
        <v>0</v>
      </c>
      <c r="G269" s="22">
        <f>(1/(G$22*(SQRT(2*PI())))*EXP(-((G$18-'Simulation II'!$B269)^2)/(2*'Simulation II'!G$22^2)))</f>
        <v>0</v>
      </c>
      <c r="H269" s="22">
        <f>(1/(H$22*(SQRT(2*PI())))*EXP(-((H$18-'Simulation II'!$B269)^2)/(2*'Simulation II'!H$22^2)))</f>
        <v>0</v>
      </c>
      <c r="I269" s="22">
        <f>(1/(I$22*(SQRT(2*PI())))*EXP(-((I$18-'Simulation II'!$B269)^2)/(2*'Simulation II'!I$22^2)))</f>
        <v>2.7108692231152526E-19</v>
      </c>
      <c r="J269" s="22">
        <f t="shared" si="8"/>
        <v>2.7108692231152526E-19</v>
      </c>
    </row>
    <row r="270" spans="1:10">
      <c r="A270" s="18">
        <f>B270/'Isocratic retention'!$B$5</f>
        <v>1.2150000000000001</v>
      </c>
      <c r="B270" s="8">
        <v>2.4300000000000002</v>
      </c>
      <c r="C270" s="22">
        <f>(1/(C$22*(SQRT(2*PI())))*EXP(-((C$19-'Simulation II'!$B270)^2)/(2*'Simulation II'!C$22^2)))</f>
        <v>0</v>
      </c>
      <c r="D270" s="22">
        <f>(1/(D$22*(SQRT(2*PI())))*EXP(-((D$19-'Simulation II'!$B270)^2)/(2*'Simulation II'!D$22^2)))</f>
        <v>0</v>
      </c>
      <c r="E270" s="22">
        <f>(1/(E$22*(SQRT(2*PI())))*EXP(-((E$19-'Simulation II'!$B270)^2)/(2*'Simulation II'!E$22^2)))</f>
        <v>0</v>
      </c>
      <c r="F270" s="22">
        <f>(1/(F$22*(SQRT(2*PI())))*EXP(-((F$19-'Simulation II'!$B270)^2)/(2*'Simulation II'!F$22^2)))</f>
        <v>0</v>
      </c>
      <c r="G270" s="22">
        <f>(1/(G$22*(SQRT(2*PI())))*EXP(-((G$18-'Simulation II'!$B270)^2)/(2*'Simulation II'!G$22^2)))</f>
        <v>0</v>
      </c>
      <c r="H270" s="22">
        <f>(1/(H$22*(SQRT(2*PI())))*EXP(-((H$18-'Simulation II'!$B270)^2)/(2*'Simulation II'!H$22^2)))</f>
        <v>0</v>
      </c>
      <c r="I270" s="22">
        <f>(1/(I$22*(SQRT(2*PI())))*EXP(-((I$18-'Simulation II'!$B270)^2)/(2*'Simulation II'!I$22^2)))</f>
        <v>1.9286359867558883E-12</v>
      </c>
      <c r="J270" s="22">
        <f t="shared" si="8"/>
        <v>1.9286359867558883E-12</v>
      </c>
    </row>
    <row r="271" spans="1:10">
      <c r="A271" s="18">
        <f>B271/'Isocratic retention'!$B$5</f>
        <v>1.22</v>
      </c>
      <c r="B271" s="8">
        <v>2.44</v>
      </c>
      <c r="C271" s="22">
        <f>(1/(C$22*(SQRT(2*PI())))*EXP(-((C$19-'Simulation II'!$B271)^2)/(2*'Simulation II'!C$22^2)))</f>
        <v>0</v>
      </c>
      <c r="D271" s="22">
        <f>(1/(D$22*(SQRT(2*PI())))*EXP(-((D$19-'Simulation II'!$B271)^2)/(2*'Simulation II'!D$22^2)))</f>
        <v>0</v>
      </c>
      <c r="E271" s="22">
        <f>(1/(E$22*(SQRT(2*PI())))*EXP(-((E$19-'Simulation II'!$B271)^2)/(2*'Simulation II'!E$22^2)))</f>
        <v>0</v>
      </c>
      <c r="F271" s="22">
        <f>(1/(F$22*(SQRT(2*PI())))*EXP(-((F$19-'Simulation II'!$B271)^2)/(2*'Simulation II'!F$22^2)))</f>
        <v>0</v>
      </c>
      <c r="G271" s="22">
        <f>(1/(G$22*(SQRT(2*PI())))*EXP(-((G$18-'Simulation II'!$B271)^2)/(2*'Simulation II'!G$22^2)))</f>
        <v>0</v>
      </c>
      <c r="H271" s="22">
        <f>(1/(H$22*(SQRT(2*PI())))*EXP(-((H$18-'Simulation II'!$B271)^2)/(2*'Simulation II'!H$22^2)))</f>
        <v>0</v>
      </c>
      <c r="I271" s="22">
        <f>(1/(I$22*(SQRT(2*PI())))*EXP(-((I$18-'Simulation II'!$B271)^2)/(2*'Simulation II'!I$22^2)))</f>
        <v>5.5174842312861078E-7</v>
      </c>
      <c r="J271" s="22">
        <f t="shared" si="8"/>
        <v>5.5174842312861078E-7</v>
      </c>
    </row>
    <row r="272" spans="1:10">
      <c r="A272" s="18">
        <f>B272/'Isocratic retention'!$B$5</f>
        <v>1.2250000000000001</v>
      </c>
      <c r="B272" s="8">
        <v>2.4500000000000002</v>
      </c>
      <c r="C272" s="22">
        <f>(1/(C$22*(SQRT(2*PI())))*EXP(-((C$19-'Simulation II'!$B272)^2)/(2*'Simulation II'!C$22^2)))</f>
        <v>0</v>
      </c>
      <c r="D272" s="22">
        <f>(1/(D$22*(SQRT(2*PI())))*EXP(-((D$19-'Simulation II'!$B272)^2)/(2*'Simulation II'!D$22^2)))</f>
        <v>0</v>
      </c>
      <c r="E272" s="22">
        <f>(1/(E$22*(SQRT(2*PI())))*EXP(-((E$19-'Simulation II'!$B272)^2)/(2*'Simulation II'!E$22^2)))</f>
        <v>0</v>
      </c>
      <c r="F272" s="22">
        <f>(1/(F$22*(SQRT(2*PI())))*EXP(-((F$19-'Simulation II'!$B272)^2)/(2*'Simulation II'!F$22^2)))</f>
        <v>0</v>
      </c>
      <c r="G272" s="22">
        <f>(1/(G$22*(SQRT(2*PI())))*EXP(-((G$18-'Simulation II'!$B272)^2)/(2*'Simulation II'!G$22^2)))</f>
        <v>0</v>
      </c>
      <c r="H272" s="22">
        <f>(1/(H$22*(SQRT(2*PI())))*EXP(-((H$18-'Simulation II'!$B272)^2)/(2*'Simulation II'!H$22^2)))</f>
        <v>0</v>
      </c>
      <c r="I272" s="22">
        <f>(1/(I$22*(SQRT(2*PI())))*EXP(-((I$18-'Simulation II'!$B272)^2)/(2*'Simulation II'!I$22^2)))</f>
        <v>6.3471837416577996E-3</v>
      </c>
      <c r="J272" s="22">
        <f t="shared" si="8"/>
        <v>6.3471837416577996E-3</v>
      </c>
    </row>
    <row r="273" spans="1:10">
      <c r="A273" s="18">
        <f>B273/'Isocratic retention'!$B$5</f>
        <v>1.23</v>
      </c>
      <c r="B273" s="8">
        <v>2.46</v>
      </c>
      <c r="C273" s="22">
        <f>(1/(C$22*(SQRT(2*PI())))*EXP(-((C$19-'Simulation II'!$B273)^2)/(2*'Simulation II'!C$22^2)))</f>
        <v>0</v>
      </c>
      <c r="D273" s="22">
        <f>(1/(D$22*(SQRT(2*PI())))*EXP(-((D$19-'Simulation II'!$B273)^2)/(2*'Simulation II'!D$22^2)))</f>
        <v>0</v>
      </c>
      <c r="E273" s="22">
        <f>(1/(E$22*(SQRT(2*PI())))*EXP(-((E$19-'Simulation II'!$B273)^2)/(2*'Simulation II'!E$22^2)))</f>
        <v>0</v>
      </c>
      <c r="F273" s="22">
        <f>(1/(F$22*(SQRT(2*PI())))*EXP(-((F$19-'Simulation II'!$B273)^2)/(2*'Simulation II'!F$22^2)))</f>
        <v>0</v>
      </c>
      <c r="G273" s="22">
        <f>(1/(G$22*(SQRT(2*PI())))*EXP(-((G$18-'Simulation II'!$B273)^2)/(2*'Simulation II'!G$22^2)))</f>
        <v>0</v>
      </c>
      <c r="H273" s="22">
        <f>(1/(H$22*(SQRT(2*PI())))*EXP(-((H$18-'Simulation II'!$B273)^2)/(2*'Simulation II'!H$22^2)))</f>
        <v>0</v>
      </c>
      <c r="I273" s="22">
        <f>(1/(I$22*(SQRT(2*PI())))*EXP(-((I$18-'Simulation II'!$B273)^2)/(2*'Simulation II'!I$22^2)))</f>
        <v>2.9360954917852076</v>
      </c>
      <c r="J273" s="22">
        <f t="shared" si="8"/>
        <v>2.9360954917852076</v>
      </c>
    </row>
    <row r="274" spans="1:10">
      <c r="A274" s="18">
        <f>B274/'Isocratic retention'!$B$5</f>
        <v>1.2350000000000001</v>
      </c>
      <c r="B274" s="8">
        <v>2.4700000000000002</v>
      </c>
      <c r="C274" s="22">
        <f>(1/(C$22*(SQRT(2*PI())))*EXP(-((C$19-'Simulation II'!$B274)^2)/(2*'Simulation II'!C$22^2)))</f>
        <v>0</v>
      </c>
      <c r="D274" s="22">
        <f>(1/(D$22*(SQRT(2*PI())))*EXP(-((D$19-'Simulation II'!$B274)^2)/(2*'Simulation II'!D$22^2)))</f>
        <v>0</v>
      </c>
      <c r="E274" s="22">
        <f>(1/(E$22*(SQRT(2*PI())))*EXP(-((E$19-'Simulation II'!$B274)^2)/(2*'Simulation II'!E$22^2)))</f>
        <v>0</v>
      </c>
      <c r="F274" s="22">
        <f>(1/(F$22*(SQRT(2*PI())))*EXP(-((F$19-'Simulation II'!$B274)^2)/(2*'Simulation II'!F$22^2)))</f>
        <v>0</v>
      </c>
      <c r="G274" s="22">
        <f>(1/(G$22*(SQRT(2*PI())))*EXP(-((G$18-'Simulation II'!$B274)^2)/(2*'Simulation II'!G$22^2)))</f>
        <v>0</v>
      </c>
      <c r="H274" s="22">
        <f>(1/(H$22*(SQRT(2*PI())))*EXP(-((H$18-'Simulation II'!$B274)^2)/(2*'Simulation II'!H$22^2)))</f>
        <v>0</v>
      </c>
      <c r="I274" s="22">
        <f>(1/(I$22*(SQRT(2*PI())))*EXP(-((I$18-'Simulation II'!$B274)^2)/(2*'Simulation II'!I$22^2)))</f>
        <v>54.614557242550475</v>
      </c>
      <c r="J274" s="22">
        <f t="shared" si="8"/>
        <v>54.614557242550475</v>
      </c>
    </row>
    <row r="275" spans="1:10">
      <c r="A275" s="18">
        <f>B275/'Isocratic retention'!$B$5</f>
        <v>1.24</v>
      </c>
      <c r="B275" s="8">
        <v>2.48</v>
      </c>
      <c r="C275" s="22">
        <f>(1/(C$22*(SQRT(2*PI())))*EXP(-((C$19-'Simulation II'!$B275)^2)/(2*'Simulation II'!C$22^2)))</f>
        <v>0</v>
      </c>
      <c r="D275" s="22">
        <f>(1/(D$22*(SQRT(2*PI())))*EXP(-((D$19-'Simulation II'!$B275)^2)/(2*'Simulation II'!D$22^2)))</f>
        <v>0</v>
      </c>
      <c r="E275" s="22">
        <f>(1/(E$22*(SQRT(2*PI())))*EXP(-((E$19-'Simulation II'!$B275)^2)/(2*'Simulation II'!E$22^2)))</f>
        <v>0</v>
      </c>
      <c r="F275" s="22">
        <f>(1/(F$22*(SQRT(2*PI())))*EXP(-((F$19-'Simulation II'!$B275)^2)/(2*'Simulation II'!F$22^2)))</f>
        <v>0</v>
      </c>
      <c r="G275" s="22">
        <f>(1/(G$22*(SQRT(2*PI())))*EXP(-((G$18-'Simulation II'!$B275)^2)/(2*'Simulation II'!G$22^2)))</f>
        <v>0</v>
      </c>
      <c r="H275" s="22">
        <f>(1/(H$22*(SQRT(2*PI())))*EXP(-((H$18-'Simulation II'!$B275)^2)/(2*'Simulation II'!H$22^2)))</f>
        <v>0</v>
      </c>
      <c r="I275" s="22">
        <f>(1/(I$22*(SQRT(2*PI())))*EXP(-((I$18-'Simulation II'!$B275)^2)/(2*'Simulation II'!I$22^2)))</f>
        <v>40.850351111542587</v>
      </c>
      <c r="J275" s="22">
        <f t="shared" si="8"/>
        <v>40.850351111542587</v>
      </c>
    </row>
    <row r="276" spans="1:10">
      <c r="A276" s="18">
        <f>B276/'Isocratic retention'!$B$5</f>
        <v>1.2450000000000001</v>
      </c>
      <c r="B276" s="8">
        <v>2.4900000000000002</v>
      </c>
      <c r="C276" s="22">
        <f>(1/(C$22*(SQRT(2*PI())))*EXP(-((C$19-'Simulation II'!$B276)^2)/(2*'Simulation II'!C$22^2)))</f>
        <v>0</v>
      </c>
      <c r="D276" s="22">
        <f>(1/(D$22*(SQRT(2*PI())))*EXP(-((D$19-'Simulation II'!$B276)^2)/(2*'Simulation II'!D$22^2)))</f>
        <v>0</v>
      </c>
      <c r="E276" s="22">
        <f>(1/(E$22*(SQRT(2*PI())))*EXP(-((E$19-'Simulation II'!$B276)^2)/(2*'Simulation II'!E$22^2)))</f>
        <v>0</v>
      </c>
      <c r="F276" s="22">
        <f>(1/(F$22*(SQRT(2*PI())))*EXP(-((F$19-'Simulation II'!$B276)^2)/(2*'Simulation II'!F$22^2)))</f>
        <v>0</v>
      </c>
      <c r="G276" s="22">
        <f>(1/(G$22*(SQRT(2*PI())))*EXP(-((G$18-'Simulation II'!$B276)^2)/(2*'Simulation II'!G$22^2)))</f>
        <v>0</v>
      </c>
      <c r="H276" s="22">
        <f>(1/(H$22*(SQRT(2*PI())))*EXP(-((H$18-'Simulation II'!$B276)^2)/(2*'Simulation II'!H$22^2)))</f>
        <v>0</v>
      </c>
      <c r="I276" s="22">
        <f>(1/(I$22*(SQRT(2*PI())))*EXP(-((I$18-'Simulation II'!$B276)^2)/(2*'Simulation II'!I$22^2)))</f>
        <v>1.2286616576355851</v>
      </c>
      <c r="J276" s="22">
        <f t="shared" si="8"/>
        <v>1.2286616576355851</v>
      </c>
    </row>
    <row r="277" spans="1:10">
      <c r="A277" s="18">
        <f>B277/'Isocratic retention'!$B$5</f>
        <v>1.25</v>
      </c>
      <c r="B277" s="8">
        <v>2.5</v>
      </c>
      <c r="C277" s="22">
        <f>(1/(C$22*(SQRT(2*PI())))*EXP(-((C$19-'Simulation II'!$B277)^2)/(2*'Simulation II'!C$22^2)))</f>
        <v>0</v>
      </c>
      <c r="D277" s="22">
        <f>(1/(D$22*(SQRT(2*PI())))*EXP(-((D$19-'Simulation II'!$B277)^2)/(2*'Simulation II'!D$22^2)))</f>
        <v>0</v>
      </c>
      <c r="E277" s="22">
        <f>(1/(E$22*(SQRT(2*PI())))*EXP(-((E$19-'Simulation II'!$B277)^2)/(2*'Simulation II'!E$22^2)))</f>
        <v>0</v>
      </c>
      <c r="F277" s="22">
        <f>(1/(F$22*(SQRT(2*PI())))*EXP(-((F$19-'Simulation II'!$B277)^2)/(2*'Simulation II'!F$22^2)))</f>
        <v>0</v>
      </c>
      <c r="G277" s="22">
        <f>(1/(G$22*(SQRT(2*PI())))*EXP(-((G$18-'Simulation II'!$B277)^2)/(2*'Simulation II'!G$22^2)))</f>
        <v>0</v>
      </c>
      <c r="H277" s="22">
        <f>(1/(H$22*(SQRT(2*PI())))*EXP(-((H$18-'Simulation II'!$B277)^2)/(2*'Simulation II'!H$22^2)))</f>
        <v>0</v>
      </c>
      <c r="I277" s="22">
        <f>(1/(I$22*(SQRT(2*PI())))*EXP(-((I$18-'Simulation II'!$B277)^2)/(2*'Simulation II'!I$22^2)))</f>
        <v>1.4859970698189737E-3</v>
      </c>
      <c r="J277" s="22">
        <f t="shared" si="8"/>
        <v>1.4859970698189737E-3</v>
      </c>
    </row>
    <row r="278" spans="1:10">
      <c r="A278" s="18">
        <f>B278/'Isocratic retention'!$B$5</f>
        <v>1.2549999999999999</v>
      </c>
      <c r="B278" s="8">
        <v>2.5099999999999998</v>
      </c>
      <c r="C278" s="22">
        <f>(1/(C$22*(SQRT(2*PI())))*EXP(-((C$19-'Simulation II'!$B278)^2)/(2*'Simulation II'!C$22^2)))</f>
        <v>0</v>
      </c>
      <c r="D278" s="22">
        <f>(1/(D$22*(SQRT(2*PI())))*EXP(-((D$19-'Simulation II'!$B278)^2)/(2*'Simulation II'!D$22^2)))</f>
        <v>0</v>
      </c>
      <c r="E278" s="22">
        <f>(1/(E$22*(SQRT(2*PI())))*EXP(-((E$19-'Simulation II'!$B278)^2)/(2*'Simulation II'!E$22^2)))</f>
        <v>0</v>
      </c>
      <c r="F278" s="22">
        <f>(1/(F$22*(SQRT(2*PI())))*EXP(-((F$19-'Simulation II'!$B278)^2)/(2*'Simulation II'!F$22^2)))</f>
        <v>0</v>
      </c>
      <c r="G278" s="22">
        <f>(1/(G$22*(SQRT(2*PI())))*EXP(-((G$18-'Simulation II'!$B278)^2)/(2*'Simulation II'!G$22^2)))</f>
        <v>0</v>
      </c>
      <c r="H278" s="22">
        <f>(1/(H$22*(SQRT(2*PI())))*EXP(-((H$18-'Simulation II'!$B278)^2)/(2*'Simulation II'!H$22^2)))</f>
        <v>0</v>
      </c>
      <c r="I278" s="22">
        <f>(1/(I$22*(SQRT(2*PI())))*EXP(-((I$18-'Simulation II'!$B278)^2)/(2*'Simulation II'!I$22^2)))</f>
        <v>7.226911492310847E-8</v>
      </c>
      <c r="J278" s="22">
        <f t="shared" si="8"/>
        <v>7.226911492310847E-8</v>
      </c>
    </row>
    <row r="279" spans="1:10">
      <c r="A279" s="18">
        <f>B279/'Isocratic retention'!$B$5</f>
        <v>1.26</v>
      </c>
      <c r="B279" s="8">
        <v>2.52</v>
      </c>
      <c r="C279" s="22">
        <f>(1/(C$22*(SQRT(2*PI())))*EXP(-((C$19-'Simulation II'!$B279)^2)/(2*'Simulation II'!C$22^2)))</f>
        <v>0</v>
      </c>
      <c r="D279" s="22">
        <f>(1/(D$22*(SQRT(2*PI())))*EXP(-((D$19-'Simulation II'!$B279)^2)/(2*'Simulation II'!D$22^2)))</f>
        <v>0</v>
      </c>
      <c r="E279" s="22">
        <f>(1/(E$22*(SQRT(2*PI())))*EXP(-((E$19-'Simulation II'!$B279)^2)/(2*'Simulation II'!E$22^2)))</f>
        <v>0</v>
      </c>
      <c r="F279" s="22">
        <f>(1/(F$22*(SQRT(2*PI())))*EXP(-((F$19-'Simulation II'!$B279)^2)/(2*'Simulation II'!F$22^2)))</f>
        <v>0</v>
      </c>
      <c r="G279" s="22">
        <f>(1/(G$22*(SQRT(2*PI())))*EXP(-((G$18-'Simulation II'!$B279)^2)/(2*'Simulation II'!G$22^2)))</f>
        <v>0</v>
      </c>
      <c r="H279" s="22">
        <f>(1/(H$22*(SQRT(2*PI())))*EXP(-((H$18-'Simulation II'!$B279)^2)/(2*'Simulation II'!H$22^2)))</f>
        <v>0</v>
      </c>
      <c r="I279" s="22">
        <f>(1/(I$22*(SQRT(2*PI())))*EXP(-((I$18-'Simulation II'!$B279)^2)/(2*'Simulation II'!I$22^2)))</f>
        <v>1.4133074697791067E-13</v>
      </c>
      <c r="J279" s="22">
        <f t="shared" si="8"/>
        <v>1.4133074697791067E-13</v>
      </c>
    </row>
    <row r="280" spans="1:10">
      <c r="A280" s="18">
        <f>B280/'Isocratic retention'!$B$5</f>
        <v>1.2649999999999999</v>
      </c>
      <c r="B280" s="8">
        <v>2.5299999999999998</v>
      </c>
      <c r="C280" s="22">
        <f>(1/(C$22*(SQRT(2*PI())))*EXP(-((C$19-'Simulation II'!$B280)^2)/(2*'Simulation II'!C$22^2)))</f>
        <v>0</v>
      </c>
      <c r="D280" s="22">
        <f>(1/(D$22*(SQRT(2*PI())))*EXP(-((D$19-'Simulation II'!$B280)^2)/(2*'Simulation II'!D$22^2)))</f>
        <v>0</v>
      </c>
      <c r="E280" s="22">
        <f>(1/(E$22*(SQRT(2*PI())))*EXP(-((E$19-'Simulation II'!$B280)^2)/(2*'Simulation II'!E$22^2)))</f>
        <v>0</v>
      </c>
      <c r="F280" s="22">
        <f>(1/(F$22*(SQRT(2*PI())))*EXP(-((F$19-'Simulation II'!$B280)^2)/(2*'Simulation II'!F$22^2)))</f>
        <v>0</v>
      </c>
      <c r="G280" s="22">
        <f>(1/(G$22*(SQRT(2*PI())))*EXP(-((G$18-'Simulation II'!$B280)^2)/(2*'Simulation II'!G$22^2)))</f>
        <v>0</v>
      </c>
      <c r="H280" s="22">
        <f>(1/(H$22*(SQRT(2*PI())))*EXP(-((H$18-'Simulation II'!$B280)^2)/(2*'Simulation II'!H$22^2)))</f>
        <v>0</v>
      </c>
      <c r="I280" s="22">
        <f>(1/(I$22*(SQRT(2*PI())))*EXP(-((I$18-'Simulation II'!$B280)^2)/(2*'Simulation II'!I$22^2)))</f>
        <v>1.1113982489706534E-20</v>
      </c>
      <c r="J280" s="22">
        <f t="shared" si="8"/>
        <v>1.1113982489706534E-20</v>
      </c>
    </row>
    <row r="281" spans="1:10">
      <c r="A281" s="18">
        <f>B281/'Isocratic retention'!$B$5</f>
        <v>1.27</v>
      </c>
      <c r="B281" s="8">
        <v>2.54</v>
      </c>
      <c r="C281" s="22">
        <f>(1/(C$22*(SQRT(2*PI())))*EXP(-((C$19-'Simulation II'!$B281)^2)/(2*'Simulation II'!C$22^2)))</f>
        <v>0</v>
      </c>
      <c r="D281" s="22">
        <f>(1/(D$22*(SQRT(2*PI())))*EXP(-((D$19-'Simulation II'!$B281)^2)/(2*'Simulation II'!D$22^2)))</f>
        <v>0</v>
      </c>
      <c r="E281" s="22">
        <f>(1/(E$22*(SQRT(2*PI())))*EXP(-((E$19-'Simulation II'!$B281)^2)/(2*'Simulation II'!E$22^2)))</f>
        <v>0</v>
      </c>
      <c r="F281" s="22">
        <f>(1/(F$22*(SQRT(2*PI())))*EXP(-((F$19-'Simulation II'!$B281)^2)/(2*'Simulation II'!F$22^2)))</f>
        <v>0</v>
      </c>
      <c r="G281" s="22">
        <f>(1/(G$22*(SQRT(2*PI())))*EXP(-((G$18-'Simulation II'!$B281)^2)/(2*'Simulation II'!G$22^2)))</f>
        <v>0</v>
      </c>
      <c r="H281" s="22">
        <f>(1/(H$22*(SQRT(2*PI())))*EXP(-((H$18-'Simulation II'!$B281)^2)/(2*'Simulation II'!H$22^2)))</f>
        <v>0</v>
      </c>
      <c r="I281" s="22">
        <f>(1/(I$22*(SQRT(2*PI())))*EXP(-((I$18-'Simulation II'!$B281)^2)/(2*'Simulation II'!I$22^2)))</f>
        <v>3.5144057235626687E-29</v>
      </c>
      <c r="J281" s="22">
        <f t="shared" si="8"/>
        <v>3.5144057235626687E-29</v>
      </c>
    </row>
    <row r="282" spans="1:10">
      <c r="A282" s="18">
        <f>B282/'Isocratic retention'!$B$5</f>
        <v>1.2749999999999999</v>
      </c>
      <c r="B282" s="8">
        <v>2.5499999999999998</v>
      </c>
      <c r="C282" s="22">
        <f>(1/(C$22*(SQRT(2*PI())))*EXP(-((C$19-'Simulation II'!$B282)^2)/(2*'Simulation II'!C$22^2)))</f>
        <v>0</v>
      </c>
      <c r="D282" s="22">
        <f>(1/(D$22*(SQRT(2*PI())))*EXP(-((D$19-'Simulation II'!$B282)^2)/(2*'Simulation II'!D$22^2)))</f>
        <v>0</v>
      </c>
      <c r="E282" s="22">
        <f>(1/(E$22*(SQRT(2*PI())))*EXP(-((E$19-'Simulation II'!$B282)^2)/(2*'Simulation II'!E$22^2)))</f>
        <v>0</v>
      </c>
      <c r="F282" s="22">
        <f>(1/(F$22*(SQRT(2*PI())))*EXP(-((F$19-'Simulation II'!$B282)^2)/(2*'Simulation II'!F$22^2)))</f>
        <v>0</v>
      </c>
      <c r="G282" s="22">
        <f>(1/(G$22*(SQRT(2*PI())))*EXP(-((G$18-'Simulation II'!$B282)^2)/(2*'Simulation II'!G$22^2)))</f>
        <v>0</v>
      </c>
      <c r="H282" s="22">
        <f>(1/(H$22*(SQRT(2*PI())))*EXP(-((H$18-'Simulation II'!$B282)^2)/(2*'Simulation II'!H$22^2)))</f>
        <v>0</v>
      </c>
      <c r="I282" s="22">
        <f>(1/(I$22*(SQRT(2*PI())))*EXP(-((I$18-'Simulation II'!$B282)^2)/(2*'Simulation II'!I$22^2)))</f>
        <v>4.4687208105678588E-39</v>
      </c>
      <c r="J282" s="22">
        <f t="shared" si="8"/>
        <v>4.4687208105678588E-39</v>
      </c>
    </row>
    <row r="283" spans="1:10">
      <c r="A283" s="18">
        <f>B283/'Isocratic retention'!$B$5</f>
        <v>1.28</v>
      </c>
      <c r="B283" s="8">
        <v>2.56</v>
      </c>
      <c r="C283" s="22">
        <f>(1/(C$22*(SQRT(2*PI())))*EXP(-((C$19-'Simulation II'!$B283)^2)/(2*'Simulation II'!C$22^2)))</f>
        <v>0</v>
      </c>
      <c r="D283" s="22">
        <f>(1/(D$22*(SQRT(2*PI())))*EXP(-((D$19-'Simulation II'!$B283)^2)/(2*'Simulation II'!D$22^2)))</f>
        <v>0</v>
      </c>
      <c r="E283" s="22">
        <f>(1/(E$22*(SQRT(2*PI())))*EXP(-((E$19-'Simulation II'!$B283)^2)/(2*'Simulation II'!E$22^2)))</f>
        <v>0</v>
      </c>
      <c r="F283" s="22">
        <f>(1/(F$22*(SQRT(2*PI())))*EXP(-((F$19-'Simulation II'!$B283)^2)/(2*'Simulation II'!F$22^2)))</f>
        <v>0</v>
      </c>
      <c r="G283" s="22">
        <f>(1/(G$22*(SQRT(2*PI())))*EXP(-((G$18-'Simulation II'!$B283)^2)/(2*'Simulation II'!G$22^2)))</f>
        <v>0</v>
      </c>
      <c r="H283" s="22">
        <f>(1/(H$22*(SQRT(2*PI())))*EXP(-((H$18-'Simulation II'!$B283)^2)/(2*'Simulation II'!H$22^2)))</f>
        <v>0</v>
      </c>
      <c r="I283" s="22">
        <f>(1/(I$22*(SQRT(2*PI())))*EXP(-((I$18-'Simulation II'!$B283)^2)/(2*'Simulation II'!I$22^2)))</f>
        <v>2.2848815070118311E-50</v>
      </c>
      <c r="J283" s="22">
        <f t="shared" si="8"/>
        <v>2.2848815070118311E-50</v>
      </c>
    </row>
    <row r="284" spans="1:10">
      <c r="A284" s="18">
        <f>B284/'Isocratic retention'!$B$5</f>
        <v>1.2849999999999999</v>
      </c>
      <c r="B284" s="8">
        <v>2.57</v>
      </c>
      <c r="C284" s="22">
        <f>(1/(C$22*(SQRT(2*PI())))*EXP(-((C$19-'Simulation II'!$B284)^2)/(2*'Simulation II'!C$22^2)))</f>
        <v>0</v>
      </c>
      <c r="D284" s="22">
        <f>(1/(D$22*(SQRT(2*PI())))*EXP(-((D$19-'Simulation II'!$B284)^2)/(2*'Simulation II'!D$22^2)))</f>
        <v>0</v>
      </c>
      <c r="E284" s="22">
        <f>(1/(E$22*(SQRT(2*PI())))*EXP(-((E$19-'Simulation II'!$B284)^2)/(2*'Simulation II'!E$22^2)))</f>
        <v>0</v>
      </c>
      <c r="F284" s="22">
        <f>(1/(F$22*(SQRT(2*PI())))*EXP(-((F$19-'Simulation II'!$B284)^2)/(2*'Simulation II'!F$22^2)))</f>
        <v>0</v>
      </c>
      <c r="G284" s="22">
        <f>(1/(G$22*(SQRT(2*PI())))*EXP(-((G$18-'Simulation II'!$B284)^2)/(2*'Simulation II'!G$22^2)))</f>
        <v>0</v>
      </c>
      <c r="H284" s="22">
        <f>(1/(H$22*(SQRT(2*PI())))*EXP(-((H$18-'Simulation II'!$B284)^2)/(2*'Simulation II'!H$22^2)))</f>
        <v>0</v>
      </c>
      <c r="I284" s="22">
        <f>(1/(I$22*(SQRT(2*PI())))*EXP(-((I$18-'Simulation II'!$B284)^2)/(2*'Simulation II'!I$22^2)))</f>
        <v>4.6977865313418274E-63</v>
      </c>
      <c r="J284" s="22">
        <f t="shared" ref="J284:J347" si="9">SUM(C284:I284)</f>
        <v>4.6977865313418274E-63</v>
      </c>
    </row>
    <row r="285" spans="1:10">
      <c r="A285" s="18">
        <f>B285/'Isocratic retention'!$B$5</f>
        <v>1.29</v>
      </c>
      <c r="B285" s="8">
        <v>2.58</v>
      </c>
      <c r="C285" s="22">
        <f>(1/(C$22*(SQRT(2*PI())))*EXP(-((C$19-'Simulation II'!$B285)^2)/(2*'Simulation II'!C$22^2)))</f>
        <v>0</v>
      </c>
      <c r="D285" s="22">
        <f>(1/(D$22*(SQRT(2*PI())))*EXP(-((D$19-'Simulation II'!$B285)^2)/(2*'Simulation II'!D$22^2)))</f>
        <v>0</v>
      </c>
      <c r="E285" s="22">
        <f>(1/(E$22*(SQRT(2*PI())))*EXP(-((E$19-'Simulation II'!$B285)^2)/(2*'Simulation II'!E$22^2)))</f>
        <v>0</v>
      </c>
      <c r="F285" s="22">
        <f>(1/(F$22*(SQRT(2*PI())))*EXP(-((F$19-'Simulation II'!$B285)^2)/(2*'Simulation II'!F$22^2)))</f>
        <v>0</v>
      </c>
      <c r="G285" s="22">
        <f>(1/(G$22*(SQRT(2*PI())))*EXP(-((G$18-'Simulation II'!$B285)^2)/(2*'Simulation II'!G$22^2)))</f>
        <v>0</v>
      </c>
      <c r="H285" s="22">
        <f>(1/(H$22*(SQRT(2*PI())))*EXP(-((H$18-'Simulation II'!$B285)^2)/(2*'Simulation II'!H$22^2)))</f>
        <v>0</v>
      </c>
      <c r="I285" s="22">
        <f>(1/(I$22*(SQRT(2*PI())))*EXP(-((I$18-'Simulation II'!$B285)^2)/(2*'Simulation II'!I$22^2)))</f>
        <v>3.8839355058881853E-77</v>
      </c>
      <c r="J285" s="22">
        <f t="shared" si="9"/>
        <v>3.8839355058881853E-77</v>
      </c>
    </row>
    <row r="286" spans="1:10">
      <c r="A286" s="18">
        <f>B286/'Isocratic retention'!$B$5</f>
        <v>1.2949999999999999</v>
      </c>
      <c r="B286" s="8">
        <v>2.59</v>
      </c>
      <c r="C286" s="22">
        <f>(1/(C$22*(SQRT(2*PI())))*EXP(-((C$19-'Simulation II'!$B286)^2)/(2*'Simulation II'!C$22^2)))</f>
        <v>0</v>
      </c>
      <c r="D286" s="22">
        <f>(1/(D$22*(SQRT(2*PI())))*EXP(-((D$19-'Simulation II'!$B286)^2)/(2*'Simulation II'!D$22^2)))</f>
        <v>0</v>
      </c>
      <c r="E286" s="22">
        <f>(1/(E$22*(SQRT(2*PI())))*EXP(-((E$19-'Simulation II'!$B286)^2)/(2*'Simulation II'!E$22^2)))</f>
        <v>0</v>
      </c>
      <c r="F286" s="22">
        <f>(1/(F$22*(SQRT(2*PI())))*EXP(-((F$19-'Simulation II'!$B286)^2)/(2*'Simulation II'!F$22^2)))</f>
        <v>0</v>
      </c>
      <c r="G286" s="22">
        <f>(1/(G$22*(SQRT(2*PI())))*EXP(-((G$18-'Simulation II'!$B286)^2)/(2*'Simulation II'!G$22^2)))</f>
        <v>0</v>
      </c>
      <c r="H286" s="22">
        <f>(1/(H$22*(SQRT(2*PI())))*EXP(-((H$18-'Simulation II'!$B286)^2)/(2*'Simulation II'!H$22^2)))</f>
        <v>0</v>
      </c>
      <c r="I286" s="22">
        <f>(1/(I$22*(SQRT(2*PI())))*EXP(-((I$18-'Simulation II'!$B286)^2)/(2*'Simulation II'!I$22^2)))</f>
        <v>1.2912189061662334E-92</v>
      </c>
      <c r="J286" s="22">
        <f t="shared" si="9"/>
        <v>1.2912189061662334E-92</v>
      </c>
    </row>
    <row r="287" spans="1:10">
      <c r="A287" s="18">
        <f>B287/'Isocratic retention'!$B$5</f>
        <v>1.3</v>
      </c>
      <c r="B287" s="8">
        <v>2.6</v>
      </c>
      <c r="C287" s="22">
        <f>(1/(C$22*(SQRT(2*PI())))*EXP(-((C$19-'Simulation II'!$B287)^2)/(2*'Simulation II'!C$22^2)))</f>
        <v>0</v>
      </c>
      <c r="D287" s="22">
        <f>(1/(D$22*(SQRT(2*PI())))*EXP(-((D$19-'Simulation II'!$B287)^2)/(2*'Simulation II'!D$22^2)))</f>
        <v>0</v>
      </c>
      <c r="E287" s="22">
        <f>(1/(E$22*(SQRT(2*PI())))*EXP(-((E$19-'Simulation II'!$B287)^2)/(2*'Simulation II'!E$22^2)))</f>
        <v>0</v>
      </c>
      <c r="F287" s="22">
        <f>(1/(F$22*(SQRT(2*PI())))*EXP(-((F$19-'Simulation II'!$B287)^2)/(2*'Simulation II'!F$22^2)))</f>
        <v>0</v>
      </c>
      <c r="G287" s="22">
        <f>(1/(G$22*(SQRT(2*PI())))*EXP(-((G$18-'Simulation II'!$B287)^2)/(2*'Simulation II'!G$22^2)))</f>
        <v>0</v>
      </c>
      <c r="H287" s="22">
        <f>(1/(H$22*(SQRT(2*PI())))*EXP(-((H$18-'Simulation II'!$B287)^2)/(2*'Simulation II'!H$22^2)))</f>
        <v>0</v>
      </c>
      <c r="I287" s="22">
        <f>(1/(I$22*(SQRT(2*PI())))*EXP(-((I$18-'Simulation II'!$B287)^2)/(2*'Simulation II'!I$22^2)))</f>
        <v>1.7261434260858725E-109</v>
      </c>
      <c r="J287" s="22">
        <f t="shared" si="9"/>
        <v>1.7261434260858725E-109</v>
      </c>
    </row>
    <row r="288" spans="1:10">
      <c r="A288" s="18">
        <f>B288/'Isocratic retention'!$B$5</f>
        <v>1.3049999999999999</v>
      </c>
      <c r="B288" s="8">
        <v>2.61</v>
      </c>
      <c r="C288" s="22">
        <f>(1/(C$22*(SQRT(2*PI())))*EXP(-((C$19-'Simulation II'!$B288)^2)/(2*'Simulation II'!C$22^2)))</f>
        <v>0</v>
      </c>
      <c r="D288" s="22">
        <f>(1/(D$22*(SQRT(2*PI())))*EXP(-((D$19-'Simulation II'!$B288)^2)/(2*'Simulation II'!D$22^2)))</f>
        <v>0</v>
      </c>
      <c r="E288" s="22">
        <f>(1/(E$22*(SQRT(2*PI())))*EXP(-((E$19-'Simulation II'!$B288)^2)/(2*'Simulation II'!E$22^2)))</f>
        <v>0</v>
      </c>
      <c r="F288" s="22">
        <f>(1/(F$22*(SQRT(2*PI())))*EXP(-((F$19-'Simulation II'!$B288)^2)/(2*'Simulation II'!F$22^2)))</f>
        <v>0</v>
      </c>
      <c r="G288" s="22">
        <f>(1/(G$22*(SQRT(2*PI())))*EXP(-((G$18-'Simulation II'!$B288)^2)/(2*'Simulation II'!G$22^2)))</f>
        <v>0</v>
      </c>
      <c r="H288" s="22">
        <f>(1/(H$22*(SQRT(2*PI())))*EXP(-((H$18-'Simulation II'!$B288)^2)/(2*'Simulation II'!H$22^2)))</f>
        <v>0</v>
      </c>
      <c r="I288" s="22">
        <f>(1/(I$22*(SQRT(2*PI())))*EXP(-((I$18-'Simulation II'!$B288)^2)/(2*'Simulation II'!I$22^2)))</f>
        <v>9.2790393466033555E-128</v>
      </c>
      <c r="J288" s="22">
        <f t="shared" si="9"/>
        <v>9.2790393466033555E-128</v>
      </c>
    </row>
    <row r="289" spans="1:10">
      <c r="A289" s="18">
        <f>B289/'Isocratic retention'!$B$5</f>
        <v>1.31</v>
      </c>
      <c r="B289" s="8">
        <v>2.62</v>
      </c>
      <c r="C289" s="22">
        <f>(1/(C$22*(SQRT(2*PI())))*EXP(-((C$19-'Simulation II'!$B289)^2)/(2*'Simulation II'!C$22^2)))</f>
        <v>0</v>
      </c>
      <c r="D289" s="22">
        <f>(1/(D$22*(SQRT(2*PI())))*EXP(-((D$19-'Simulation II'!$B289)^2)/(2*'Simulation II'!D$22^2)))</f>
        <v>0</v>
      </c>
      <c r="E289" s="22">
        <f>(1/(E$22*(SQRT(2*PI())))*EXP(-((E$19-'Simulation II'!$B289)^2)/(2*'Simulation II'!E$22^2)))</f>
        <v>0</v>
      </c>
      <c r="F289" s="22">
        <f>(1/(F$22*(SQRT(2*PI())))*EXP(-((F$19-'Simulation II'!$B289)^2)/(2*'Simulation II'!F$22^2)))</f>
        <v>0</v>
      </c>
      <c r="G289" s="22">
        <f>(1/(G$22*(SQRT(2*PI())))*EXP(-((G$18-'Simulation II'!$B289)^2)/(2*'Simulation II'!G$22^2)))</f>
        <v>0</v>
      </c>
      <c r="H289" s="22">
        <f>(1/(H$22*(SQRT(2*PI())))*EXP(-((H$18-'Simulation II'!$B289)^2)/(2*'Simulation II'!H$22^2)))</f>
        <v>0</v>
      </c>
      <c r="I289" s="22">
        <f>(1/(I$22*(SQRT(2*PI())))*EXP(-((I$18-'Simulation II'!$B289)^2)/(2*'Simulation II'!I$22^2)))</f>
        <v>2.0057568748976951E-147</v>
      </c>
      <c r="J289" s="22">
        <f t="shared" si="9"/>
        <v>2.0057568748976951E-147</v>
      </c>
    </row>
    <row r="290" spans="1:10">
      <c r="A290" s="18">
        <f>B290/'Isocratic retention'!$B$5</f>
        <v>1.3149999999999999</v>
      </c>
      <c r="B290" s="8">
        <v>2.63</v>
      </c>
      <c r="C290" s="22">
        <f>(1/(C$22*(SQRT(2*PI())))*EXP(-((C$19-'Simulation II'!$B290)^2)/(2*'Simulation II'!C$22^2)))</f>
        <v>0</v>
      </c>
      <c r="D290" s="22">
        <f>(1/(D$22*(SQRT(2*PI())))*EXP(-((D$19-'Simulation II'!$B290)^2)/(2*'Simulation II'!D$22^2)))</f>
        <v>0</v>
      </c>
      <c r="E290" s="22">
        <f>(1/(E$22*(SQRT(2*PI())))*EXP(-((E$19-'Simulation II'!$B290)^2)/(2*'Simulation II'!E$22^2)))</f>
        <v>0</v>
      </c>
      <c r="F290" s="22">
        <f>(1/(F$22*(SQRT(2*PI())))*EXP(-((F$19-'Simulation II'!$B290)^2)/(2*'Simulation II'!F$22^2)))</f>
        <v>0</v>
      </c>
      <c r="G290" s="22">
        <f>(1/(G$22*(SQRT(2*PI())))*EXP(-((G$18-'Simulation II'!$B290)^2)/(2*'Simulation II'!G$22^2)))</f>
        <v>0</v>
      </c>
      <c r="H290" s="22">
        <f>(1/(H$22*(SQRT(2*PI())))*EXP(-((H$18-'Simulation II'!$B290)^2)/(2*'Simulation II'!H$22^2)))</f>
        <v>0</v>
      </c>
      <c r="I290" s="22">
        <f>(1/(I$22*(SQRT(2*PI())))*EXP(-((I$18-'Simulation II'!$B290)^2)/(2*'Simulation II'!I$22^2)))</f>
        <v>1.7434227069686703E-168</v>
      </c>
      <c r="J290" s="22">
        <f t="shared" si="9"/>
        <v>1.7434227069686703E-168</v>
      </c>
    </row>
    <row r="291" spans="1:10">
      <c r="A291" s="18">
        <f>B291/'Isocratic retention'!$B$5</f>
        <v>1.32</v>
      </c>
      <c r="B291" s="8">
        <v>2.64</v>
      </c>
      <c r="C291" s="22">
        <f>(1/(C$22*(SQRT(2*PI())))*EXP(-((C$19-'Simulation II'!$B291)^2)/(2*'Simulation II'!C$22^2)))</f>
        <v>0</v>
      </c>
      <c r="D291" s="22">
        <f>(1/(D$22*(SQRT(2*PI())))*EXP(-((D$19-'Simulation II'!$B291)^2)/(2*'Simulation II'!D$22^2)))</f>
        <v>0</v>
      </c>
      <c r="E291" s="22">
        <f>(1/(E$22*(SQRT(2*PI())))*EXP(-((E$19-'Simulation II'!$B291)^2)/(2*'Simulation II'!E$22^2)))</f>
        <v>0</v>
      </c>
      <c r="F291" s="22">
        <f>(1/(F$22*(SQRT(2*PI())))*EXP(-((F$19-'Simulation II'!$B291)^2)/(2*'Simulation II'!F$22^2)))</f>
        <v>0</v>
      </c>
      <c r="G291" s="22">
        <f>(1/(G$22*(SQRT(2*PI())))*EXP(-((G$18-'Simulation II'!$B291)^2)/(2*'Simulation II'!G$22^2)))</f>
        <v>0</v>
      </c>
      <c r="H291" s="22">
        <f>(1/(H$22*(SQRT(2*PI())))*EXP(-((H$18-'Simulation II'!$B291)^2)/(2*'Simulation II'!H$22^2)))</f>
        <v>0</v>
      </c>
      <c r="I291" s="22">
        <f>(1/(I$22*(SQRT(2*PI())))*EXP(-((I$18-'Simulation II'!$B291)^2)/(2*'Simulation II'!I$22^2)))</f>
        <v>6.0936322661844058E-191</v>
      </c>
      <c r="J291" s="22">
        <f t="shared" si="9"/>
        <v>6.0936322661844058E-191</v>
      </c>
    </row>
    <row r="292" spans="1:10">
      <c r="A292" s="18">
        <f>B292/'Isocratic retention'!$B$5</f>
        <v>1.325</v>
      </c>
      <c r="B292" s="8">
        <v>2.65</v>
      </c>
      <c r="C292" s="22">
        <f>(1/(C$22*(SQRT(2*PI())))*EXP(-((C$19-'Simulation II'!$B292)^2)/(2*'Simulation II'!C$22^2)))</f>
        <v>0</v>
      </c>
      <c r="D292" s="22">
        <f>(1/(D$22*(SQRT(2*PI())))*EXP(-((D$19-'Simulation II'!$B292)^2)/(2*'Simulation II'!D$22^2)))</f>
        <v>0</v>
      </c>
      <c r="E292" s="22">
        <f>(1/(E$22*(SQRT(2*PI())))*EXP(-((E$19-'Simulation II'!$B292)^2)/(2*'Simulation II'!E$22^2)))</f>
        <v>0</v>
      </c>
      <c r="F292" s="22">
        <f>(1/(F$22*(SQRT(2*PI())))*EXP(-((F$19-'Simulation II'!$B292)^2)/(2*'Simulation II'!F$22^2)))</f>
        <v>0</v>
      </c>
      <c r="G292" s="22">
        <f>(1/(G$22*(SQRT(2*PI())))*EXP(-((G$18-'Simulation II'!$B292)^2)/(2*'Simulation II'!G$22^2)))</f>
        <v>0</v>
      </c>
      <c r="H292" s="22">
        <f>(1/(H$22*(SQRT(2*PI())))*EXP(-((H$18-'Simulation II'!$B292)^2)/(2*'Simulation II'!H$22^2)))</f>
        <v>0</v>
      </c>
      <c r="I292" s="22">
        <f>(1/(I$22*(SQRT(2*PI())))*EXP(-((I$18-'Simulation II'!$B292)^2)/(2*'Simulation II'!I$22^2)))</f>
        <v>8.5644390264349532E-215</v>
      </c>
      <c r="J292" s="22">
        <f t="shared" si="9"/>
        <v>8.5644390264349532E-215</v>
      </c>
    </row>
    <row r="293" spans="1:10">
      <c r="A293" s="18">
        <f>B293/'Isocratic retention'!$B$5</f>
        <v>1.33</v>
      </c>
      <c r="B293" s="8">
        <v>2.66</v>
      </c>
      <c r="C293" s="22">
        <f>(1/(C$22*(SQRT(2*PI())))*EXP(-((C$19-'Simulation II'!$B293)^2)/(2*'Simulation II'!C$22^2)))</f>
        <v>0</v>
      </c>
      <c r="D293" s="22">
        <f>(1/(D$22*(SQRT(2*PI())))*EXP(-((D$19-'Simulation II'!$B293)^2)/(2*'Simulation II'!D$22^2)))</f>
        <v>0</v>
      </c>
      <c r="E293" s="22">
        <f>(1/(E$22*(SQRT(2*PI())))*EXP(-((E$19-'Simulation II'!$B293)^2)/(2*'Simulation II'!E$22^2)))</f>
        <v>0</v>
      </c>
      <c r="F293" s="22">
        <f>(1/(F$22*(SQRT(2*PI())))*EXP(-((F$19-'Simulation II'!$B293)^2)/(2*'Simulation II'!F$22^2)))</f>
        <v>0</v>
      </c>
      <c r="G293" s="22">
        <f>(1/(G$22*(SQRT(2*PI())))*EXP(-((G$18-'Simulation II'!$B293)^2)/(2*'Simulation II'!G$22^2)))</f>
        <v>0</v>
      </c>
      <c r="H293" s="22">
        <f>(1/(H$22*(SQRT(2*PI())))*EXP(-((H$18-'Simulation II'!$B293)^2)/(2*'Simulation II'!H$22^2)))</f>
        <v>0</v>
      </c>
      <c r="I293" s="22">
        <f>(1/(I$22*(SQRT(2*PI())))*EXP(-((I$18-'Simulation II'!$B293)^2)/(2*'Simulation II'!I$22^2)))</f>
        <v>4.8402828027792093E-240</v>
      </c>
      <c r="J293" s="22">
        <f t="shared" si="9"/>
        <v>4.8402828027792093E-240</v>
      </c>
    </row>
    <row r="294" spans="1:10">
      <c r="A294" s="18">
        <f>B294/'Isocratic retention'!$B$5</f>
        <v>1.335</v>
      </c>
      <c r="B294" s="8">
        <v>2.67</v>
      </c>
      <c r="C294" s="22">
        <f>(1/(C$22*(SQRT(2*PI())))*EXP(-((C$19-'Simulation II'!$B294)^2)/(2*'Simulation II'!C$22^2)))</f>
        <v>0</v>
      </c>
      <c r="D294" s="22">
        <f>(1/(D$22*(SQRT(2*PI())))*EXP(-((D$19-'Simulation II'!$B294)^2)/(2*'Simulation II'!D$22^2)))</f>
        <v>0</v>
      </c>
      <c r="E294" s="22">
        <f>(1/(E$22*(SQRT(2*PI())))*EXP(-((E$19-'Simulation II'!$B294)^2)/(2*'Simulation II'!E$22^2)))</f>
        <v>0</v>
      </c>
      <c r="F294" s="22">
        <f>(1/(F$22*(SQRT(2*PI())))*EXP(-((F$19-'Simulation II'!$B294)^2)/(2*'Simulation II'!F$22^2)))</f>
        <v>0</v>
      </c>
      <c r="G294" s="22">
        <f>(1/(G$22*(SQRT(2*PI())))*EXP(-((G$18-'Simulation II'!$B294)^2)/(2*'Simulation II'!G$22^2)))</f>
        <v>0</v>
      </c>
      <c r="H294" s="22">
        <f>(1/(H$22*(SQRT(2*PI())))*EXP(-((H$18-'Simulation II'!$B294)^2)/(2*'Simulation II'!H$22^2)))</f>
        <v>0</v>
      </c>
      <c r="I294" s="22">
        <f>(1/(I$22*(SQRT(2*PI())))*EXP(-((I$18-'Simulation II'!$B294)^2)/(2*'Simulation II'!I$22^2)))</f>
        <v>1.0999974728860352E-266</v>
      </c>
      <c r="J294" s="22">
        <f t="shared" si="9"/>
        <v>1.0999974728860352E-266</v>
      </c>
    </row>
    <row r="295" spans="1:10">
      <c r="A295" s="18">
        <f>B295/'Isocratic retention'!$B$5</f>
        <v>1.34</v>
      </c>
      <c r="B295" s="8">
        <v>2.68</v>
      </c>
      <c r="C295" s="22">
        <f>(1/(C$22*(SQRT(2*PI())))*EXP(-((C$19-'Simulation II'!$B295)^2)/(2*'Simulation II'!C$22^2)))</f>
        <v>0</v>
      </c>
      <c r="D295" s="22">
        <f>(1/(D$22*(SQRT(2*PI())))*EXP(-((D$19-'Simulation II'!$B295)^2)/(2*'Simulation II'!D$22^2)))</f>
        <v>0</v>
      </c>
      <c r="E295" s="22">
        <f>(1/(E$22*(SQRT(2*PI())))*EXP(-((E$19-'Simulation II'!$B295)^2)/(2*'Simulation II'!E$22^2)))</f>
        <v>0</v>
      </c>
      <c r="F295" s="22">
        <f>(1/(F$22*(SQRT(2*PI())))*EXP(-((F$19-'Simulation II'!$B295)^2)/(2*'Simulation II'!F$22^2)))</f>
        <v>0</v>
      </c>
      <c r="G295" s="22">
        <f>(1/(G$22*(SQRT(2*PI())))*EXP(-((G$18-'Simulation II'!$B295)^2)/(2*'Simulation II'!G$22^2)))</f>
        <v>0</v>
      </c>
      <c r="H295" s="22">
        <f>(1/(H$22*(SQRT(2*PI())))*EXP(-((H$18-'Simulation II'!$B295)^2)/(2*'Simulation II'!H$22^2)))</f>
        <v>0</v>
      </c>
      <c r="I295" s="22">
        <f>(1/(I$22*(SQRT(2*PI())))*EXP(-((I$18-'Simulation II'!$B295)^2)/(2*'Simulation II'!I$22^2)))</f>
        <v>1.0052215106328528E-294</v>
      </c>
      <c r="J295" s="22">
        <f t="shared" si="9"/>
        <v>1.0052215106328528E-294</v>
      </c>
    </row>
    <row r="296" spans="1:10">
      <c r="A296" s="18">
        <f>B296/'Isocratic retention'!$B$5</f>
        <v>1.345</v>
      </c>
      <c r="B296" s="8">
        <v>2.69</v>
      </c>
      <c r="C296" s="22">
        <f>(1/(C$22*(SQRT(2*PI())))*EXP(-((C$19-'Simulation II'!$B296)^2)/(2*'Simulation II'!C$22^2)))</f>
        <v>0</v>
      </c>
      <c r="D296" s="22">
        <f>(1/(D$22*(SQRT(2*PI())))*EXP(-((D$19-'Simulation II'!$B296)^2)/(2*'Simulation II'!D$22^2)))</f>
        <v>0</v>
      </c>
      <c r="E296" s="22">
        <f>(1/(E$22*(SQRT(2*PI())))*EXP(-((E$19-'Simulation II'!$B296)^2)/(2*'Simulation II'!E$22^2)))</f>
        <v>0</v>
      </c>
      <c r="F296" s="22">
        <f>(1/(F$22*(SQRT(2*PI())))*EXP(-((F$19-'Simulation II'!$B296)^2)/(2*'Simulation II'!F$22^2)))</f>
        <v>0</v>
      </c>
      <c r="G296" s="22">
        <f>(1/(G$22*(SQRT(2*PI())))*EXP(-((G$18-'Simulation II'!$B296)^2)/(2*'Simulation II'!G$22^2)))</f>
        <v>0</v>
      </c>
      <c r="H296" s="22">
        <f>(1/(H$22*(SQRT(2*PI())))*EXP(-((H$18-'Simulation II'!$B296)^2)/(2*'Simulation II'!H$22^2)))</f>
        <v>0</v>
      </c>
      <c r="I296" s="22">
        <f>(1/(I$22*(SQRT(2*PI())))*EXP(-((I$18-'Simulation II'!$B296)^2)/(2*'Simulation II'!I$22^2)))</f>
        <v>0</v>
      </c>
      <c r="J296" s="22">
        <f t="shared" si="9"/>
        <v>0</v>
      </c>
    </row>
    <row r="297" spans="1:10">
      <c r="A297" s="18">
        <f>B297/'Isocratic retention'!$B$5</f>
        <v>1.35</v>
      </c>
      <c r="B297" s="8">
        <v>2.7</v>
      </c>
      <c r="C297" s="22">
        <f>(1/(C$22*(SQRT(2*PI())))*EXP(-((C$19-'Simulation II'!$B297)^2)/(2*'Simulation II'!C$22^2)))</f>
        <v>0</v>
      </c>
      <c r="D297" s="22">
        <f>(1/(D$22*(SQRT(2*PI())))*EXP(-((D$19-'Simulation II'!$B297)^2)/(2*'Simulation II'!D$22^2)))</f>
        <v>0</v>
      </c>
      <c r="E297" s="22">
        <f>(1/(E$22*(SQRT(2*PI())))*EXP(-((E$19-'Simulation II'!$B297)^2)/(2*'Simulation II'!E$22^2)))</f>
        <v>0</v>
      </c>
      <c r="F297" s="22">
        <f>(1/(F$22*(SQRT(2*PI())))*EXP(-((F$19-'Simulation II'!$B297)^2)/(2*'Simulation II'!F$22^2)))</f>
        <v>0</v>
      </c>
      <c r="G297" s="22">
        <f>(1/(G$22*(SQRT(2*PI())))*EXP(-((G$18-'Simulation II'!$B297)^2)/(2*'Simulation II'!G$22^2)))</f>
        <v>0</v>
      </c>
      <c r="H297" s="22">
        <f>(1/(H$22*(SQRT(2*PI())))*EXP(-((H$18-'Simulation II'!$B297)^2)/(2*'Simulation II'!H$22^2)))</f>
        <v>0</v>
      </c>
      <c r="I297" s="22">
        <f>(1/(I$22*(SQRT(2*PI())))*EXP(-((I$18-'Simulation II'!$B297)^2)/(2*'Simulation II'!I$22^2)))</f>
        <v>0</v>
      </c>
      <c r="J297" s="22">
        <f t="shared" si="9"/>
        <v>0</v>
      </c>
    </row>
    <row r="298" spans="1:10">
      <c r="A298" s="18">
        <f>B298/'Isocratic retention'!$B$5</f>
        <v>1.355</v>
      </c>
      <c r="B298" s="8">
        <v>2.71</v>
      </c>
      <c r="C298" s="22">
        <f>(1/(C$22*(SQRT(2*PI())))*EXP(-((C$19-'Simulation II'!$B298)^2)/(2*'Simulation II'!C$22^2)))</f>
        <v>0</v>
      </c>
      <c r="D298" s="22">
        <f>(1/(D$22*(SQRT(2*PI())))*EXP(-((D$19-'Simulation II'!$B298)^2)/(2*'Simulation II'!D$22^2)))</f>
        <v>0</v>
      </c>
      <c r="E298" s="22">
        <f>(1/(E$22*(SQRT(2*PI())))*EXP(-((E$19-'Simulation II'!$B298)^2)/(2*'Simulation II'!E$22^2)))</f>
        <v>0</v>
      </c>
      <c r="F298" s="22">
        <f>(1/(F$22*(SQRT(2*PI())))*EXP(-((F$19-'Simulation II'!$B298)^2)/(2*'Simulation II'!F$22^2)))</f>
        <v>0</v>
      </c>
      <c r="G298" s="22">
        <f>(1/(G$22*(SQRT(2*PI())))*EXP(-((G$18-'Simulation II'!$B298)^2)/(2*'Simulation II'!G$22^2)))</f>
        <v>0</v>
      </c>
      <c r="H298" s="22">
        <f>(1/(H$22*(SQRT(2*PI())))*EXP(-((H$18-'Simulation II'!$B298)^2)/(2*'Simulation II'!H$22^2)))</f>
        <v>0</v>
      </c>
      <c r="I298" s="22">
        <f>(1/(I$22*(SQRT(2*PI())))*EXP(-((I$18-'Simulation II'!$B298)^2)/(2*'Simulation II'!I$22^2)))</f>
        <v>0</v>
      </c>
      <c r="J298" s="22">
        <f t="shared" si="9"/>
        <v>0</v>
      </c>
    </row>
    <row r="299" spans="1:10">
      <c r="A299" s="18">
        <f>B299/'Isocratic retention'!$B$5</f>
        <v>1.36</v>
      </c>
      <c r="B299" s="8">
        <v>2.72</v>
      </c>
      <c r="C299" s="22">
        <f>(1/(C$22*(SQRT(2*PI())))*EXP(-((C$19-'Simulation II'!$B299)^2)/(2*'Simulation II'!C$22^2)))</f>
        <v>0</v>
      </c>
      <c r="D299" s="22">
        <f>(1/(D$22*(SQRT(2*PI())))*EXP(-((D$19-'Simulation II'!$B299)^2)/(2*'Simulation II'!D$22^2)))</f>
        <v>0</v>
      </c>
      <c r="E299" s="22">
        <f>(1/(E$22*(SQRT(2*PI())))*EXP(-((E$19-'Simulation II'!$B299)^2)/(2*'Simulation II'!E$22^2)))</f>
        <v>0</v>
      </c>
      <c r="F299" s="22">
        <f>(1/(F$22*(SQRT(2*PI())))*EXP(-((F$19-'Simulation II'!$B299)^2)/(2*'Simulation II'!F$22^2)))</f>
        <v>0</v>
      </c>
      <c r="G299" s="22">
        <f>(1/(G$22*(SQRT(2*PI())))*EXP(-((G$18-'Simulation II'!$B299)^2)/(2*'Simulation II'!G$22^2)))</f>
        <v>0</v>
      </c>
      <c r="H299" s="22">
        <f>(1/(H$22*(SQRT(2*PI())))*EXP(-((H$18-'Simulation II'!$B299)^2)/(2*'Simulation II'!H$22^2)))</f>
        <v>0</v>
      </c>
      <c r="I299" s="22">
        <f>(1/(I$22*(SQRT(2*PI())))*EXP(-((I$18-'Simulation II'!$B299)^2)/(2*'Simulation II'!I$22^2)))</f>
        <v>0</v>
      </c>
      <c r="J299" s="22">
        <f t="shared" si="9"/>
        <v>0</v>
      </c>
    </row>
    <row r="300" spans="1:10">
      <c r="A300" s="18">
        <f>B300/'Isocratic retention'!$B$5</f>
        <v>1.365</v>
      </c>
      <c r="B300" s="8">
        <v>2.73</v>
      </c>
      <c r="C300" s="22">
        <f>(1/(C$22*(SQRT(2*PI())))*EXP(-((C$19-'Simulation II'!$B300)^2)/(2*'Simulation II'!C$22^2)))</f>
        <v>0</v>
      </c>
      <c r="D300" s="22">
        <f>(1/(D$22*(SQRT(2*PI())))*EXP(-((D$19-'Simulation II'!$B300)^2)/(2*'Simulation II'!D$22^2)))</f>
        <v>0</v>
      </c>
      <c r="E300" s="22">
        <f>(1/(E$22*(SQRT(2*PI())))*EXP(-((E$19-'Simulation II'!$B300)^2)/(2*'Simulation II'!E$22^2)))</f>
        <v>0</v>
      </c>
      <c r="F300" s="22">
        <f>(1/(F$22*(SQRT(2*PI())))*EXP(-((F$19-'Simulation II'!$B300)^2)/(2*'Simulation II'!F$22^2)))</f>
        <v>0</v>
      </c>
      <c r="G300" s="22">
        <f>(1/(G$22*(SQRT(2*PI())))*EXP(-((G$18-'Simulation II'!$B300)^2)/(2*'Simulation II'!G$22^2)))</f>
        <v>0</v>
      </c>
      <c r="H300" s="22">
        <f>(1/(H$22*(SQRT(2*PI())))*EXP(-((H$18-'Simulation II'!$B300)^2)/(2*'Simulation II'!H$22^2)))</f>
        <v>0</v>
      </c>
      <c r="I300" s="22">
        <f>(1/(I$22*(SQRT(2*PI())))*EXP(-((I$18-'Simulation II'!$B300)^2)/(2*'Simulation II'!I$22^2)))</f>
        <v>0</v>
      </c>
      <c r="J300" s="22">
        <f t="shared" si="9"/>
        <v>0</v>
      </c>
    </row>
    <row r="301" spans="1:10">
      <c r="A301" s="18">
        <f>B301/'Isocratic retention'!$B$5</f>
        <v>1.37</v>
      </c>
      <c r="B301" s="8">
        <v>2.74</v>
      </c>
      <c r="C301" s="22">
        <f>(1/(C$22*(SQRT(2*PI())))*EXP(-((C$19-'Simulation II'!$B301)^2)/(2*'Simulation II'!C$22^2)))</f>
        <v>0</v>
      </c>
      <c r="D301" s="22">
        <f>(1/(D$22*(SQRT(2*PI())))*EXP(-((D$19-'Simulation II'!$B301)^2)/(2*'Simulation II'!D$22^2)))</f>
        <v>0</v>
      </c>
      <c r="E301" s="22">
        <f>(1/(E$22*(SQRT(2*PI())))*EXP(-((E$19-'Simulation II'!$B301)^2)/(2*'Simulation II'!E$22^2)))</f>
        <v>0</v>
      </c>
      <c r="F301" s="22">
        <f>(1/(F$22*(SQRT(2*PI())))*EXP(-((F$19-'Simulation II'!$B301)^2)/(2*'Simulation II'!F$22^2)))</f>
        <v>0</v>
      </c>
      <c r="G301" s="22">
        <f>(1/(G$22*(SQRT(2*PI())))*EXP(-((G$18-'Simulation II'!$B301)^2)/(2*'Simulation II'!G$22^2)))</f>
        <v>0</v>
      </c>
      <c r="H301" s="22">
        <f>(1/(H$22*(SQRT(2*PI())))*EXP(-((H$18-'Simulation II'!$B301)^2)/(2*'Simulation II'!H$22^2)))</f>
        <v>0</v>
      </c>
      <c r="I301" s="22">
        <f>(1/(I$22*(SQRT(2*PI())))*EXP(-((I$18-'Simulation II'!$B301)^2)/(2*'Simulation II'!I$22^2)))</f>
        <v>0</v>
      </c>
      <c r="J301" s="22">
        <f t="shared" si="9"/>
        <v>0</v>
      </c>
    </row>
    <row r="302" spans="1:10">
      <c r="A302" s="18">
        <f>B302/'Isocratic retention'!$B$5</f>
        <v>1.375</v>
      </c>
      <c r="B302" s="8">
        <v>2.75</v>
      </c>
      <c r="C302" s="22">
        <f>(1/(C$22*(SQRT(2*PI())))*EXP(-((C$19-'Simulation II'!$B302)^2)/(2*'Simulation II'!C$22^2)))</f>
        <v>0</v>
      </c>
      <c r="D302" s="22">
        <f>(1/(D$22*(SQRT(2*PI())))*EXP(-((D$19-'Simulation II'!$B302)^2)/(2*'Simulation II'!D$22^2)))</f>
        <v>0</v>
      </c>
      <c r="E302" s="22">
        <f>(1/(E$22*(SQRT(2*PI())))*EXP(-((E$19-'Simulation II'!$B302)^2)/(2*'Simulation II'!E$22^2)))</f>
        <v>0</v>
      </c>
      <c r="F302" s="22">
        <f>(1/(F$22*(SQRT(2*PI())))*EXP(-((F$19-'Simulation II'!$B302)^2)/(2*'Simulation II'!F$22^2)))</f>
        <v>0</v>
      </c>
      <c r="G302" s="22">
        <f>(1/(G$22*(SQRT(2*PI())))*EXP(-((G$18-'Simulation II'!$B302)^2)/(2*'Simulation II'!G$22^2)))</f>
        <v>0</v>
      </c>
      <c r="H302" s="22">
        <f>(1/(H$22*(SQRT(2*PI())))*EXP(-((H$18-'Simulation II'!$B302)^2)/(2*'Simulation II'!H$22^2)))</f>
        <v>0</v>
      </c>
      <c r="I302" s="22">
        <f>(1/(I$22*(SQRT(2*PI())))*EXP(-((I$18-'Simulation II'!$B302)^2)/(2*'Simulation II'!I$22^2)))</f>
        <v>0</v>
      </c>
      <c r="J302" s="22">
        <f t="shared" si="9"/>
        <v>0</v>
      </c>
    </row>
    <row r="303" spans="1:10">
      <c r="A303" s="18">
        <f>B303/'Isocratic retention'!$B$5</f>
        <v>1.38</v>
      </c>
      <c r="B303" s="8">
        <v>2.76</v>
      </c>
      <c r="C303" s="22">
        <f>(1/(C$22*(SQRT(2*PI())))*EXP(-((C$19-'Simulation II'!$B303)^2)/(2*'Simulation II'!C$22^2)))</f>
        <v>0</v>
      </c>
      <c r="D303" s="22">
        <f>(1/(D$22*(SQRT(2*PI())))*EXP(-((D$19-'Simulation II'!$B303)^2)/(2*'Simulation II'!D$22^2)))</f>
        <v>0</v>
      </c>
      <c r="E303" s="22">
        <f>(1/(E$22*(SQRT(2*PI())))*EXP(-((E$19-'Simulation II'!$B303)^2)/(2*'Simulation II'!E$22^2)))</f>
        <v>0</v>
      </c>
      <c r="F303" s="22">
        <f>(1/(F$22*(SQRT(2*PI())))*EXP(-((F$19-'Simulation II'!$B303)^2)/(2*'Simulation II'!F$22^2)))</f>
        <v>0</v>
      </c>
      <c r="G303" s="22">
        <f>(1/(G$22*(SQRT(2*PI())))*EXP(-((G$18-'Simulation II'!$B303)^2)/(2*'Simulation II'!G$22^2)))</f>
        <v>0</v>
      </c>
      <c r="H303" s="22">
        <f>(1/(H$22*(SQRT(2*PI())))*EXP(-((H$18-'Simulation II'!$B303)^2)/(2*'Simulation II'!H$22^2)))</f>
        <v>0</v>
      </c>
      <c r="I303" s="22">
        <f>(1/(I$22*(SQRT(2*PI())))*EXP(-((I$18-'Simulation II'!$B303)^2)/(2*'Simulation II'!I$22^2)))</f>
        <v>0</v>
      </c>
      <c r="J303" s="22">
        <f t="shared" si="9"/>
        <v>0</v>
      </c>
    </row>
    <row r="304" spans="1:10">
      <c r="A304" s="18">
        <f>B304/'Isocratic retention'!$B$5</f>
        <v>1.385</v>
      </c>
      <c r="B304" s="8">
        <v>2.77</v>
      </c>
      <c r="C304" s="22">
        <f>(1/(C$22*(SQRT(2*PI())))*EXP(-((C$19-'Simulation II'!$B304)^2)/(2*'Simulation II'!C$22^2)))</f>
        <v>0</v>
      </c>
      <c r="D304" s="22">
        <f>(1/(D$22*(SQRT(2*PI())))*EXP(-((D$19-'Simulation II'!$B304)^2)/(2*'Simulation II'!D$22^2)))</f>
        <v>0</v>
      </c>
      <c r="E304" s="22">
        <f>(1/(E$22*(SQRT(2*PI())))*EXP(-((E$19-'Simulation II'!$B304)^2)/(2*'Simulation II'!E$22^2)))</f>
        <v>0</v>
      </c>
      <c r="F304" s="22">
        <f>(1/(F$22*(SQRT(2*PI())))*EXP(-((F$19-'Simulation II'!$B304)^2)/(2*'Simulation II'!F$22^2)))</f>
        <v>0</v>
      </c>
      <c r="G304" s="22">
        <f>(1/(G$22*(SQRT(2*PI())))*EXP(-((G$18-'Simulation II'!$B304)^2)/(2*'Simulation II'!G$22^2)))</f>
        <v>0</v>
      </c>
      <c r="H304" s="22">
        <f>(1/(H$22*(SQRT(2*PI())))*EXP(-((H$18-'Simulation II'!$B304)^2)/(2*'Simulation II'!H$22^2)))</f>
        <v>0</v>
      </c>
      <c r="I304" s="22">
        <f>(1/(I$22*(SQRT(2*PI())))*EXP(-((I$18-'Simulation II'!$B304)^2)/(2*'Simulation II'!I$22^2)))</f>
        <v>0</v>
      </c>
      <c r="J304" s="22">
        <f t="shared" si="9"/>
        <v>0</v>
      </c>
    </row>
    <row r="305" spans="1:10">
      <c r="A305" s="18">
        <f>B305/'Isocratic retention'!$B$5</f>
        <v>1.39</v>
      </c>
      <c r="B305" s="8">
        <v>2.78</v>
      </c>
      <c r="C305" s="22">
        <f>(1/(C$22*(SQRT(2*PI())))*EXP(-((C$19-'Simulation II'!$B305)^2)/(2*'Simulation II'!C$22^2)))</f>
        <v>0</v>
      </c>
      <c r="D305" s="22">
        <f>(1/(D$22*(SQRT(2*PI())))*EXP(-((D$19-'Simulation II'!$B305)^2)/(2*'Simulation II'!D$22^2)))</f>
        <v>0</v>
      </c>
      <c r="E305" s="22">
        <f>(1/(E$22*(SQRT(2*PI())))*EXP(-((E$19-'Simulation II'!$B305)^2)/(2*'Simulation II'!E$22^2)))</f>
        <v>0</v>
      </c>
      <c r="F305" s="22">
        <f>(1/(F$22*(SQRT(2*PI())))*EXP(-((F$19-'Simulation II'!$B305)^2)/(2*'Simulation II'!F$22^2)))</f>
        <v>0</v>
      </c>
      <c r="G305" s="22">
        <f>(1/(G$22*(SQRT(2*PI())))*EXP(-((G$18-'Simulation II'!$B305)^2)/(2*'Simulation II'!G$22^2)))</f>
        <v>0</v>
      </c>
      <c r="H305" s="22">
        <f>(1/(H$22*(SQRT(2*PI())))*EXP(-((H$18-'Simulation II'!$B305)^2)/(2*'Simulation II'!H$22^2)))</f>
        <v>0</v>
      </c>
      <c r="I305" s="22">
        <f>(1/(I$22*(SQRT(2*PI())))*EXP(-((I$18-'Simulation II'!$B305)^2)/(2*'Simulation II'!I$22^2)))</f>
        <v>0</v>
      </c>
      <c r="J305" s="22">
        <f t="shared" si="9"/>
        <v>0</v>
      </c>
    </row>
    <row r="306" spans="1:10">
      <c r="A306" s="18">
        <f>B306/'Isocratic retention'!$B$5</f>
        <v>1.395</v>
      </c>
      <c r="B306" s="8">
        <v>2.79</v>
      </c>
      <c r="C306" s="22">
        <f>(1/(C$22*(SQRT(2*PI())))*EXP(-((C$19-'Simulation II'!$B306)^2)/(2*'Simulation II'!C$22^2)))</f>
        <v>0</v>
      </c>
      <c r="D306" s="22">
        <f>(1/(D$22*(SQRT(2*PI())))*EXP(-((D$19-'Simulation II'!$B306)^2)/(2*'Simulation II'!D$22^2)))</f>
        <v>0</v>
      </c>
      <c r="E306" s="22">
        <f>(1/(E$22*(SQRT(2*PI())))*EXP(-((E$19-'Simulation II'!$B306)^2)/(2*'Simulation II'!E$22^2)))</f>
        <v>0</v>
      </c>
      <c r="F306" s="22">
        <f>(1/(F$22*(SQRT(2*PI())))*EXP(-((F$19-'Simulation II'!$B306)^2)/(2*'Simulation II'!F$22^2)))</f>
        <v>0</v>
      </c>
      <c r="G306" s="22">
        <f>(1/(G$22*(SQRT(2*PI())))*EXP(-((G$18-'Simulation II'!$B306)^2)/(2*'Simulation II'!G$22^2)))</f>
        <v>0</v>
      </c>
      <c r="H306" s="22">
        <f>(1/(H$22*(SQRT(2*PI())))*EXP(-((H$18-'Simulation II'!$B306)^2)/(2*'Simulation II'!H$22^2)))</f>
        <v>0</v>
      </c>
      <c r="I306" s="22">
        <f>(1/(I$22*(SQRT(2*PI())))*EXP(-((I$18-'Simulation II'!$B306)^2)/(2*'Simulation II'!I$22^2)))</f>
        <v>0</v>
      </c>
      <c r="J306" s="22">
        <f t="shared" si="9"/>
        <v>0</v>
      </c>
    </row>
    <row r="307" spans="1:10">
      <c r="A307" s="18">
        <f>B307/'Isocratic retention'!$B$5</f>
        <v>1.4</v>
      </c>
      <c r="B307" s="8">
        <v>2.8</v>
      </c>
      <c r="C307" s="22">
        <f>(1/(C$22*(SQRT(2*PI())))*EXP(-((C$19-'Simulation II'!$B307)^2)/(2*'Simulation II'!C$22^2)))</f>
        <v>0</v>
      </c>
      <c r="D307" s="22">
        <f>(1/(D$22*(SQRT(2*PI())))*EXP(-((D$19-'Simulation II'!$B307)^2)/(2*'Simulation II'!D$22^2)))</f>
        <v>0</v>
      </c>
      <c r="E307" s="22">
        <f>(1/(E$22*(SQRT(2*PI())))*EXP(-((E$19-'Simulation II'!$B307)^2)/(2*'Simulation II'!E$22^2)))</f>
        <v>0</v>
      </c>
      <c r="F307" s="22">
        <f>(1/(F$22*(SQRT(2*PI())))*EXP(-((F$19-'Simulation II'!$B307)^2)/(2*'Simulation II'!F$22^2)))</f>
        <v>0</v>
      </c>
      <c r="G307" s="22">
        <f>(1/(G$22*(SQRT(2*PI())))*EXP(-((G$18-'Simulation II'!$B307)^2)/(2*'Simulation II'!G$22^2)))</f>
        <v>0</v>
      </c>
      <c r="H307" s="22">
        <f>(1/(H$22*(SQRT(2*PI())))*EXP(-((H$18-'Simulation II'!$B307)^2)/(2*'Simulation II'!H$22^2)))</f>
        <v>0</v>
      </c>
      <c r="I307" s="22">
        <f>(1/(I$22*(SQRT(2*PI())))*EXP(-((I$18-'Simulation II'!$B307)^2)/(2*'Simulation II'!I$22^2)))</f>
        <v>0</v>
      </c>
      <c r="J307" s="22">
        <f t="shared" si="9"/>
        <v>0</v>
      </c>
    </row>
    <row r="308" spans="1:10">
      <c r="A308" s="18">
        <f>B308/'Isocratic retention'!$B$5</f>
        <v>1.405</v>
      </c>
      <c r="B308" s="8">
        <v>2.81</v>
      </c>
      <c r="C308" s="22">
        <f>(1/(C$22*(SQRT(2*PI())))*EXP(-((C$19-'Simulation II'!$B308)^2)/(2*'Simulation II'!C$22^2)))</f>
        <v>0</v>
      </c>
      <c r="D308" s="22">
        <f>(1/(D$22*(SQRT(2*PI())))*EXP(-((D$19-'Simulation II'!$B308)^2)/(2*'Simulation II'!D$22^2)))</f>
        <v>0</v>
      </c>
      <c r="E308" s="22">
        <f>(1/(E$22*(SQRT(2*PI())))*EXP(-((E$19-'Simulation II'!$B308)^2)/(2*'Simulation II'!E$22^2)))</f>
        <v>0</v>
      </c>
      <c r="F308" s="22">
        <f>(1/(F$22*(SQRT(2*PI())))*EXP(-((F$19-'Simulation II'!$B308)^2)/(2*'Simulation II'!F$22^2)))</f>
        <v>0</v>
      </c>
      <c r="G308" s="22">
        <f>(1/(G$22*(SQRT(2*PI())))*EXP(-((G$18-'Simulation II'!$B308)^2)/(2*'Simulation II'!G$22^2)))</f>
        <v>0</v>
      </c>
      <c r="H308" s="22">
        <f>(1/(H$22*(SQRT(2*PI())))*EXP(-((H$18-'Simulation II'!$B308)^2)/(2*'Simulation II'!H$22^2)))</f>
        <v>0</v>
      </c>
      <c r="I308" s="22">
        <f>(1/(I$22*(SQRT(2*PI())))*EXP(-((I$18-'Simulation II'!$B308)^2)/(2*'Simulation II'!I$22^2)))</f>
        <v>0</v>
      </c>
      <c r="J308" s="22">
        <f t="shared" si="9"/>
        <v>0</v>
      </c>
    </row>
    <row r="309" spans="1:10">
      <c r="A309" s="18">
        <f>B309/'Isocratic retention'!$B$5</f>
        <v>1.41</v>
      </c>
      <c r="B309" s="8">
        <v>2.82</v>
      </c>
      <c r="C309" s="22">
        <f>(1/(C$22*(SQRT(2*PI())))*EXP(-((C$19-'Simulation II'!$B309)^2)/(2*'Simulation II'!C$22^2)))</f>
        <v>0</v>
      </c>
      <c r="D309" s="22">
        <f>(1/(D$22*(SQRT(2*PI())))*EXP(-((D$19-'Simulation II'!$B309)^2)/(2*'Simulation II'!D$22^2)))</f>
        <v>0</v>
      </c>
      <c r="E309" s="22">
        <f>(1/(E$22*(SQRT(2*PI())))*EXP(-((E$19-'Simulation II'!$B309)^2)/(2*'Simulation II'!E$22^2)))</f>
        <v>0</v>
      </c>
      <c r="F309" s="22">
        <f>(1/(F$22*(SQRT(2*PI())))*EXP(-((F$19-'Simulation II'!$B309)^2)/(2*'Simulation II'!F$22^2)))</f>
        <v>0</v>
      </c>
      <c r="G309" s="22">
        <f>(1/(G$22*(SQRT(2*PI())))*EXP(-((G$18-'Simulation II'!$B309)^2)/(2*'Simulation II'!G$22^2)))</f>
        <v>0</v>
      </c>
      <c r="H309" s="22">
        <f>(1/(H$22*(SQRT(2*PI())))*EXP(-((H$18-'Simulation II'!$B309)^2)/(2*'Simulation II'!H$22^2)))</f>
        <v>0</v>
      </c>
      <c r="I309" s="22">
        <f>(1/(I$22*(SQRT(2*PI())))*EXP(-((I$18-'Simulation II'!$B309)^2)/(2*'Simulation II'!I$22^2)))</f>
        <v>0</v>
      </c>
      <c r="J309" s="22">
        <f t="shared" si="9"/>
        <v>0</v>
      </c>
    </row>
    <row r="310" spans="1:10">
      <c r="A310" s="18">
        <f>B310/'Isocratic retention'!$B$5</f>
        <v>1.415</v>
      </c>
      <c r="B310" s="8">
        <v>2.83</v>
      </c>
      <c r="C310" s="22">
        <f>(1/(C$22*(SQRT(2*PI())))*EXP(-((C$19-'Simulation II'!$B310)^2)/(2*'Simulation II'!C$22^2)))</f>
        <v>0</v>
      </c>
      <c r="D310" s="22">
        <f>(1/(D$22*(SQRT(2*PI())))*EXP(-((D$19-'Simulation II'!$B310)^2)/(2*'Simulation II'!D$22^2)))</f>
        <v>0</v>
      </c>
      <c r="E310" s="22">
        <f>(1/(E$22*(SQRT(2*PI())))*EXP(-((E$19-'Simulation II'!$B310)^2)/(2*'Simulation II'!E$22^2)))</f>
        <v>0</v>
      </c>
      <c r="F310" s="22">
        <f>(1/(F$22*(SQRT(2*PI())))*EXP(-((F$19-'Simulation II'!$B310)^2)/(2*'Simulation II'!F$22^2)))</f>
        <v>0</v>
      </c>
      <c r="G310" s="22">
        <f>(1/(G$22*(SQRT(2*PI())))*EXP(-((G$18-'Simulation II'!$B310)^2)/(2*'Simulation II'!G$22^2)))</f>
        <v>0</v>
      </c>
      <c r="H310" s="22">
        <f>(1/(H$22*(SQRT(2*PI())))*EXP(-((H$18-'Simulation II'!$B310)^2)/(2*'Simulation II'!H$22^2)))</f>
        <v>0</v>
      </c>
      <c r="I310" s="22">
        <f>(1/(I$22*(SQRT(2*PI())))*EXP(-((I$18-'Simulation II'!$B310)^2)/(2*'Simulation II'!I$22^2)))</f>
        <v>0</v>
      </c>
      <c r="J310" s="22">
        <f t="shared" si="9"/>
        <v>0</v>
      </c>
    </row>
    <row r="311" spans="1:10">
      <c r="A311" s="18">
        <f>B311/'Isocratic retention'!$B$5</f>
        <v>1.42</v>
      </c>
      <c r="B311" s="8">
        <v>2.84</v>
      </c>
      <c r="C311" s="22">
        <f>(1/(C$22*(SQRT(2*PI())))*EXP(-((C$19-'Simulation II'!$B311)^2)/(2*'Simulation II'!C$22^2)))</f>
        <v>0</v>
      </c>
      <c r="D311" s="22">
        <f>(1/(D$22*(SQRT(2*PI())))*EXP(-((D$19-'Simulation II'!$B311)^2)/(2*'Simulation II'!D$22^2)))</f>
        <v>0</v>
      </c>
      <c r="E311" s="22">
        <f>(1/(E$22*(SQRT(2*PI())))*EXP(-((E$19-'Simulation II'!$B311)^2)/(2*'Simulation II'!E$22^2)))</f>
        <v>0</v>
      </c>
      <c r="F311" s="22">
        <f>(1/(F$22*(SQRT(2*PI())))*EXP(-((F$19-'Simulation II'!$B311)^2)/(2*'Simulation II'!F$22^2)))</f>
        <v>0</v>
      </c>
      <c r="G311" s="22">
        <f>(1/(G$22*(SQRT(2*PI())))*EXP(-((G$18-'Simulation II'!$B311)^2)/(2*'Simulation II'!G$22^2)))</f>
        <v>0</v>
      </c>
      <c r="H311" s="22">
        <f>(1/(H$22*(SQRT(2*PI())))*EXP(-((H$18-'Simulation II'!$B311)^2)/(2*'Simulation II'!H$22^2)))</f>
        <v>0</v>
      </c>
      <c r="I311" s="22">
        <f>(1/(I$22*(SQRT(2*PI())))*EXP(-((I$18-'Simulation II'!$B311)^2)/(2*'Simulation II'!I$22^2)))</f>
        <v>0</v>
      </c>
      <c r="J311" s="22">
        <f t="shared" si="9"/>
        <v>0</v>
      </c>
    </row>
    <row r="312" spans="1:10">
      <c r="A312" s="18">
        <f>B312/'Isocratic retention'!$B$5</f>
        <v>1.425</v>
      </c>
      <c r="B312" s="8">
        <v>2.85</v>
      </c>
      <c r="C312" s="22">
        <f>(1/(C$22*(SQRT(2*PI())))*EXP(-((C$19-'Simulation II'!$B312)^2)/(2*'Simulation II'!C$22^2)))</f>
        <v>0</v>
      </c>
      <c r="D312" s="22">
        <f>(1/(D$22*(SQRT(2*PI())))*EXP(-((D$19-'Simulation II'!$B312)^2)/(2*'Simulation II'!D$22^2)))</f>
        <v>0</v>
      </c>
      <c r="E312" s="22">
        <f>(1/(E$22*(SQRT(2*PI())))*EXP(-((E$19-'Simulation II'!$B312)^2)/(2*'Simulation II'!E$22^2)))</f>
        <v>0</v>
      </c>
      <c r="F312" s="22">
        <f>(1/(F$22*(SQRT(2*PI())))*EXP(-((F$19-'Simulation II'!$B312)^2)/(2*'Simulation II'!F$22^2)))</f>
        <v>0</v>
      </c>
      <c r="G312" s="22">
        <f>(1/(G$22*(SQRT(2*PI())))*EXP(-((G$18-'Simulation II'!$B312)^2)/(2*'Simulation II'!G$22^2)))</f>
        <v>0</v>
      </c>
      <c r="H312" s="22">
        <f>(1/(H$22*(SQRT(2*PI())))*EXP(-((H$18-'Simulation II'!$B312)^2)/(2*'Simulation II'!H$22^2)))</f>
        <v>0</v>
      </c>
      <c r="I312" s="22">
        <f>(1/(I$22*(SQRT(2*PI())))*EXP(-((I$18-'Simulation II'!$B312)^2)/(2*'Simulation II'!I$22^2)))</f>
        <v>0</v>
      </c>
      <c r="J312" s="22">
        <f t="shared" si="9"/>
        <v>0</v>
      </c>
    </row>
    <row r="313" spans="1:10">
      <c r="A313" s="18">
        <f>B313/'Isocratic retention'!$B$5</f>
        <v>1.43</v>
      </c>
      <c r="B313" s="8">
        <v>2.86</v>
      </c>
      <c r="C313" s="22">
        <f>(1/(C$22*(SQRT(2*PI())))*EXP(-((C$19-'Simulation II'!$B313)^2)/(2*'Simulation II'!C$22^2)))</f>
        <v>0</v>
      </c>
      <c r="D313" s="22">
        <f>(1/(D$22*(SQRT(2*PI())))*EXP(-((D$19-'Simulation II'!$B313)^2)/(2*'Simulation II'!D$22^2)))</f>
        <v>0</v>
      </c>
      <c r="E313" s="22">
        <f>(1/(E$22*(SQRT(2*PI())))*EXP(-((E$19-'Simulation II'!$B313)^2)/(2*'Simulation II'!E$22^2)))</f>
        <v>0</v>
      </c>
      <c r="F313" s="22">
        <f>(1/(F$22*(SQRT(2*PI())))*EXP(-((F$19-'Simulation II'!$B313)^2)/(2*'Simulation II'!F$22^2)))</f>
        <v>0</v>
      </c>
      <c r="G313" s="22">
        <f>(1/(G$22*(SQRT(2*PI())))*EXP(-((G$18-'Simulation II'!$B313)^2)/(2*'Simulation II'!G$22^2)))</f>
        <v>0</v>
      </c>
      <c r="H313" s="22">
        <f>(1/(H$22*(SQRT(2*PI())))*EXP(-((H$18-'Simulation II'!$B313)^2)/(2*'Simulation II'!H$22^2)))</f>
        <v>0</v>
      </c>
      <c r="I313" s="22">
        <f>(1/(I$22*(SQRT(2*PI())))*EXP(-((I$18-'Simulation II'!$B313)^2)/(2*'Simulation II'!I$22^2)))</f>
        <v>0</v>
      </c>
      <c r="J313" s="22">
        <f t="shared" si="9"/>
        <v>0</v>
      </c>
    </row>
    <row r="314" spans="1:10">
      <c r="A314" s="18">
        <f>B314/'Isocratic retention'!$B$5</f>
        <v>1.4350000000000001</v>
      </c>
      <c r="B314" s="8">
        <v>2.87</v>
      </c>
      <c r="C314" s="22">
        <f>(1/(C$22*(SQRT(2*PI())))*EXP(-((C$19-'Simulation II'!$B314)^2)/(2*'Simulation II'!C$22^2)))</f>
        <v>0</v>
      </c>
      <c r="D314" s="22">
        <f>(1/(D$22*(SQRT(2*PI())))*EXP(-((D$19-'Simulation II'!$B314)^2)/(2*'Simulation II'!D$22^2)))</f>
        <v>0</v>
      </c>
      <c r="E314" s="22">
        <f>(1/(E$22*(SQRT(2*PI())))*EXP(-((E$19-'Simulation II'!$B314)^2)/(2*'Simulation II'!E$22^2)))</f>
        <v>0</v>
      </c>
      <c r="F314" s="22">
        <f>(1/(F$22*(SQRT(2*PI())))*EXP(-((F$19-'Simulation II'!$B314)^2)/(2*'Simulation II'!F$22^2)))</f>
        <v>0</v>
      </c>
      <c r="G314" s="22">
        <f>(1/(G$22*(SQRT(2*PI())))*EXP(-((G$18-'Simulation II'!$B314)^2)/(2*'Simulation II'!G$22^2)))</f>
        <v>0</v>
      </c>
      <c r="H314" s="22">
        <f>(1/(H$22*(SQRT(2*PI())))*EXP(-((H$18-'Simulation II'!$B314)^2)/(2*'Simulation II'!H$22^2)))</f>
        <v>0</v>
      </c>
      <c r="I314" s="22">
        <f>(1/(I$22*(SQRT(2*PI())))*EXP(-((I$18-'Simulation II'!$B314)^2)/(2*'Simulation II'!I$22^2)))</f>
        <v>0</v>
      </c>
      <c r="J314" s="22">
        <f t="shared" si="9"/>
        <v>0</v>
      </c>
    </row>
    <row r="315" spans="1:10">
      <c r="A315" s="18">
        <f>B315/'Isocratic retention'!$B$5</f>
        <v>1.44</v>
      </c>
      <c r="B315" s="8">
        <v>2.88</v>
      </c>
      <c r="C315" s="22">
        <f>(1/(C$22*(SQRT(2*PI())))*EXP(-((C$19-'Simulation II'!$B315)^2)/(2*'Simulation II'!C$22^2)))</f>
        <v>0</v>
      </c>
      <c r="D315" s="22">
        <f>(1/(D$22*(SQRT(2*PI())))*EXP(-((D$19-'Simulation II'!$B315)^2)/(2*'Simulation II'!D$22^2)))</f>
        <v>0</v>
      </c>
      <c r="E315" s="22">
        <f>(1/(E$22*(SQRT(2*PI())))*EXP(-((E$19-'Simulation II'!$B315)^2)/(2*'Simulation II'!E$22^2)))</f>
        <v>0</v>
      </c>
      <c r="F315" s="22">
        <f>(1/(F$22*(SQRT(2*PI())))*EXP(-((F$19-'Simulation II'!$B315)^2)/(2*'Simulation II'!F$22^2)))</f>
        <v>0</v>
      </c>
      <c r="G315" s="22">
        <f>(1/(G$22*(SQRT(2*PI())))*EXP(-((G$18-'Simulation II'!$B315)^2)/(2*'Simulation II'!G$22^2)))</f>
        <v>0</v>
      </c>
      <c r="H315" s="22">
        <f>(1/(H$22*(SQRT(2*PI())))*EXP(-((H$18-'Simulation II'!$B315)^2)/(2*'Simulation II'!H$22^2)))</f>
        <v>0</v>
      </c>
      <c r="I315" s="22">
        <f>(1/(I$22*(SQRT(2*PI())))*EXP(-((I$18-'Simulation II'!$B315)^2)/(2*'Simulation II'!I$22^2)))</f>
        <v>0</v>
      </c>
      <c r="J315" s="22">
        <f t="shared" si="9"/>
        <v>0</v>
      </c>
    </row>
    <row r="316" spans="1:10">
      <c r="A316" s="18">
        <f>B316/'Isocratic retention'!$B$5</f>
        <v>1.4450000000000001</v>
      </c>
      <c r="B316" s="8">
        <v>2.89</v>
      </c>
      <c r="C316" s="22">
        <f>(1/(C$22*(SQRT(2*PI())))*EXP(-((C$19-'Simulation II'!$B316)^2)/(2*'Simulation II'!C$22^2)))</f>
        <v>0</v>
      </c>
      <c r="D316" s="22">
        <f>(1/(D$22*(SQRT(2*PI())))*EXP(-((D$19-'Simulation II'!$B316)^2)/(2*'Simulation II'!D$22^2)))</f>
        <v>0</v>
      </c>
      <c r="E316" s="22">
        <f>(1/(E$22*(SQRT(2*PI())))*EXP(-((E$19-'Simulation II'!$B316)^2)/(2*'Simulation II'!E$22^2)))</f>
        <v>0</v>
      </c>
      <c r="F316" s="22">
        <f>(1/(F$22*(SQRT(2*PI())))*EXP(-((F$19-'Simulation II'!$B316)^2)/(2*'Simulation II'!F$22^2)))</f>
        <v>0</v>
      </c>
      <c r="G316" s="22">
        <f>(1/(G$22*(SQRT(2*PI())))*EXP(-((G$18-'Simulation II'!$B316)^2)/(2*'Simulation II'!G$22^2)))</f>
        <v>0</v>
      </c>
      <c r="H316" s="22">
        <f>(1/(H$22*(SQRT(2*PI())))*EXP(-((H$18-'Simulation II'!$B316)^2)/(2*'Simulation II'!H$22^2)))</f>
        <v>0</v>
      </c>
      <c r="I316" s="22">
        <f>(1/(I$22*(SQRT(2*PI())))*EXP(-((I$18-'Simulation II'!$B316)^2)/(2*'Simulation II'!I$22^2)))</f>
        <v>0</v>
      </c>
      <c r="J316" s="22">
        <f t="shared" si="9"/>
        <v>0</v>
      </c>
    </row>
    <row r="317" spans="1:10">
      <c r="A317" s="18">
        <f>B317/'Isocratic retention'!$B$5</f>
        <v>1.45</v>
      </c>
      <c r="B317" s="8">
        <v>2.9</v>
      </c>
      <c r="C317" s="22">
        <f>(1/(C$22*(SQRT(2*PI())))*EXP(-((C$19-'Simulation II'!$B317)^2)/(2*'Simulation II'!C$22^2)))</f>
        <v>0</v>
      </c>
      <c r="D317" s="22">
        <f>(1/(D$22*(SQRT(2*PI())))*EXP(-((D$19-'Simulation II'!$B317)^2)/(2*'Simulation II'!D$22^2)))</f>
        <v>0</v>
      </c>
      <c r="E317" s="22">
        <f>(1/(E$22*(SQRT(2*PI())))*EXP(-((E$19-'Simulation II'!$B317)^2)/(2*'Simulation II'!E$22^2)))</f>
        <v>0</v>
      </c>
      <c r="F317" s="22">
        <f>(1/(F$22*(SQRT(2*PI())))*EXP(-((F$19-'Simulation II'!$B317)^2)/(2*'Simulation II'!F$22^2)))</f>
        <v>0</v>
      </c>
      <c r="G317" s="22">
        <f>(1/(G$22*(SQRT(2*PI())))*EXP(-((G$18-'Simulation II'!$B317)^2)/(2*'Simulation II'!G$22^2)))</f>
        <v>0</v>
      </c>
      <c r="H317" s="22">
        <f>(1/(H$22*(SQRT(2*PI())))*EXP(-((H$18-'Simulation II'!$B317)^2)/(2*'Simulation II'!H$22^2)))</f>
        <v>0</v>
      </c>
      <c r="I317" s="22">
        <f>(1/(I$22*(SQRT(2*PI())))*EXP(-((I$18-'Simulation II'!$B317)^2)/(2*'Simulation II'!I$22^2)))</f>
        <v>0</v>
      </c>
      <c r="J317" s="22">
        <f t="shared" si="9"/>
        <v>0</v>
      </c>
    </row>
    <row r="318" spans="1:10">
      <c r="A318" s="18">
        <f>B318/'Isocratic retention'!$B$5</f>
        <v>1.4550000000000001</v>
      </c>
      <c r="B318" s="8">
        <v>2.91</v>
      </c>
      <c r="C318" s="22">
        <f>(1/(C$22*(SQRT(2*PI())))*EXP(-((C$19-'Simulation II'!$B318)^2)/(2*'Simulation II'!C$22^2)))</f>
        <v>0</v>
      </c>
      <c r="D318" s="22">
        <f>(1/(D$22*(SQRT(2*PI())))*EXP(-((D$19-'Simulation II'!$B318)^2)/(2*'Simulation II'!D$22^2)))</f>
        <v>0</v>
      </c>
      <c r="E318" s="22">
        <f>(1/(E$22*(SQRT(2*PI())))*EXP(-((E$19-'Simulation II'!$B318)^2)/(2*'Simulation II'!E$22^2)))</f>
        <v>0</v>
      </c>
      <c r="F318" s="22">
        <f>(1/(F$22*(SQRT(2*PI())))*EXP(-((F$19-'Simulation II'!$B318)^2)/(2*'Simulation II'!F$22^2)))</f>
        <v>0</v>
      </c>
      <c r="G318" s="22">
        <f>(1/(G$22*(SQRT(2*PI())))*EXP(-((G$18-'Simulation II'!$B318)^2)/(2*'Simulation II'!G$22^2)))</f>
        <v>0</v>
      </c>
      <c r="H318" s="22">
        <f>(1/(H$22*(SQRT(2*PI())))*EXP(-((H$18-'Simulation II'!$B318)^2)/(2*'Simulation II'!H$22^2)))</f>
        <v>0</v>
      </c>
      <c r="I318" s="22">
        <f>(1/(I$22*(SQRT(2*PI())))*EXP(-((I$18-'Simulation II'!$B318)^2)/(2*'Simulation II'!I$22^2)))</f>
        <v>0</v>
      </c>
      <c r="J318" s="22">
        <f t="shared" si="9"/>
        <v>0</v>
      </c>
    </row>
    <row r="319" spans="1:10">
      <c r="A319" s="18">
        <f>B319/'Isocratic retention'!$B$5</f>
        <v>1.46</v>
      </c>
      <c r="B319" s="8">
        <v>2.92</v>
      </c>
      <c r="C319" s="22">
        <f>(1/(C$22*(SQRT(2*PI())))*EXP(-((C$19-'Simulation II'!$B319)^2)/(2*'Simulation II'!C$22^2)))</f>
        <v>0</v>
      </c>
      <c r="D319" s="22">
        <f>(1/(D$22*(SQRT(2*PI())))*EXP(-((D$19-'Simulation II'!$B319)^2)/(2*'Simulation II'!D$22^2)))</f>
        <v>0</v>
      </c>
      <c r="E319" s="22">
        <f>(1/(E$22*(SQRT(2*PI())))*EXP(-((E$19-'Simulation II'!$B319)^2)/(2*'Simulation II'!E$22^2)))</f>
        <v>0</v>
      </c>
      <c r="F319" s="22">
        <f>(1/(F$22*(SQRT(2*PI())))*EXP(-((F$19-'Simulation II'!$B319)^2)/(2*'Simulation II'!F$22^2)))</f>
        <v>0</v>
      </c>
      <c r="G319" s="22">
        <f>(1/(G$22*(SQRT(2*PI())))*EXP(-((G$18-'Simulation II'!$B319)^2)/(2*'Simulation II'!G$22^2)))</f>
        <v>0</v>
      </c>
      <c r="H319" s="22">
        <f>(1/(H$22*(SQRT(2*PI())))*EXP(-((H$18-'Simulation II'!$B319)^2)/(2*'Simulation II'!H$22^2)))</f>
        <v>0</v>
      </c>
      <c r="I319" s="22">
        <f>(1/(I$22*(SQRT(2*PI())))*EXP(-((I$18-'Simulation II'!$B319)^2)/(2*'Simulation II'!I$22^2)))</f>
        <v>0</v>
      </c>
      <c r="J319" s="22">
        <f t="shared" si="9"/>
        <v>0</v>
      </c>
    </row>
    <row r="320" spans="1:10">
      <c r="A320" s="18">
        <f>B320/'Isocratic retention'!$B$5</f>
        <v>1.4650000000000001</v>
      </c>
      <c r="B320" s="8">
        <v>2.93</v>
      </c>
      <c r="C320" s="22">
        <f>(1/(C$22*(SQRT(2*PI())))*EXP(-((C$19-'Simulation II'!$B320)^2)/(2*'Simulation II'!C$22^2)))</f>
        <v>0</v>
      </c>
      <c r="D320" s="22">
        <f>(1/(D$22*(SQRT(2*PI())))*EXP(-((D$19-'Simulation II'!$B320)^2)/(2*'Simulation II'!D$22^2)))</f>
        <v>0</v>
      </c>
      <c r="E320" s="22">
        <f>(1/(E$22*(SQRT(2*PI())))*EXP(-((E$19-'Simulation II'!$B320)^2)/(2*'Simulation II'!E$22^2)))</f>
        <v>0</v>
      </c>
      <c r="F320" s="22">
        <f>(1/(F$22*(SQRT(2*PI())))*EXP(-((F$19-'Simulation II'!$B320)^2)/(2*'Simulation II'!F$22^2)))</f>
        <v>0</v>
      </c>
      <c r="G320" s="22">
        <f>(1/(G$22*(SQRT(2*PI())))*EXP(-((G$18-'Simulation II'!$B320)^2)/(2*'Simulation II'!G$22^2)))</f>
        <v>0</v>
      </c>
      <c r="H320" s="22">
        <f>(1/(H$22*(SQRT(2*PI())))*EXP(-((H$18-'Simulation II'!$B320)^2)/(2*'Simulation II'!H$22^2)))</f>
        <v>0</v>
      </c>
      <c r="I320" s="22">
        <f>(1/(I$22*(SQRT(2*PI())))*EXP(-((I$18-'Simulation II'!$B320)^2)/(2*'Simulation II'!I$22^2)))</f>
        <v>0</v>
      </c>
      <c r="J320" s="22">
        <f t="shared" si="9"/>
        <v>0</v>
      </c>
    </row>
    <row r="321" spans="1:10">
      <c r="A321" s="18">
        <f>B321/'Isocratic retention'!$B$5</f>
        <v>1.47</v>
      </c>
      <c r="B321" s="8">
        <v>2.94</v>
      </c>
      <c r="C321" s="22">
        <f>(1/(C$22*(SQRT(2*PI())))*EXP(-((C$19-'Simulation II'!$B321)^2)/(2*'Simulation II'!C$22^2)))</f>
        <v>0</v>
      </c>
      <c r="D321" s="22">
        <f>(1/(D$22*(SQRT(2*PI())))*EXP(-((D$19-'Simulation II'!$B321)^2)/(2*'Simulation II'!D$22^2)))</f>
        <v>0</v>
      </c>
      <c r="E321" s="22">
        <f>(1/(E$22*(SQRT(2*PI())))*EXP(-((E$19-'Simulation II'!$B321)^2)/(2*'Simulation II'!E$22^2)))</f>
        <v>0</v>
      </c>
      <c r="F321" s="22">
        <f>(1/(F$22*(SQRT(2*PI())))*EXP(-((F$19-'Simulation II'!$B321)^2)/(2*'Simulation II'!F$22^2)))</f>
        <v>0</v>
      </c>
      <c r="G321" s="22">
        <f>(1/(G$22*(SQRT(2*PI())))*EXP(-((G$18-'Simulation II'!$B321)^2)/(2*'Simulation II'!G$22^2)))</f>
        <v>0</v>
      </c>
      <c r="H321" s="22">
        <f>(1/(H$22*(SQRT(2*PI())))*EXP(-((H$18-'Simulation II'!$B321)^2)/(2*'Simulation II'!H$22^2)))</f>
        <v>0</v>
      </c>
      <c r="I321" s="22">
        <f>(1/(I$22*(SQRT(2*PI())))*EXP(-((I$18-'Simulation II'!$B321)^2)/(2*'Simulation II'!I$22^2)))</f>
        <v>0</v>
      </c>
      <c r="J321" s="22">
        <f t="shared" si="9"/>
        <v>0</v>
      </c>
    </row>
    <row r="322" spans="1:10">
      <c r="A322" s="18">
        <f>B322/'Isocratic retention'!$B$5</f>
        <v>1.4750000000000001</v>
      </c>
      <c r="B322" s="8">
        <v>2.95</v>
      </c>
      <c r="C322" s="22">
        <f>(1/(C$22*(SQRT(2*PI())))*EXP(-((C$19-'Simulation II'!$B322)^2)/(2*'Simulation II'!C$22^2)))</f>
        <v>0</v>
      </c>
      <c r="D322" s="22">
        <f>(1/(D$22*(SQRT(2*PI())))*EXP(-((D$19-'Simulation II'!$B322)^2)/(2*'Simulation II'!D$22^2)))</f>
        <v>0</v>
      </c>
      <c r="E322" s="22">
        <f>(1/(E$22*(SQRT(2*PI())))*EXP(-((E$19-'Simulation II'!$B322)^2)/(2*'Simulation II'!E$22^2)))</f>
        <v>0</v>
      </c>
      <c r="F322" s="22">
        <f>(1/(F$22*(SQRT(2*PI())))*EXP(-((F$19-'Simulation II'!$B322)^2)/(2*'Simulation II'!F$22^2)))</f>
        <v>0</v>
      </c>
      <c r="G322" s="22">
        <f>(1/(G$22*(SQRT(2*PI())))*EXP(-((G$18-'Simulation II'!$B322)^2)/(2*'Simulation II'!G$22^2)))</f>
        <v>0</v>
      </c>
      <c r="H322" s="22">
        <f>(1/(H$22*(SQRT(2*PI())))*EXP(-((H$18-'Simulation II'!$B322)^2)/(2*'Simulation II'!H$22^2)))</f>
        <v>0</v>
      </c>
      <c r="I322" s="22">
        <f>(1/(I$22*(SQRT(2*PI())))*EXP(-((I$18-'Simulation II'!$B322)^2)/(2*'Simulation II'!I$22^2)))</f>
        <v>0</v>
      </c>
      <c r="J322" s="22">
        <f t="shared" si="9"/>
        <v>0</v>
      </c>
    </row>
    <row r="323" spans="1:10">
      <c r="A323" s="18">
        <f>B323/'Isocratic retention'!$B$5</f>
        <v>1.48</v>
      </c>
      <c r="B323" s="8">
        <v>2.96</v>
      </c>
      <c r="C323" s="22">
        <f>(1/(C$22*(SQRT(2*PI())))*EXP(-((C$19-'Simulation II'!$B323)^2)/(2*'Simulation II'!C$22^2)))</f>
        <v>0</v>
      </c>
      <c r="D323" s="22">
        <f>(1/(D$22*(SQRT(2*PI())))*EXP(-((D$19-'Simulation II'!$B323)^2)/(2*'Simulation II'!D$22^2)))</f>
        <v>0</v>
      </c>
      <c r="E323" s="22">
        <f>(1/(E$22*(SQRT(2*PI())))*EXP(-((E$19-'Simulation II'!$B323)^2)/(2*'Simulation II'!E$22^2)))</f>
        <v>0</v>
      </c>
      <c r="F323" s="22">
        <f>(1/(F$22*(SQRT(2*PI())))*EXP(-((F$19-'Simulation II'!$B323)^2)/(2*'Simulation II'!F$22^2)))</f>
        <v>0</v>
      </c>
      <c r="G323" s="22">
        <f>(1/(G$22*(SQRT(2*PI())))*EXP(-((G$18-'Simulation II'!$B323)^2)/(2*'Simulation II'!G$22^2)))</f>
        <v>0</v>
      </c>
      <c r="H323" s="22">
        <f>(1/(H$22*(SQRT(2*PI())))*EXP(-((H$18-'Simulation II'!$B323)^2)/(2*'Simulation II'!H$22^2)))</f>
        <v>0</v>
      </c>
      <c r="I323" s="22">
        <f>(1/(I$22*(SQRT(2*PI())))*EXP(-((I$18-'Simulation II'!$B323)^2)/(2*'Simulation II'!I$22^2)))</f>
        <v>0</v>
      </c>
      <c r="J323" s="22">
        <f t="shared" si="9"/>
        <v>0</v>
      </c>
    </row>
    <row r="324" spans="1:10">
      <c r="A324" s="18">
        <f>B324/'Isocratic retention'!$B$5</f>
        <v>1.4850000000000001</v>
      </c>
      <c r="B324" s="8">
        <v>2.97</v>
      </c>
      <c r="C324" s="22">
        <f>(1/(C$22*(SQRT(2*PI())))*EXP(-((C$19-'Simulation II'!$B324)^2)/(2*'Simulation II'!C$22^2)))</f>
        <v>0</v>
      </c>
      <c r="D324" s="22">
        <f>(1/(D$22*(SQRT(2*PI())))*EXP(-((D$19-'Simulation II'!$B324)^2)/(2*'Simulation II'!D$22^2)))</f>
        <v>0</v>
      </c>
      <c r="E324" s="22">
        <f>(1/(E$22*(SQRT(2*PI())))*EXP(-((E$19-'Simulation II'!$B324)^2)/(2*'Simulation II'!E$22^2)))</f>
        <v>0</v>
      </c>
      <c r="F324" s="22">
        <f>(1/(F$22*(SQRT(2*PI())))*EXP(-((F$19-'Simulation II'!$B324)^2)/(2*'Simulation II'!F$22^2)))</f>
        <v>0</v>
      </c>
      <c r="G324" s="22">
        <f>(1/(G$22*(SQRT(2*PI())))*EXP(-((G$18-'Simulation II'!$B324)^2)/(2*'Simulation II'!G$22^2)))</f>
        <v>0</v>
      </c>
      <c r="H324" s="22">
        <f>(1/(H$22*(SQRT(2*PI())))*EXP(-((H$18-'Simulation II'!$B324)^2)/(2*'Simulation II'!H$22^2)))</f>
        <v>0</v>
      </c>
      <c r="I324" s="22">
        <f>(1/(I$22*(SQRT(2*PI())))*EXP(-((I$18-'Simulation II'!$B324)^2)/(2*'Simulation II'!I$22^2)))</f>
        <v>0</v>
      </c>
      <c r="J324" s="22">
        <f t="shared" si="9"/>
        <v>0</v>
      </c>
    </row>
    <row r="325" spans="1:10">
      <c r="A325" s="18">
        <f>B325/'Isocratic retention'!$B$5</f>
        <v>1.49</v>
      </c>
      <c r="B325" s="8">
        <v>2.98</v>
      </c>
      <c r="C325" s="22">
        <f>(1/(C$22*(SQRT(2*PI())))*EXP(-((C$19-'Simulation II'!$B325)^2)/(2*'Simulation II'!C$22^2)))</f>
        <v>0</v>
      </c>
      <c r="D325" s="22">
        <f>(1/(D$22*(SQRT(2*PI())))*EXP(-((D$19-'Simulation II'!$B325)^2)/(2*'Simulation II'!D$22^2)))</f>
        <v>0</v>
      </c>
      <c r="E325" s="22">
        <f>(1/(E$22*(SQRT(2*PI())))*EXP(-((E$19-'Simulation II'!$B325)^2)/(2*'Simulation II'!E$22^2)))</f>
        <v>0</v>
      </c>
      <c r="F325" s="22">
        <f>(1/(F$22*(SQRT(2*PI())))*EXP(-((F$19-'Simulation II'!$B325)^2)/(2*'Simulation II'!F$22^2)))</f>
        <v>0</v>
      </c>
      <c r="G325" s="22">
        <f>(1/(G$22*(SQRT(2*PI())))*EXP(-((G$18-'Simulation II'!$B325)^2)/(2*'Simulation II'!G$22^2)))</f>
        <v>0</v>
      </c>
      <c r="H325" s="22">
        <f>(1/(H$22*(SQRT(2*PI())))*EXP(-((H$18-'Simulation II'!$B325)^2)/(2*'Simulation II'!H$22^2)))</f>
        <v>0</v>
      </c>
      <c r="I325" s="22">
        <f>(1/(I$22*(SQRT(2*PI())))*EXP(-((I$18-'Simulation II'!$B325)^2)/(2*'Simulation II'!I$22^2)))</f>
        <v>0</v>
      </c>
      <c r="J325" s="22">
        <f t="shared" si="9"/>
        <v>0</v>
      </c>
    </row>
    <row r="326" spans="1:10">
      <c r="A326" s="18">
        <f>B326/'Isocratic retention'!$B$5</f>
        <v>1.4950000000000001</v>
      </c>
      <c r="B326" s="8">
        <v>2.99</v>
      </c>
      <c r="C326" s="22">
        <f>(1/(C$22*(SQRT(2*PI())))*EXP(-((C$19-'Simulation II'!$B326)^2)/(2*'Simulation II'!C$22^2)))</f>
        <v>0</v>
      </c>
      <c r="D326" s="22">
        <f>(1/(D$22*(SQRT(2*PI())))*EXP(-((D$19-'Simulation II'!$B326)^2)/(2*'Simulation II'!D$22^2)))</f>
        <v>0</v>
      </c>
      <c r="E326" s="22">
        <f>(1/(E$22*(SQRT(2*PI())))*EXP(-((E$19-'Simulation II'!$B326)^2)/(2*'Simulation II'!E$22^2)))</f>
        <v>0</v>
      </c>
      <c r="F326" s="22">
        <f>(1/(F$22*(SQRT(2*PI())))*EXP(-((F$19-'Simulation II'!$B326)^2)/(2*'Simulation II'!F$22^2)))</f>
        <v>0</v>
      </c>
      <c r="G326" s="22">
        <f>(1/(G$22*(SQRT(2*PI())))*EXP(-((G$18-'Simulation II'!$B326)^2)/(2*'Simulation II'!G$22^2)))</f>
        <v>0</v>
      </c>
      <c r="H326" s="22">
        <f>(1/(H$22*(SQRT(2*PI())))*EXP(-((H$18-'Simulation II'!$B326)^2)/(2*'Simulation II'!H$22^2)))</f>
        <v>0</v>
      </c>
      <c r="I326" s="22">
        <f>(1/(I$22*(SQRT(2*PI())))*EXP(-((I$18-'Simulation II'!$B326)^2)/(2*'Simulation II'!I$22^2)))</f>
        <v>0</v>
      </c>
      <c r="J326" s="22">
        <f t="shared" si="9"/>
        <v>0</v>
      </c>
    </row>
    <row r="327" spans="1:10">
      <c r="A327" s="18">
        <f>B327/'Isocratic retention'!$B$5</f>
        <v>1.5</v>
      </c>
      <c r="B327" s="8">
        <v>3</v>
      </c>
      <c r="C327" s="22">
        <f>(1/(C$22*(SQRT(2*PI())))*EXP(-((C$19-'Simulation II'!$B327)^2)/(2*'Simulation II'!C$22^2)))</f>
        <v>0</v>
      </c>
      <c r="D327" s="22">
        <f>(1/(D$22*(SQRT(2*PI())))*EXP(-((D$19-'Simulation II'!$B327)^2)/(2*'Simulation II'!D$22^2)))</f>
        <v>0</v>
      </c>
      <c r="E327" s="22">
        <f>(1/(E$22*(SQRT(2*PI())))*EXP(-((E$19-'Simulation II'!$B327)^2)/(2*'Simulation II'!E$22^2)))</f>
        <v>0</v>
      </c>
      <c r="F327" s="22">
        <f>(1/(F$22*(SQRT(2*PI())))*EXP(-((F$19-'Simulation II'!$B327)^2)/(2*'Simulation II'!F$22^2)))</f>
        <v>0</v>
      </c>
      <c r="G327" s="22">
        <f>(1/(G$22*(SQRT(2*PI())))*EXP(-((G$18-'Simulation II'!$B327)^2)/(2*'Simulation II'!G$22^2)))</f>
        <v>0</v>
      </c>
      <c r="H327" s="22">
        <f>(1/(H$22*(SQRT(2*PI())))*EXP(-((H$18-'Simulation II'!$B327)^2)/(2*'Simulation II'!H$22^2)))</f>
        <v>0</v>
      </c>
      <c r="I327" s="22">
        <f>(1/(I$22*(SQRT(2*PI())))*EXP(-((I$18-'Simulation II'!$B327)^2)/(2*'Simulation II'!I$22^2)))</f>
        <v>0</v>
      </c>
      <c r="J327" s="22">
        <f t="shared" si="9"/>
        <v>0</v>
      </c>
    </row>
    <row r="328" spans="1:10">
      <c r="A328" s="18">
        <f>B328/'Isocratic retention'!$B$5</f>
        <v>1.5049999999999999</v>
      </c>
      <c r="B328" s="8">
        <v>3.01</v>
      </c>
      <c r="C328" s="22">
        <f>(1/(C$22*(SQRT(2*PI())))*EXP(-((C$19-'Simulation II'!$B328)^2)/(2*'Simulation II'!C$22^2)))</f>
        <v>0</v>
      </c>
      <c r="D328" s="22">
        <f>(1/(D$22*(SQRT(2*PI())))*EXP(-((D$19-'Simulation II'!$B328)^2)/(2*'Simulation II'!D$22^2)))</f>
        <v>0</v>
      </c>
      <c r="E328" s="22">
        <f>(1/(E$22*(SQRT(2*PI())))*EXP(-((E$19-'Simulation II'!$B328)^2)/(2*'Simulation II'!E$22^2)))</f>
        <v>0</v>
      </c>
      <c r="F328" s="22">
        <f>(1/(F$22*(SQRT(2*PI())))*EXP(-((F$19-'Simulation II'!$B328)^2)/(2*'Simulation II'!F$22^2)))</f>
        <v>0</v>
      </c>
      <c r="G328" s="22">
        <f>(1/(G$22*(SQRT(2*PI())))*EXP(-((G$18-'Simulation II'!$B328)^2)/(2*'Simulation II'!G$22^2)))</f>
        <v>0</v>
      </c>
      <c r="H328" s="22">
        <f>(1/(H$22*(SQRT(2*PI())))*EXP(-((H$18-'Simulation II'!$B328)^2)/(2*'Simulation II'!H$22^2)))</f>
        <v>0</v>
      </c>
      <c r="I328" s="22">
        <f>(1/(I$22*(SQRT(2*PI())))*EXP(-((I$18-'Simulation II'!$B328)^2)/(2*'Simulation II'!I$22^2)))</f>
        <v>0</v>
      </c>
      <c r="J328" s="22">
        <f t="shared" si="9"/>
        <v>0</v>
      </c>
    </row>
    <row r="329" spans="1:10">
      <c r="A329" s="18">
        <f>B329/'Isocratic retention'!$B$5</f>
        <v>1.51</v>
      </c>
      <c r="B329" s="8">
        <v>3.02</v>
      </c>
      <c r="C329" s="22">
        <f>(1/(C$22*(SQRT(2*PI())))*EXP(-((C$19-'Simulation II'!$B329)^2)/(2*'Simulation II'!C$22^2)))</f>
        <v>0</v>
      </c>
      <c r="D329" s="22">
        <f>(1/(D$22*(SQRT(2*PI())))*EXP(-((D$19-'Simulation II'!$B329)^2)/(2*'Simulation II'!D$22^2)))</f>
        <v>0</v>
      </c>
      <c r="E329" s="22">
        <f>(1/(E$22*(SQRT(2*PI())))*EXP(-((E$19-'Simulation II'!$B329)^2)/(2*'Simulation II'!E$22^2)))</f>
        <v>0</v>
      </c>
      <c r="F329" s="22">
        <f>(1/(F$22*(SQRT(2*PI())))*EXP(-((F$19-'Simulation II'!$B329)^2)/(2*'Simulation II'!F$22^2)))</f>
        <v>0</v>
      </c>
      <c r="G329" s="22">
        <f>(1/(G$22*(SQRT(2*PI())))*EXP(-((G$18-'Simulation II'!$B329)^2)/(2*'Simulation II'!G$22^2)))</f>
        <v>0</v>
      </c>
      <c r="H329" s="22">
        <f>(1/(H$22*(SQRT(2*PI())))*EXP(-((H$18-'Simulation II'!$B329)^2)/(2*'Simulation II'!H$22^2)))</f>
        <v>0</v>
      </c>
      <c r="I329" s="22">
        <f>(1/(I$22*(SQRT(2*PI())))*EXP(-((I$18-'Simulation II'!$B329)^2)/(2*'Simulation II'!I$22^2)))</f>
        <v>0</v>
      </c>
      <c r="J329" s="22">
        <f t="shared" si="9"/>
        <v>0</v>
      </c>
    </row>
    <row r="330" spans="1:10">
      <c r="A330" s="18">
        <f>B330/'Isocratic retention'!$B$5</f>
        <v>1.5149999999999999</v>
      </c>
      <c r="B330" s="8">
        <v>3.03</v>
      </c>
      <c r="C330" s="22">
        <f>(1/(C$22*(SQRT(2*PI())))*EXP(-((C$19-'Simulation II'!$B330)^2)/(2*'Simulation II'!C$22^2)))</f>
        <v>0</v>
      </c>
      <c r="D330" s="22">
        <f>(1/(D$22*(SQRT(2*PI())))*EXP(-((D$19-'Simulation II'!$B330)^2)/(2*'Simulation II'!D$22^2)))</f>
        <v>0</v>
      </c>
      <c r="E330" s="22">
        <f>(1/(E$22*(SQRT(2*PI())))*EXP(-((E$19-'Simulation II'!$B330)^2)/(2*'Simulation II'!E$22^2)))</f>
        <v>0</v>
      </c>
      <c r="F330" s="22">
        <f>(1/(F$22*(SQRT(2*PI())))*EXP(-((F$19-'Simulation II'!$B330)^2)/(2*'Simulation II'!F$22^2)))</f>
        <v>0</v>
      </c>
      <c r="G330" s="22">
        <f>(1/(G$22*(SQRT(2*PI())))*EXP(-((G$18-'Simulation II'!$B330)^2)/(2*'Simulation II'!G$22^2)))</f>
        <v>0</v>
      </c>
      <c r="H330" s="22">
        <f>(1/(H$22*(SQRT(2*PI())))*EXP(-((H$18-'Simulation II'!$B330)^2)/(2*'Simulation II'!H$22^2)))</f>
        <v>0</v>
      </c>
      <c r="I330" s="22">
        <f>(1/(I$22*(SQRT(2*PI())))*EXP(-((I$18-'Simulation II'!$B330)^2)/(2*'Simulation II'!I$22^2)))</f>
        <v>0</v>
      </c>
      <c r="J330" s="22">
        <f t="shared" si="9"/>
        <v>0</v>
      </c>
    </row>
    <row r="331" spans="1:10">
      <c r="A331" s="18">
        <f>B331/'Isocratic retention'!$B$5</f>
        <v>1.52</v>
      </c>
      <c r="B331" s="8">
        <v>3.04</v>
      </c>
      <c r="C331" s="22">
        <f>(1/(C$22*(SQRT(2*PI())))*EXP(-((C$19-'Simulation II'!$B331)^2)/(2*'Simulation II'!C$22^2)))</f>
        <v>0</v>
      </c>
      <c r="D331" s="22">
        <f>(1/(D$22*(SQRT(2*PI())))*EXP(-((D$19-'Simulation II'!$B331)^2)/(2*'Simulation II'!D$22^2)))</f>
        <v>0</v>
      </c>
      <c r="E331" s="22">
        <f>(1/(E$22*(SQRT(2*PI())))*EXP(-((E$19-'Simulation II'!$B331)^2)/(2*'Simulation II'!E$22^2)))</f>
        <v>0</v>
      </c>
      <c r="F331" s="22">
        <f>(1/(F$22*(SQRT(2*PI())))*EXP(-((F$19-'Simulation II'!$B331)^2)/(2*'Simulation II'!F$22^2)))</f>
        <v>0</v>
      </c>
      <c r="G331" s="22">
        <f>(1/(G$22*(SQRT(2*PI())))*EXP(-((G$18-'Simulation II'!$B331)^2)/(2*'Simulation II'!G$22^2)))</f>
        <v>0</v>
      </c>
      <c r="H331" s="22">
        <f>(1/(H$22*(SQRT(2*PI())))*EXP(-((H$18-'Simulation II'!$B331)^2)/(2*'Simulation II'!H$22^2)))</f>
        <v>0</v>
      </c>
      <c r="I331" s="22">
        <f>(1/(I$22*(SQRT(2*PI())))*EXP(-((I$18-'Simulation II'!$B331)^2)/(2*'Simulation II'!I$22^2)))</f>
        <v>0</v>
      </c>
      <c r="J331" s="22">
        <f t="shared" si="9"/>
        <v>0</v>
      </c>
    </row>
    <row r="332" spans="1:10">
      <c r="A332" s="18">
        <f>B332/'Isocratic retention'!$B$5</f>
        <v>1.5249999999999999</v>
      </c>
      <c r="B332" s="8">
        <v>3.05</v>
      </c>
      <c r="C332" s="22">
        <f>(1/(C$22*(SQRT(2*PI())))*EXP(-((C$19-'Simulation II'!$B332)^2)/(2*'Simulation II'!C$22^2)))</f>
        <v>0</v>
      </c>
      <c r="D332" s="22">
        <f>(1/(D$22*(SQRT(2*PI())))*EXP(-((D$19-'Simulation II'!$B332)^2)/(2*'Simulation II'!D$22^2)))</f>
        <v>0</v>
      </c>
      <c r="E332" s="22">
        <f>(1/(E$22*(SQRT(2*PI())))*EXP(-((E$19-'Simulation II'!$B332)^2)/(2*'Simulation II'!E$22^2)))</f>
        <v>0</v>
      </c>
      <c r="F332" s="22">
        <f>(1/(F$22*(SQRT(2*PI())))*EXP(-((F$19-'Simulation II'!$B332)^2)/(2*'Simulation II'!F$22^2)))</f>
        <v>0</v>
      </c>
      <c r="G332" s="22">
        <f>(1/(G$22*(SQRT(2*PI())))*EXP(-((G$18-'Simulation II'!$B332)^2)/(2*'Simulation II'!G$22^2)))</f>
        <v>0</v>
      </c>
      <c r="H332" s="22">
        <f>(1/(H$22*(SQRT(2*PI())))*EXP(-((H$18-'Simulation II'!$B332)^2)/(2*'Simulation II'!H$22^2)))</f>
        <v>0</v>
      </c>
      <c r="I332" s="22">
        <f>(1/(I$22*(SQRT(2*PI())))*EXP(-((I$18-'Simulation II'!$B332)^2)/(2*'Simulation II'!I$22^2)))</f>
        <v>0</v>
      </c>
      <c r="J332" s="22">
        <f t="shared" si="9"/>
        <v>0</v>
      </c>
    </row>
    <row r="333" spans="1:10">
      <c r="A333" s="18">
        <f>B333/'Isocratic retention'!$B$5</f>
        <v>1.53</v>
      </c>
      <c r="B333" s="8">
        <v>3.06</v>
      </c>
      <c r="C333" s="22">
        <f>(1/(C$22*(SQRT(2*PI())))*EXP(-((C$19-'Simulation II'!$B333)^2)/(2*'Simulation II'!C$22^2)))</f>
        <v>0</v>
      </c>
      <c r="D333" s="22">
        <f>(1/(D$22*(SQRT(2*PI())))*EXP(-((D$19-'Simulation II'!$B333)^2)/(2*'Simulation II'!D$22^2)))</f>
        <v>0</v>
      </c>
      <c r="E333" s="22">
        <f>(1/(E$22*(SQRT(2*PI())))*EXP(-((E$19-'Simulation II'!$B333)^2)/(2*'Simulation II'!E$22^2)))</f>
        <v>0</v>
      </c>
      <c r="F333" s="22">
        <f>(1/(F$22*(SQRT(2*PI())))*EXP(-((F$19-'Simulation II'!$B333)^2)/(2*'Simulation II'!F$22^2)))</f>
        <v>0</v>
      </c>
      <c r="G333" s="22">
        <f>(1/(G$22*(SQRT(2*PI())))*EXP(-((G$18-'Simulation II'!$B333)^2)/(2*'Simulation II'!G$22^2)))</f>
        <v>0</v>
      </c>
      <c r="H333" s="22">
        <f>(1/(H$22*(SQRT(2*PI())))*EXP(-((H$18-'Simulation II'!$B333)^2)/(2*'Simulation II'!H$22^2)))</f>
        <v>0</v>
      </c>
      <c r="I333" s="22">
        <f>(1/(I$22*(SQRT(2*PI())))*EXP(-((I$18-'Simulation II'!$B333)^2)/(2*'Simulation II'!I$22^2)))</f>
        <v>0</v>
      </c>
      <c r="J333" s="22">
        <f t="shared" si="9"/>
        <v>0</v>
      </c>
    </row>
    <row r="334" spans="1:10">
      <c r="A334" s="18">
        <f>B334/'Isocratic retention'!$B$5</f>
        <v>1.5349999999999999</v>
      </c>
      <c r="B334" s="8">
        <v>3.07</v>
      </c>
      <c r="C334" s="22">
        <f>(1/(C$22*(SQRT(2*PI())))*EXP(-((C$19-'Simulation II'!$B334)^2)/(2*'Simulation II'!C$22^2)))</f>
        <v>0</v>
      </c>
      <c r="D334" s="22">
        <f>(1/(D$22*(SQRT(2*PI())))*EXP(-((D$19-'Simulation II'!$B334)^2)/(2*'Simulation II'!D$22^2)))</f>
        <v>0</v>
      </c>
      <c r="E334" s="22">
        <f>(1/(E$22*(SQRT(2*PI())))*EXP(-((E$19-'Simulation II'!$B334)^2)/(2*'Simulation II'!E$22^2)))</f>
        <v>0</v>
      </c>
      <c r="F334" s="22">
        <f>(1/(F$22*(SQRT(2*PI())))*EXP(-((F$19-'Simulation II'!$B334)^2)/(2*'Simulation II'!F$22^2)))</f>
        <v>0</v>
      </c>
      <c r="G334" s="22">
        <f>(1/(G$22*(SQRT(2*PI())))*EXP(-((G$18-'Simulation II'!$B334)^2)/(2*'Simulation II'!G$22^2)))</f>
        <v>0</v>
      </c>
      <c r="H334" s="22">
        <f>(1/(H$22*(SQRT(2*PI())))*EXP(-((H$18-'Simulation II'!$B334)^2)/(2*'Simulation II'!H$22^2)))</f>
        <v>0</v>
      </c>
      <c r="I334" s="22">
        <f>(1/(I$22*(SQRT(2*PI())))*EXP(-((I$18-'Simulation II'!$B334)^2)/(2*'Simulation II'!I$22^2)))</f>
        <v>0</v>
      </c>
      <c r="J334" s="22">
        <f t="shared" si="9"/>
        <v>0</v>
      </c>
    </row>
    <row r="335" spans="1:10">
      <c r="A335" s="18">
        <f>B335/'Isocratic retention'!$B$5</f>
        <v>1.54</v>
      </c>
      <c r="B335" s="8">
        <v>3.08</v>
      </c>
      <c r="C335" s="22">
        <f>(1/(C$22*(SQRT(2*PI())))*EXP(-((C$19-'Simulation II'!$B335)^2)/(2*'Simulation II'!C$22^2)))</f>
        <v>0</v>
      </c>
      <c r="D335" s="22">
        <f>(1/(D$22*(SQRT(2*PI())))*EXP(-((D$19-'Simulation II'!$B335)^2)/(2*'Simulation II'!D$22^2)))</f>
        <v>0</v>
      </c>
      <c r="E335" s="22">
        <f>(1/(E$22*(SQRT(2*PI())))*EXP(-((E$19-'Simulation II'!$B335)^2)/(2*'Simulation II'!E$22^2)))</f>
        <v>0</v>
      </c>
      <c r="F335" s="22">
        <f>(1/(F$22*(SQRT(2*PI())))*EXP(-((F$19-'Simulation II'!$B335)^2)/(2*'Simulation II'!F$22^2)))</f>
        <v>0</v>
      </c>
      <c r="G335" s="22">
        <f>(1/(G$22*(SQRT(2*PI())))*EXP(-((G$18-'Simulation II'!$B335)^2)/(2*'Simulation II'!G$22^2)))</f>
        <v>0</v>
      </c>
      <c r="H335" s="22">
        <f>(1/(H$22*(SQRT(2*PI())))*EXP(-((H$18-'Simulation II'!$B335)^2)/(2*'Simulation II'!H$22^2)))</f>
        <v>0</v>
      </c>
      <c r="I335" s="22">
        <f>(1/(I$22*(SQRT(2*PI())))*EXP(-((I$18-'Simulation II'!$B335)^2)/(2*'Simulation II'!I$22^2)))</f>
        <v>0</v>
      </c>
      <c r="J335" s="22">
        <f t="shared" si="9"/>
        <v>0</v>
      </c>
    </row>
    <row r="336" spans="1:10">
      <c r="A336" s="18">
        <f>B336/'Isocratic retention'!$B$5</f>
        <v>1.5449999999999999</v>
      </c>
      <c r="B336" s="8">
        <v>3.09</v>
      </c>
      <c r="C336" s="22">
        <f>(1/(C$22*(SQRT(2*PI())))*EXP(-((C$19-'Simulation II'!$B336)^2)/(2*'Simulation II'!C$22^2)))</f>
        <v>0</v>
      </c>
      <c r="D336" s="22">
        <f>(1/(D$22*(SQRT(2*PI())))*EXP(-((D$19-'Simulation II'!$B336)^2)/(2*'Simulation II'!D$22^2)))</f>
        <v>0</v>
      </c>
      <c r="E336" s="22">
        <f>(1/(E$22*(SQRT(2*PI())))*EXP(-((E$19-'Simulation II'!$B336)^2)/(2*'Simulation II'!E$22^2)))</f>
        <v>0</v>
      </c>
      <c r="F336" s="22">
        <f>(1/(F$22*(SQRT(2*PI())))*EXP(-((F$19-'Simulation II'!$B336)^2)/(2*'Simulation II'!F$22^2)))</f>
        <v>0</v>
      </c>
      <c r="G336" s="22">
        <f>(1/(G$22*(SQRT(2*PI())))*EXP(-((G$18-'Simulation II'!$B336)^2)/(2*'Simulation II'!G$22^2)))</f>
        <v>0</v>
      </c>
      <c r="H336" s="22">
        <f>(1/(H$22*(SQRT(2*PI())))*EXP(-((H$18-'Simulation II'!$B336)^2)/(2*'Simulation II'!H$22^2)))</f>
        <v>0</v>
      </c>
      <c r="I336" s="22">
        <f>(1/(I$22*(SQRT(2*PI())))*EXP(-((I$18-'Simulation II'!$B336)^2)/(2*'Simulation II'!I$22^2)))</f>
        <v>0</v>
      </c>
      <c r="J336" s="22">
        <f t="shared" si="9"/>
        <v>0</v>
      </c>
    </row>
    <row r="337" spans="1:10">
      <c r="A337" s="18">
        <f>B337/'Isocratic retention'!$B$5</f>
        <v>1.55</v>
      </c>
      <c r="B337" s="8">
        <v>3.1</v>
      </c>
      <c r="C337" s="22">
        <f>(1/(C$22*(SQRT(2*PI())))*EXP(-((C$19-'Simulation II'!$B337)^2)/(2*'Simulation II'!C$22^2)))</f>
        <v>0</v>
      </c>
      <c r="D337" s="22">
        <f>(1/(D$22*(SQRT(2*PI())))*EXP(-((D$19-'Simulation II'!$B337)^2)/(2*'Simulation II'!D$22^2)))</f>
        <v>0</v>
      </c>
      <c r="E337" s="22">
        <f>(1/(E$22*(SQRT(2*PI())))*EXP(-((E$19-'Simulation II'!$B337)^2)/(2*'Simulation II'!E$22^2)))</f>
        <v>0</v>
      </c>
      <c r="F337" s="22">
        <f>(1/(F$22*(SQRT(2*PI())))*EXP(-((F$19-'Simulation II'!$B337)^2)/(2*'Simulation II'!F$22^2)))</f>
        <v>0</v>
      </c>
      <c r="G337" s="22">
        <f>(1/(G$22*(SQRT(2*PI())))*EXP(-((G$18-'Simulation II'!$B337)^2)/(2*'Simulation II'!G$22^2)))</f>
        <v>0</v>
      </c>
      <c r="H337" s="22">
        <f>(1/(H$22*(SQRT(2*PI())))*EXP(-((H$18-'Simulation II'!$B337)^2)/(2*'Simulation II'!H$22^2)))</f>
        <v>0</v>
      </c>
      <c r="I337" s="22">
        <f>(1/(I$22*(SQRT(2*PI())))*EXP(-((I$18-'Simulation II'!$B337)^2)/(2*'Simulation II'!I$22^2)))</f>
        <v>0</v>
      </c>
      <c r="J337" s="22">
        <f t="shared" si="9"/>
        <v>0</v>
      </c>
    </row>
    <row r="338" spans="1:10">
      <c r="A338" s="18">
        <f>B338/'Isocratic retention'!$B$5</f>
        <v>1.5549999999999999</v>
      </c>
      <c r="B338" s="8">
        <v>3.11</v>
      </c>
      <c r="C338" s="22">
        <f>(1/(C$22*(SQRT(2*PI())))*EXP(-((C$19-'Simulation II'!$B338)^2)/(2*'Simulation II'!C$22^2)))</f>
        <v>0</v>
      </c>
      <c r="D338" s="22">
        <f>(1/(D$22*(SQRT(2*PI())))*EXP(-((D$19-'Simulation II'!$B338)^2)/(2*'Simulation II'!D$22^2)))</f>
        <v>0</v>
      </c>
      <c r="E338" s="22">
        <f>(1/(E$22*(SQRT(2*PI())))*EXP(-((E$19-'Simulation II'!$B338)^2)/(2*'Simulation II'!E$22^2)))</f>
        <v>0</v>
      </c>
      <c r="F338" s="22">
        <f>(1/(F$22*(SQRT(2*PI())))*EXP(-((F$19-'Simulation II'!$B338)^2)/(2*'Simulation II'!F$22^2)))</f>
        <v>0</v>
      </c>
      <c r="G338" s="22">
        <f>(1/(G$22*(SQRT(2*PI())))*EXP(-((G$18-'Simulation II'!$B338)^2)/(2*'Simulation II'!G$22^2)))</f>
        <v>0</v>
      </c>
      <c r="H338" s="22">
        <f>(1/(H$22*(SQRT(2*PI())))*EXP(-((H$18-'Simulation II'!$B338)^2)/(2*'Simulation II'!H$22^2)))</f>
        <v>0</v>
      </c>
      <c r="I338" s="22">
        <f>(1/(I$22*(SQRT(2*PI())))*EXP(-((I$18-'Simulation II'!$B338)^2)/(2*'Simulation II'!I$22^2)))</f>
        <v>0</v>
      </c>
      <c r="J338" s="22">
        <f t="shared" si="9"/>
        <v>0</v>
      </c>
    </row>
    <row r="339" spans="1:10">
      <c r="A339" s="18">
        <f>B339/'Isocratic retention'!$B$5</f>
        <v>1.56</v>
      </c>
      <c r="B339" s="8">
        <v>3.12</v>
      </c>
      <c r="C339" s="22">
        <f>(1/(C$22*(SQRT(2*PI())))*EXP(-((C$19-'Simulation II'!$B339)^2)/(2*'Simulation II'!C$22^2)))</f>
        <v>0</v>
      </c>
      <c r="D339" s="22">
        <f>(1/(D$22*(SQRT(2*PI())))*EXP(-((D$19-'Simulation II'!$B339)^2)/(2*'Simulation II'!D$22^2)))</f>
        <v>0</v>
      </c>
      <c r="E339" s="22">
        <f>(1/(E$22*(SQRT(2*PI())))*EXP(-((E$19-'Simulation II'!$B339)^2)/(2*'Simulation II'!E$22^2)))</f>
        <v>0</v>
      </c>
      <c r="F339" s="22">
        <f>(1/(F$22*(SQRT(2*PI())))*EXP(-((F$19-'Simulation II'!$B339)^2)/(2*'Simulation II'!F$22^2)))</f>
        <v>0</v>
      </c>
      <c r="G339" s="22">
        <f>(1/(G$22*(SQRT(2*PI())))*EXP(-((G$18-'Simulation II'!$B339)^2)/(2*'Simulation II'!G$22^2)))</f>
        <v>0</v>
      </c>
      <c r="H339" s="22">
        <f>(1/(H$22*(SQRT(2*PI())))*EXP(-((H$18-'Simulation II'!$B339)^2)/(2*'Simulation II'!H$22^2)))</f>
        <v>0</v>
      </c>
      <c r="I339" s="22">
        <f>(1/(I$22*(SQRT(2*PI())))*EXP(-((I$18-'Simulation II'!$B339)^2)/(2*'Simulation II'!I$22^2)))</f>
        <v>0</v>
      </c>
      <c r="J339" s="22">
        <f t="shared" si="9"/>
        <v>0</v>
      </c>
    </row>
    <row r="340" spans="1:10">
      <c r="A340" s="18">
        <f>B340/'Isocratic retention'!$B$5</f>
        <v>1.5649999999999999</v>
      </c>
      <c r="B340" s="8">
        <v>3.13</v>
      </c>
      <c r="C340" s="22">
        <f>(1/(C$22*(SQRT(2*PI())))*EXP(-((C$19-'Simulation II'!$B340)^2)/(2*'Simulation II'!C$22^2)))</f>
        <v>0</v>
      </c>
      <c r="D340" s="22">
        <f>(1/(D$22*(SQRT(2*PI())))*EXP(-((D$19-'Simulation II'!$B340)^2)/(2*'Simulation II'!D$22^2)))</f>
        <v>0</v>
      </c>
      <c r="E340" s="22">
        <f>(1/(E$22*(SQRT(2*PI())))*EXP(-((E$19-'Simulation II'!$B340)^2)/(2*'Simulation II'!E$22^2)))</f>
        <v>0</v>
      </c>
      <c r="F340" s="22">
        <f>(1/(F$22*(SQRT(2*PI())))*EXP(-((F$19-'Simulation II'!$B340)^2)/(2*'Simulation II'!F$22^2)))</f>
        <v>0</v>
      </c>
      <c r="G340" s="22">
        <f>(1/(G$22*(SQRT(2*PI())))*EXP(-((G$18-'Simulation II'!$B340)^2)/(2*'Simulation II'!G$22^2)))</f>
        <v>0</v>
      </c>
      <c r="H340" s="22">
        <f>(1/(H$22*(SQRT(2*PI())))*EXP(-((H$18-'Simulation II'!$B340)^2)/(2*'Simulation II'!H$22^2)))</f>
        <v>0</v>
      </c>
      <c r="I340" s="22">
        <f>(1/(I$22*(SQRT(2*PI())))*EXP(-((I$18-'Simulation II'!$B340)^2)/(2*'Simulation II'!I$22^2)))</f>
        <v>0</v>
      </c>
      <c r="J340" s="22">
        <f t="shared" si="9"/>
        <v>0</v>
      </c>
    </row>
    <row r="341" spans="1:10">
      <c r="A341" s="18">
        <f>B341/'Isocratic retention'!$B$5</f>
        <v>1.57</v>
      </c>
      <c r="B341" s="8">
        <v>3.14</v>
      </c>
      <c r="C341" s="22">
        <f>(1/(C$22*(SQRT(2*PI())))*EXP(-((C$19-'Simulation II'!$B341)^2)/(2*'Simulation II'!C$22^2)))</f>
        <v>0</v>
      </c>
      <c r="D341" s="22">
        <f>(1/(D$22*(SQRT(2*PI())))*EXP(-((D$19-'Simulation II'!$B341)^2)/(2*'Simulation II'!D$22^2)))</f>
        <v>0</v>
      </c>
      <c r="E341" s="22">
        <f>(1/(E$22*(SQRT(2*PI())))*EXP(-((E$19-'Simulation II'!$B341)^2)/(2*'Simulation II'!E$22^2)))</f>
        <v>0</v>
      </c>
      <c r="F341" s="22">
        <f>(1/(F$22*(SQRT(2*PI())))*EXP(-((F$19-'Simulation II'!$B341)^2)/(2*'Simulation II'!F$22^2)))</f>
        <v>0</v>
      </c>
      <c r="G341" s="22">
        <f>(1/(G$22*(SQRT(2*PI())))*EXP(-((G$18-'Simulation II'!$B341)^2)/(2*'Simulation II'!G$22^2)))</f>
        <v>0</v>
      </c>
      <c r="H341" s="22">
        <f>(1/(H$22*(SQRT(2*PI())))*EXP(-((H$18-'Simulation II'!$B341)^2)/(2*'Simulation II'!H$22^2)))</f>
        <v>0</v>
      </c>
      <c r="I341" s="22">
        <f>(1/(I$22*(SQRT(2*PI())))*EXP(-((I$18-'Simulation II'!$B341)^2)/(2*'Simulation II'!I$22^2)))</f>
        <v>0</v>
      </c>
      <c r="J341" s="22">
        <f t="shared" si="9"/>
        <v>0</v>
      </c>
    </row>
    <row r="342" spans="1:10">
      <c r="A342" s="18">
        <f>B342/'Isocratic retention'!$B$5</f>
        <v>1.575</v>
      </c>
      <c r="B342" s="8">
        <v>3.15</v>
      </c>
      <c r="C342" s="22">
        <f>(1/(C$22*(SQRT(2*PI())))*EXP(-((C$19-'Simulation II'!$B342)^2)/(2*'Simulation II'!C$22^2)))</f>
        <v>0</v>
      </c>
      <c r="D342" s="22">
        <f>(1/(D$22*(SQRT(2*PI())))*EXP(-((D$19-'Simulation II'!$B342)^2)/(2*'Simulation II'!D$22^2)))</f>
        <v>0</v>
      </c>
      <c r="E342" s="22">
        <f>(1/(E$22*(SQRT(2*PI())))*EXP(-((E$19-'Simulation II'!$B342)^2)/(2*'Simulation II'!E$22^2)))</f>
        <v>0</v>
      </c>
      <c r="F342" s="22">
        <f>(1/(F$22*(SQRT(2*PI())))*EXP(-((F$19-'Simulation II'!$B342)^2)/(2*'Simulation II'!F$22^2)))</f>
        <v>0</v>
      </c>
      <c r="G342" s="22">
        <f>(1/(G$22*(SQRT(2*PI())))*EXP(-((G$18-'Simulation II'!$B342)^2)/(2*'Simulation II'!G$22^2)))</f>
        <v>0</v>
      </c>
      <c r="H342" s="22">
        <f>(1/(H$22*(SQRT(2*PI())))*EXP(-((H$18-'Simulation II'!$B342)^2)/(2*'Simulation II'!H$22^2)))</f>
        <v>0</v>
      </c>
      <c r="I342" s="22">
        <f>(1/(I$22*(SQRT(2*PI())))*EXP(-((I$18-'Simulation II'!$B342)^2)/(2*'Simulation II'!I$22^2)))</f>
        <v>0</v>
      </c>
      <c r="J342" s="22">
        <f t="shared" si="9"/>
        <v>0</v>
      </c>
    </row>
    <row r="343" spans="1:10">
      <c r="A343" s="18">
        <f>B343/'Isocratic retention'!$B$5</f>
        <v>1.580000000000005</v>
      </c>
      <c r="B343" s="8">
        <v>3.1600000000000099</v>
      </c>
      <c r="C343" s="22">
        <f>(1/(C$22*(SQRT(2*PI())))*EXP(-((C$19-'Simulation II'!$B343)^2)/(2*'Simulation II'!C$22^2)))</f>
        <v>0</v>
      </c>
      <c r="D343" s="22">
        <f>(1/(D$22*(SQRT(2*PI())))*EXP(-((D$19-'Simulation II'!$B343)^2)/(2*'Simulation II'!D$22^2)))</f>
        <v>0</v>
      </c>
      <c r="E343" s="22">
        <f>(1/(E$22*(SQRT(2*PI())))*EXP(-((E$19-'Simulation II'!$B343)^2)/(2*'Simulation II'!E$22^2)))</f>
        <v>0</v>
      </c>
      <c r="F343" s="22">
        <f>(1/(F$22*(SQRT(2*PI())))*EXP(-((F$19-'Simulation II'!$B343)^2)/(2*'Simulation II'!F$22^2)))</f>
        <v>0</v>
      </c>
      <c r="G343" s="22">
        <f>(1/(G$22*(SQRT(2*PI())))*EXP(-((G$18-'Simulation II'!$B343)^2)/(2*'Simulation II'!G$22^2)))</f>
        <v>0</v>
      </c>
      <c r="H343" s="22">
        <f>(1/(H$22*(SQRT(2*PI())))*EXP(-((H$18-'Simulation II'!$B343)^2)/(2*'Simulation II'!H$22^2)))</f>
        <v>0</v>
      </c>
      <c r="I343" s="22">
        <f>(1/(I$22*(SQRT(2*PI())))*EXP(-((I$18-'Simulation II'!$B343)^2)/(2*'Simulation II'!I$22^2)))</f>
        <v>0</v>
      </c>
      <c r="J343" s="22">
        <f t="shared" si="9"/>
        <v>0</v>
      </c>
    </row>
    <row r="344" spans="1:10">
      <c r="A344" s="18">
        <f>B344/'Isocratic retention'!$B$5</f>
        <v>1.585</v>
      </c>
      <c r="B344" s="8">
        <v>3.17</v>
      </c>
      <c r="C344" s="22">
        <f>(1/(C$22*(SQRT(2*PI())))*EXP(-((C$19-'Simulation II'!$B344)^2)/(2*'Simulation II'!C$22^2)))</f>
        <v>0</v>
      </c>
      <c r="D344" s="22">
        <f>(1/(D$22*(SQRT(2*PI())))*EXP(-((D$19-'Simulation II'!$B344)^2)/(2*'Simulation II'!D$22^2)))</f>
        <v>0</v>
      </c>
      <c r="E344" s="22">
        <f>(1/(E$22*(SQRT(2*PI())))*EXP(-((E$19-'Simulation II'!$B344)^2)/(2*'Simulation II'!E$22^2)))</f>
        <v>0</v>
      </c>
      <c r="F344" s="22">
        <f>(1/(F$22*(SQRT(2*PI())))*EXP(-((F$19-'Simulation II'!$B344)^2)/(2*'Simulation II'!F$22^2)))</f>
        <v>0</v>
      </c>
      <c r="G344" s="22">
        <f>(1/(G$22*(SQRT(2*PI())))*EXP(-((G$18-'Simulation II'!$B344)^2)/(2*'Simulation II'!G$22^2)))</f>
        <v>0</v>
      </c>
      <c r="H344" s="22">
        <f>(1/(H$22*(SQRT(2*PI())))*EXP(-((H$18-'Simulation II'!$B344)^2)/(2*'Simulation II'!H$22^2)))</f>
        <v>0</v>
      </c>
      <c r="I344" s="22">
        <f>(1/(I$22*(SQRT(2*PI())))*EXP(-((I$18-'Simulation II'!$B344)^2)/(2*'Simulation II'!I$22^2)))</f>
        <v>0</v>
      </c>
      <c r="J344" s="22">
        <f t="shared" si="9"/>
        <v>0</v>
      </c>
    </row>
    <row r="345" spans="1:10">
      <c r="A345" s="18">
        <f>B345/'Isocratic retention'!$B$5</f>
        <v>1.590000000000005</v>
      </c>
      <c r="B345" s="8">
        <v>3.1800000000000099</v>
      </c>
      <c r="C345" s="22">
        <f>(1/(C$22*(SQRT(2*PI())))*EXP(-((C$19-'Simulation II'!$B345)^2)/(2*'Simulation II'!C$22^2)))</f>
        <v>0</v>
      </c>
      <c r="D345" s="22">
        <f>(1/(D$22*(SQRT(2*PI())))*EXP(-((D$19-'Simulation II'!$B345)^2)/(2*'Simulation II'!D$22^2)))</f>
        <v>0</v>
      </c>
      <c r="E345" s="22">
        <f>(1/(E$22*(SQRT(2*PI())))*EXP(-((E$19-'Simulation II'!$B345)^2)/(2*'Simulation II'!E$22^2)))</f>
        <v>0</v>
      </c>
      <c r="F345" s="22">
        <f>(1/(F$22*(SQRT(2*PI())))*EXP(-((F$19-'Simulation II'!$B345)^2)/(2*'Simulation II'!F$22^2)))</f>
        <v>0</v>
      </c>
      <c r="G345" s="22">
        <f>(1/(G$22*(SQRT(2*PI())))*EXP(-((G$18-'Simulation II'!$B345)^2)/(2*'Simulation II'!G$22^2)))</f>
        <v>0</v>
      </c>
      <c r="H345" s="22">
        <f>(1/(H$22*(SQRT(2*PI())))*EXP(-((H$18-'Simulation II'!$B345)^2)/(2*'Simulation II'!H$22^2)))</f>
        <v>0</v>
      </c>
      <c r="I345" s="22">
        <f>(1/(I$22*(SQRT(2*PI())))*EXP(-((I$18-'Simulation II'!$B345)^2)/(2*'Simulation II'!I$22^2)))</f>
        <v>0</v>
      </c>
      <c r="J345" s="22">
        <f t="shared" si="9"/>
        <v>0</v>
      </c>
    </row>
    <row r="346" spans="1:10">
      <c r="A346" s="18">
        <f>B346/'Isocratic retention'!$B$5</f>
        <v>1.595</v>
      </c>
      <c r="B346" s="8">
        <v>3.19</v>
      </c>
      <c r="C346" s="22">
        <f>(1/(C$22*(SQRT(2*PI())))*EXP(-((C$19-'Simulation II'!$B346)^2)/(2*'Simulation II'!C$22^2)))</f>
        <v>0</v>
      </c>
      <c r="D346" s="22">
        <f>(1/(D$22*(SQRT(2*PI())))*EXP(-((D$19-'Simulation II'!$B346)^2)/(2*'Simulation II'!D$22^2)))</f>
        <v>0</v>
      </c>
      <c r="E346" s="22">
        <f>(1/(E$22*(SQRT(2*PI())))*EXP(-((E$19-'Simulation II'!$B346)^2)/(2*'Simulation II'!E$22^2)))</f>
        <v>0</v>
      </c>
      <c r="F346" s="22">
        <f>(1/(F$22*(SQRT(2*PI())))*EXP(-((F$19-'Simulation II'!$B346)^2)/(2*'Simulation II'!F$22^2)))</f>
        <v>0</v>
      </c>
      <c r="G346" s="22">
        <f>(1/(G$22*(SQRT(2*PI())))*EXP(-((G$18-'Simulation II'!$B346)^2)/(2*'Simulation II'!G$22^2)))</f>
        <v>0</v>
      </c>
      <c r="H346" s="22">
        <f>(1/(H$22*(SQRT(2*PI())))*EXP(-((H$18-'Simulation II'!$B346)^2)/(2*'Simulation II'!H$22^2)))</f>
        <v>0</v>
      </c>
      <c r="I346" s="22">
        <f>(1/(I$22*(SQRT(2*PI())))*EXP(-((I$18-'Simulation II'!$B346)^2)/(2*'Simulation II'!I$22^2)))</f>
        <v>0</v>
      </c>
      <c r="J346" s="22">
        <f t="shared" si="9"/>
        <v>0</v>
      </c>
    </row>
    <row r="347" spans="1:10">
      <c r="A347" s="18">
        <f>B347/'Isocratic retention'!$B$5</f>
        <v>1.600000000000005</v>
      </c>
      <c r="B347" s="8">
        <v>3.2000000000000099</v>
      </c>
      <c r="C347" s="22">
        <f>(1/(C$22*(SQRT(2*PI())))*EXP(-((C$19-'Simulation II'!$B347)^2)/(2*'Simulation II'!C$22^2)))</f>
        <v>0</v>
      </c>
      <c r="D347" s="22">
        <f>(1/(D$22*(SQRT(2*PI())))*EXP(-((D$19-'Simulation II'!$B347)^2)/(2*'Simulation II'!D$22^2)))</f>
        <v>0</v>
      </c>
      <c r="E347" s="22">
        <f>(1/(E$22*(SQRT(2*PI())))*EXP(-((E$19-'Simulation II'!$B347)^2)/(2*'Simulation II'!E$22^2)))</f>
        <v>0</v>
      </c>
      <c r="F347" s="22">
        <f>(1/(F$22*(SQRT(2*PI())))*EXP(-((F$19-'Simulation II'!$B347)^2)/(2*'Simulation II'!F$22^2)))</f>
        <v>0</v>
      </c>
      <c r="G347" s="22">
        <f>(1/(G$22*(SQRT(2*PI())))*EXP(-((G$18-'Simulation II'!$B347)^2)/(2*'Simulation II'!G$22^2)))</f>
        <v>0</v>
      </c>
      <c r="H347" s="22">
        <f>(1/(H$22*(SQRT(2*PI())))*EXP(-((H$18-'Simulation II'!$B347)^2)/(2*'Simulation II'!H$22^2)))</f>
        <v>0</v>
      </c>
      <c r="I347" s="22">
        <f>(1/(I$22*(SQRT(2*PI())))*EXP(-((I$18-'Simulation II'!$B347)^2)/(2*'Simulation II'!I$22^2)))</f>
        <v>0</v>
      </c>
      <c r="J347" s="22">
        <f t="shared" si="9"/>
        <v>0</v>
      </c>
    </row>
    <row r="348" spans="1:10">
      <c r="A348" s="18">
        <f>B348/'Isocratic retention'!$B$5</f>
        <v>1.6050000000000051</v>
      </c>
      <c r="B348" s="8">
        <v>3.2100000000000102</v>
      </c>
      <c r="C348" s="22">
        <f>(1/(C$22*(SQRT(2*PI())))*EXP(-((C$19-'Simulation II'!$B348)^2)/(2*'Simulation II'!C$22^2)))</f>
        <v>0</v>
      </c>
      <c r="D348" s="22">
        <f>(1/(D$22*(SQRT(2*PI())))*EXP(-((D$19-'Simulation II'!$B348)^2)/(2*'Simulation II'!D$22^2)))</f>
        <v>0</v>
      </c>
      <c r="E348" s="22">
        <f>(1/(E$22*(SQRT(2*PI())))*EXP(-((E$19-'Simulation II'!$B348)^2)/(2*'Simulation II'!E$22^2)))</f>
        <v>0</v>
      </c>
      <c r="F348" s="22">
        <f>(1/(F$22*(SQRT(2*PI())))*EXP(-((F$19-'Simulation II'!$B348)^2)/(2*'Simulation II'!F$22^2)))</f>
        <v>0</v>
      </c>
      <c r="G348" s="22">
        <f>(1/(G$22*(SQRT(2*PI())))*EXP(-((G$18-'Simulation II'!$B348)^2)/(2*'Simulation II'!G$22^2)))</f>
        <v>0</v>
      </c>
      <c r="H348" s="22">
        <f>(1/(H$22*(SQRT(2*PI())))*EXP(-((H$18-'Simulation II'!$B348)^2)/(2*'Simulation II'!H$22^2)))</f>
        <v>0</v>
      </c>
      <c r="I348" s="22">
        <f>(1/(I$22*(SQRT(2*PI())))*EXP(-((I$18-'Simulation II'!$B348)^2)/(2*'Simulation II'!I$22^2)))</f>
        <v>0</v>
      </c>
      <c r="J348" s="22">
        <f t="shared" ref="J348:J411" si="10">SUM(C348:I348)</f>
        <v>0</v>
      </c>
    </row>
    <row r="349" spans="1:10">
      <c r="A349" s="18">
        <f>B349/'Isocratic retention'!$B$5</f>
        <v>1.610000000000005</v>
      </c>
      <c r="B349" s="8">
        <v>3.22000000000001</v>
      </c>
      <c r="C349" s="22">
        <f>(1/(C$22*(SQRT(2*PI())))*EXP(-((C$19-'Simulation II'!$B349)^2)/(2*'Simulation II'!C$22^2)))</f>
        <v>0</v>
      </c>
      <c r="D349" s="22">
        <f>(1/(D$22*(SQRT(2*PI())))*EXP(-((D$19-'Simulation II'!$B349)^2)/(2*'Simulation II'!D$22^2)))</f>
        <v>0</v>
      </c>
      <c r="E349" s="22">
        <f>(1/(E$22*(SQRT(2*PI())))*EXP(-((E$19-'Simulation II'!$B349)^2)/(2*'Simulation II'!E$22^2)))</f>
        <v>0</v>
      </c>
      <c r="F349" s="22">
        <f>(1/(F$22*(SQRT(2*PI())))*EXP(-((F$19-'Simulation II'!$B349)^2)/(2*'Simulation II'!F$22^2)))</f>
        <v>0</v>
      </c>
      <c r="G349" s="22">
        <f>(1/(G$22*(SQRT(2*PI())))*EXP(-((G$18-'Simulation II'!$B349)^2)/(2*'Simulation II'!G$22^2)))</f>
        <v>0</v>
      </c>
      <c r="H349" s="22">
        <f>(1/(H$22*(SQRT(2*PI())))*EXP(-((H$18-'Simulation II'!$B349)^2)/(2*'Simulation II'!H$22^2)))</f>
        <v>0</v>
      </c>
      <c r="I349" s="22">
        <f>(1/(I$22*(SQRT(2*PI())))*EXP(-((I$18-'Simulation II'!$B349)^2)/(2*'Simulation II'!I$22^2)))</f>
        <v>0</v>
      </c>
      <c r="J349" s="22">
        <f t="shared" si="10"/>
        <v>0</v>
      </c>
    </row>
    <row r="350" spans="1:10">
      <c r="A350" s="18">
        <f>B350/'Isocratic retention'!$B$5</f>
        <v>1.6150000000000051</v>
      </c>
      <c r="B350" s="8">
        <v>3.2300000000000102</v>
      </c>
      <c r="C350" s="22">
        <f>(1/(C$22*(SQRT(2*PI())))*EXP(-((C$19-'Simulation II'!$B350)^2)/(2*'Simulation II'!C$22^2)))</f>
        <v>0</v>
      </c>
      <c r="D350" s="22">
        <f>(1/(D$22*(SQRT(2*PI())))*EXP(-((D$19-'Simulation II'!$B350)^2)/(2*'Simulation II'!D$22^2)))</f>
        <v>0</v>
      </c>
      <c r="E350" s="22">
        <f>(1/(E$22*(SQRT(2*PI())))*EXP(-((E$19-'Simulation II'!$B350)^2)/(2*'Simulation II'!E$22^2)))</f>
        <v>0</v>
      </c>
      <c r="F350" s="22">
        <f>(1/(F$22*(SQRT(2*PI())))*EXP(-((F$19-'Simulation II'!$B350)^2)/(2*'Simulation II'!F$22^2)))</f>
        <v>0</v>
      </c>
      <c r="G350" s="22">
        <f>(1/(G$22*(SQRT(2*PI())))*EXP(-((G$18-'Simulation II'!$B350)^2)/(2*'Simulation II'!G$22^2)))</f>
        <v>0</v>
      </c>
      <c r="H350" s="22">
        <f>(1/(H$22*(SQRT(2*PI())))*EXP(-((H$18-'Simulation II'!$B350)^2)/(2*'Simulation II'!H$22^2)))</f>
        <v>0</v>
      </c>
      <c r="I350" s="22">
        <f>(1/(I$22*(SQRT(2*PI())))*EXP(-((I$18-'Simulation II'!$B350)^2)/(2*'Simulation II'!I$22^2)))</f>
        <v>0</v>
      </c>
      <c r="J350" s="22">
        <f t="shared" si="10"/>
        <v>0</v>
      </c>
    </row>
    <row r="351" spans="1:10">
      <c r="A351" s="18">
        <f>B351/'Isocratic retention'!$B$5</f>
        <v>1.620000000000005</v>
      </c>
      <c r="B351" s="8">
        <v>3.24000000000001</v>
      </c>
      <c r="C351" s="22">
        <f>(1/(C$22*(SQRT(2*PI())))*EXP(-((C$19-'Simulation II'!$B351)^2)/(2*'Simulation II'!C$22^2)))</f>
        <v>0</v>
      </c>
      <c r="D351" s="22">
        <f>(1/(D$22*(SQRT(2*PI())))*EXP(-((D$19-'Simulation II'!$B351)^2)/(2*'Simulation II'!D$22^2)))</f>
        <v>0</v>
      </c>
      <c r="E351" s="22">
        <f>(1/(E$22*(SQRT(2*PI())))*EXP(-((E$19-'Simulation II'!$B351)^2)/(2*'Simulation II'!E$22^2)))</f>
        <v>0</v>
      </c>
      <c r="F351" s="22">
        <f>(1/(F$22*(SQRT(2*PI())))*EXP(-((F$19-'Simulation II'!$B351)^2)/(2*'Simulation II'!F$22^2)))</f>
        <v>0</v>
      </c>
      <c r="G351" s="22">
        <f>(1/(G$22*(SQRT(2*PI())))*EXP(-((G$18-'Simulation II'!$B351)^2)/(2*'Simulation II'!G$22^2)))</f>
        <v>0</v>
      </c>
      <c r="H351" s="22">
        <f>(1/(H$22*(SQRT(2*PI())))*EXP(-((H$18-'Simulation II'!$B351)^2)/(2*'Simulation II'!H$22^2)))</f>
        <v>0</v>
      </c>
      <c r="I351" s="22">
        <f>(1/(I$22*(SQRT(2*PI())))*EXP(-((I$18-'Simulation II'!$B351)^2)/(2*'Simulation II'!I$22^2)))</f>
        <v>0</v>
      </c>
      <c r="J351" s="22">
        <f t="shared" si="10"/>
        <v>0</v>
      </c>
    </row>
    <row r="352" spans="1:10">
      <c r="A352" s="18">
        <f>B352/'Isocratic retention'!$B$5</f>
        <v>1.6250000000000051</v>
      </c>
      <c r="B352" s="8">
        <v>3.2500000000000102</v>
      </c>
      <c r="C352" s="22">
        <f>(1/(C$22*(SQRT(2*PI())))*EXP(-((C$19-'Simulation II'!$B352)^2)/(2*'Simulation II'!C$22^2)))</f>
        <v>0</v>
      </c>
      <c r="D352" s="22">
        <f>(1/(D$22*(SQRT(2*PI())))*EXP(-((D$19-'Simulation II'!$B352)^2)/(2*'Simulation II'!D$22^2)))</f>
        <v>0</v>
      </c>
      <c r="E352" s="22">
        <f>(1/(E$22*(SQRT(2*PI())))*EXP(-((E$19-'Simulation II'!$B352)^2)/(2*'Simulation II'!E$22^2)))</f>
        <v>0</v>
      </c>
      <c r="F352" s="22">
        <f>(1/(F$22*(SQRT(2*PI())))*EXP(-((F$19-'Simulation II'!$B352)^2)/(2*'Simulation II'!F$22^2)))</f>
        <v>0</v>
      </c>
      <c r="G352" s="22">
        <f>(1/(G$22*(SQRT(2*PI())))*EXP(-((G$18-'Simulation II'!$B352)^2)/(2*'Simulation II'!G$22^2)))</f>
        <v>0</v>
      </c>
      <c r="H352" s="22">
        <f>(1/(H$22*(SQRT(2*PI())))*EXP(-((H$18-'Simulation II'!$B352)^2)/(2*'Simulation II'!H$22^2)))</f>
        <v>0</v>
      </c>
      <c r="I352" s="22">
        <f>(1/(I$22*(SQRT(2*PI())))*EXP(-((I$18-'Simulation II'!$B352)^2)/(2*'Simulation II'!I$22^2)))</f>
        <v>0</v>
      </c>
      <c r="J352" s="22">
        <f t="shared" si="10"/>
        <v>0</v>
      </c>
    </row>
    <row r="353" spans="1:10">
      <c r="A353" s="18">
        <f>B353/'Isocratic retention'!$B$5</f>
        <v>1.630000000000005</v>
      </c>
      <c r="B353" s="8">
        <v>3.26000000000001</v>
      </c>
      <c r="C353" s="22">
        <f>(1/(C$22*(SQRT(2*PI())))*EXP(-((C$19-'Simulation II'!$B353)^2)/(2*'Simulation II'!C$22^2)))</f>
        <v>0</v>
      </c>
      <c r="D353" s="22">
        <f>(1/(D$22*(SQRT(2*PI())))*EXP(-((D$19-'Simulation II'!$B353)^2)/(2*'Simulation II'!D$22^2)))</f>
        <v>0</v>
      </c>
      <c r="E353" s="22">
        <f>(1/(E$22*(SQRT(2*PI())))*EXP(-((E$19-'Simulation II'!$B353)^2)/(2*'Simulation II'!E$22^2)))</f>
        <v>0</v>
      </c>
      <c r="F353" s="22">
        <f>(1/(F$22*(SQRT(2*PI())))*EXP(-((F$19-'Simulation II'!$B353)^2)/(2*'Simulation II'!F$22^2)))</f>
        <v>0</v>
      </c>
      <c r="G353" s="22">
        <f>(1/(G$22*(SQRT(2*PI())))*EXP(-((G$18-'Simulation II'!$B353)^2)/(2*'Simulation II'!G$22^2)))</f>
        <v>0</v>
      </c>
      <c r="H353" s="22">
        <f>(1/(H$22*(SQRT(2*PI())))*EXP(-((H$18-'Simulation II'!$B353)^2)/(2*'Simulation II'!H$22^2)))</f>
        <v>0</v>
      </c>
      <c r="I353" s="22">
        <f>(1/(I$22*(SQRT(2*PI())))*EXP(-((I$18-'Simulation II'!$B353)^2)/(2*'Simulation II'!I$22^2)))</f>
        <v>0</v>
      </c>
      <c r="J353" s="22">
        <f t="shared" si="10"/>
        <v>0</v>
      </c>
    </row>
    <row r="354" spans="1:10">
      <c r="A354" s="18">
        <f>B354/'Isocratic retention'!$B$5</f>
        <v>1.6350000000000049</v>
      </c>
      <c r="B354" s="8">
        <v>3.2700000000000098</v>
      </c>
      <c r="C354" s="22">
        <f>(1/(C$22*(SQRT(2*PI())))*EXP(-((C$19-'Simulation II'!$B354)^2)/(2*'Simulation II'!C$22^2)))</f>
        <v>0</v>
      </c>
      <c r="D354" s="22">
        <f>(1/(D$22*(SQRT(2*PI())))*EXP(-((D$19-'Simulation II'!$B354)^2)/(2*'Simulation II'!D$22^2)))</f>
        <v>0</v>
      </c>
      <c r="E354" s="22">
        <f>(1/(E$22*(SQRT(2*PI())))*EXP(-((E$19-'Simulation II'!$B354)^2)/(2*'Simulation II'!E$22^2)))</f>
        <v>0</v>
      </c>
      <c r="F354" s="22">
        <f>(1/(F$22*(SQRT(2*PI())))*EXP(-((F$19-'Simulation II'!$B354)^2)/(2*'Simulation II'!F$22^2)))</f>
        <v>0</v>
      </c>
      <c r="G354" s="22">
        <f>(1/(G$22*(SQRT(2*PI())))*EXP(-((G$18-'Simulation II'!$B354)^2)/(2*'Simulation II'!G$22^2)))</f>
        <v>0</v>
      </c>
      <c r="H354" s="22">
        <f>(1/(H$22*(SQRT(2*PI())))*EXP(-((H$18-'Simulation II'!$B354)^2)/(2*'Simulation II'!H$22^2)))</f>
        <v>0</v>
      </c>
      <c r="I354" s="22">
        <f>(1/(I$22*(SQRT(2*PI())))*EXP(-((I$18-'Simulation II'!$B354)^2)/(2*'Simulation II'!I$22^2)))</f>
        <v>0</v>
      </c>
      <c r="J354" s="22">
        <f t="shared" si="10"/>
        <v>0</v>
      </c>
    </row>
    <row r="355" spans="1:10">
      <c r="A355" s="18">
        <f>B355/'Isocratic retention'!$B$5</f>
        <v>1.640000000000005</v>
      </c>
      <c r="B355" s="8">
        <v>3.28000000000001</v>
      </c>
      <c r="C355" s="22">
        <f>(1/(C$22*(SQRT(2*PI())))*EXP(-((C$19-'Simulation II'!$B355)^2)/(2*'Simulation II'!C$22^2)))</f>
        <v>0</v>
      </c>
      <c r="D355" s="22">
        <f>(1/(D$22*(SQRT(2*PI())))*EXP(-((D$19-'Simulation II'!$B355)^2)/(2*'Simulation II'!D$22^2)))</f>
        <v>0</v>
      </c>
      <c r="E355" s="22">
        <f>(1/(E$22*(SQRT(2*PI())))*EXP(-((E$19-'Simulation II'!$B355)^2)/(2*'Simulation II'!E$22^2)))</f>
        <v>0</v>
      </c>
      <c r="F355" s="22">
        <f>(1/(F$22*(SQRT(2*PI())))*EXP(-((F$19-'Simulation II'!$B355)^2)/(2*'Simulation II'!F$22^2)))</f>
        <v>0</v>
      </c>
      <c r="G355" s="22">
        <f>(1/(G$22*(SQRT(2*PI())))*EXP(-((G$18-'Simulation II'!$B355)^2)/(2*'Simulation II'!G$22^2)))</f>
        <v>0</v>
      </c>
      <c r="H355" s="22">
        <f>(1/(H$22*(SQRT(2*PI())))*EXP(-((H$18-'Simulation II'!$B355)^2)/(2*'Simulation II'!H$22^2)))</f>
        <v>0</v>
      </c>
      <c r="I355" s="22">
        <f>(1/(I$22*(SQRT(2*PI())))*EXP(-((I$18-'Simulation II'!$B355)^2)/(2*'Simulation II'!I$22^2)))</f>
        <v>0</v>
      </c>
      <c r="J355" s="22">
        <f t="shared" si="10"/>
        <v>0</v>
      </c>
    </row>
    <row r="356" spans="1:10">
      <c r="A356" s="18">
        <f>B356/'Isocratic retention'!$B$5</f>
        <v>1.6450000000000049</v>
      </c>
      <c r="B356" s="8">
        <v>3.2900000000000098</v>
      </c>
      <c r="C356" s="22">
        <f>(1/(C$22*(SQRT(2*PI())))*EXP(-((C$19-'Simulation II'!$B356)^2)/(2*'Simulation II'!C$22^2)))</f>
        <v>0</v>
      </c>
      <c r="D356" s="22">
        <f>(1/(D$22*(SQRT(2*PI())))*EXP(-((D$19-'Simulation II'!$B356)^2)/(2*'Simulation II'!D$22^2)))</f>
        <v>0</v>
      </c>
      <c r="E356" s="22">
        <f>(1/(E$22*(SQRT(2*PI())))*EXP(-((E$19-'Simulation II'!$B356)^2)/(2*'Simulation II'!E$22^2)))</f>
        <v>0</v>
      </c>
      <c r="F356" s="22">
        <f>(1/(F$22*(SQRT(2*PI())))*EXP(-((F$19-'Simulation II'!$B356)^2)/(2*'Simulation II'!F$22^2)))</f>
        <v>0</v>
      </c>
      <c r="G356" s="22">
        <f>(1/(G$22*(SQRT(2*PI())))*EXP(-((G$18-'Simulation II'!$B356)^2)/(2*'Simulation II'!G$22^2)))</f>
        <v>0</v>
      </c>
      <c r="H356" s="22">
        <f>(1/(H$22*(SQRT(2*PI())))*EXP(-((H$18-'Simulation II'!$B356)^2)/(2*'Simulation II'!H$22^2)))</f>
        <v>0</v>
      </c>
      <c r="I356" s="22">
        <f>(1/(I$22*(SQRT(2*PI())))*EXP(-((I$18-'Simulation II'!$B356)^2)/(2*'Simulation II'!I$22^2)))</f>
        <v>0</v>
      </c>
      <c r="J356" s="22">
        <f t="shared" si="10"/>
        <v>0</v>
      </c>
    </row>
    <row r="357" spans="1:10">
      <c r="A357" s="18">
        <f>B357/'Isocratic retention'!$B$5</f>
        <v>1.650000000000005</v>
      </c>
      <c r="B357" s="8">
        <v>3.30000000000001</v>
      </c>
      <c r="C357" s="22">
        <f>(1/(C$22*(SQRT(2*PI())))*EXP(-((C$19-'Simulation II'!$B357)^2)/(2*'Simulation II'!C$22^2)))</f>
        <v>0</v>
      </c>
      <c r="D357" s="22">
        <f>(1/(D$22*(SQRT(2*PI())))*EXP(-((D$19-'Simulation II'!$B357)^2)/(2*'Simulation II'!D$22^2)))</f>
        <v>0</v>
      </c>
      <c r="E357" s="22">
        <f>(1/(E$22*(SQRT(2*PI())))*EXP(-((E$19-'Simulation II'!$B357)^2)/(2*'Simulation II'!E$22^2)))</f>
        <v>0</v>
      </c>
      <c r="F357" s="22">
        <f>(1/(F$22*(SQRT(2*PI())))*EXP(-((F$19-'Simulation II'!$B357)^2)/(2*'Simulation II'!F$22^2)))</f>
        <v>0</v>
      </c>
      <c r="G357" s="22">
        <f>(1/(G$22*(SQRT(2*PI())))*EXP(-((G$18-'Simulation II'!$B357)^2)/(2*'Simulation II'!G$22^2)))</f>
        <v>0</v>
      </c>
      <c r="H357" s="22">
        <f>(1/(H$22*(SQRT(2*PI())))*EXP(-((H$18-'Simulation II'!$B357)^2)/(2*'Simulation II'!H$22^2)))</f>
        <v>0</v>
      </c>
      <c r="I357" s="22">
        <f>(1/(I$22*(SQRT(2*PI())))*EXP(-((I$18-'Simulation II'!$B357)^2)/(2*'Simulation II'!I$22^2)))</f>
        <v>0</v>
      </c>
      <c r="J357" s="22">
        <f t="shared" si="10"/>
        <v>0</v>
      </c>
    </row>
    <row r="358" spans="1:10">
      <c r="A358" s="18">
        <f>B358/'Isocratic retention'!$B$5</f>
        <v>1.6550000000000049</v>
      </c>
      <c r="B358" s="8">
        <v>3.3100000000000098</v>
      </c>
      <c r="C358" s="22">
        <f>(1/(C$22*(SQRT(2*PI())))*EXP(-((C$19-'Simulation II'!$B358)^2)/(2*'Simulation II'!C$22^2)))</f>
        <v>0</v>
      </c>
      <c r="D358" s="22">
        <f>(1/(D$22*(SQRT(2*PI())))*EXP(-((D$19-'Simulation II'!$B358)^2)/(2*'Simulation II'!D$22^2)))</f>
        <v>0</v>
      </c>
      <c r="E358" s="22">
        <f>(1/(E$22*(SQRT(2*PI())))*EXP(-((E$19-'Simulation II'!$B358)^2)/(2*'Simulation II'!E$22^2)))</f>
        <v>0</v>
      </c>
      <c r="F358" s="22">
        <f>(1/(F$22*(SQRT(2*PI())))*EXP(-((F$19-'Simulation II'!$B358)^2)/(2*'Simulation II'!F$22^2)))</f>
        <v>0</v>
      </c>
      <c r="G358" s="22">
        <f>(1/(G$22*(SQRT(2*PI())))*EXP(-((G$18-'Simulation II'!$B358)^2)/(2*'Simulation II'!G$22^2)))</f>
        <v>0</v>
      </c>
      <c r="H358" s="22">
        <f>(1/(H$22*(SQRT(2*PI())))*EXP(-((H$18-'Simulation II'!$B358)^2)/(2*'Simulation II'!H$22^2)))</f>
        <v>0</v>
      </c>
      <c r="I358" s="22">
        <f>(1/(I$22*(SQRT(2*PI())))*EXP(-((I$18-'Simulation II'!$B358)^2)/(2*'Simulation II'!I$22^2)))</f>
        <v>0</v>
      </c>
      <c r="J358" s="22">
        <f t="shared" si="10"/>
        <v>0</v>
      </c>
    </row>
    <row r="359" spans="1:10">
      <c r="A359" s="18">
        <f>B359/'Isocratic retention'!$B$5</f>
        <v>1.660000000000005</v>
      </c>
      <c r="B359" s="8">
        <v>3.3200000000000101</v>
      </c>
      <c r="C359" s="22">
        <f>(1/(C$22*(SQRT(2*PI())))*EXP(-((C$19-'Simulation II'!$B359)^2)/(2*'Simulation II'!C$22^2)))</f>
        <v>0</v>
      </c>
      <c r="D359" s="22">
        <f>(1/(D$22*(SQRT(2*PI())))*EXP(-((D$19-'Simulation II'!$B359)^2)/(2*'Simulation II'!D$22^2)))</f>
        <v>0</v>
      </c>
      <c r="E359" s="22">
        <f>(1/(E$22*(SQRT(2*PI())))*EXP(-((E$19-'Simulation II'!$B359)^2)/(2*'Simulation II'!E$22^2)))</f>
        <v>0</v>
      </c>
      <c r="F359" s="22">
        <f>(1/(F$22*(SQRT(2*PI())))*EXP(-((F$19-'Simulation II'!$B359)^2)/(2*'Simulation II'!F$22^2)))</f>
        <v>0</v>
      </c>
      <c r="G359" s="22">
        <f>(1/(G$22*(SQRT(2*PI())))*EXP(-((G$18-'Simulation II'!$B359)^2)/(2*'Simulation II'!G$22^2)))</f>
        <v>0</v>
      </c>
      <c r="H359" s="22">
        <f>(1/(H$22*(SQRT(2*PI())))*EXP(-((H$18-'Simulation II'!$B359)^2)/(2*'Simulation II'!H$22^2)))</f>
        <v>0</v>
      </c>
      <c r="I359" s="22">
        <f>(1/(I$22*(SQRT(2*PI())))*EXP(-((I$18-'Simulation II'!$B359)^2)/(2*'Simulation II'!I$22^2)))</f>
        <v>0</v>
      </c>
      <c r="J359" s="22">
        <f t="shared" si="10"/>
        <v>0</v>
      </c>
    </row>
    <row r="360" spans="1:10">
      <c r="A360" s="18">
        <f>B360/'Isocratic retention'!$B$5</f>
        <v>1.6650000000000049</v>
      </c>
      <c r="B360" s="8">
        <v>3.3300000000000098</v>
      </c>
      <c r="C360" s="22">
        <f>(1/(C$22*(SQRT(2*PI())))*EXP(-((C$19-'Simulation II'!$B360)^2)/(2*'Simulation II'!C$22^2)))</f>
        <v>0</v>
      </c>
      <c r="D360" s="22">
        <f>(1/(D$22*(SQRT(2*PI())))*EXP(-((D$19-'Simulation II'!$B360)^2)/(2*'Simulation II'!D$22^2)))</f>
        <v>0</v>
      </c>
      <c r="E360" s="22">
        <f>(1/(E$22*(SQRT(2*PI())))*EXP(-((E$19-'Simulation II'!$B360)^2)/(2*'Simulation II'!E$22^2)))</f>
        <v>0</v>
      </c>
      <c r="F360" s="22">
        <f>(1/(F$22*(SQRT(2*PI())))*EXP(-((F$19-'Simulation II'!$B360)^2)/(2*'Simulation II'!F$22^2)))</f>
        <v>0</v>
      </c>
      <c r="G360" s="22">
        <f>(1/(G$22*(SQRT(2*PI())))*EXP(-((G$18-'Simulation II'!$B360)^2)/(2*'Simulation II'!G$22^2)))</f>
        <v>0</v>
      </c>
      <c r="H360" s="22">
        <f>(1/(H$22*(SQRT(2*PI())))*EXP(-((H$18-'Simulation II'!$B360)^2)/(2*'Simulation II'!H$22^2)))</f>
        <v>0</v>
      </c>
      <c r="I360" s="22">
        <f>(1/(I$22*(SQRT(2*PI())))*EXP(-((I$18-'Simulation II'!$B360)^2)/(2*'Simulation II'!I$22^2)))</f>
        <v>0</v>
      </c>
      <c r="J360" s="22">
        <f t="shared" si="10"/>
        <v>0</v>
      </c>
    </row>
    <row r="361" spans="1:10">
      <c r="A361" s="18">
        <f>B361/'Isocratic retention'!$B$5</f>
        <v>1.670000000000005</v>
      </c>
      <c r="B361" s="8">
        <v>3.3400000000000101</v>
      </c>
      <c r="C361" s="22">
        <f>(1/(C$22*(SQRT(2*PI())))*EXP(-((C$19-'Simulation II'!$B361)^2)/(2*'Simulation II'!C$22^2)))</f>
        <v>0</v>
      </c>
      <c r="D361" s="22">
        <f>(1/(D$22*(SQRT(2*PI())))*EXP(-((D$19-'Simulation II'!$B361)^2)/(2*'Simulation II'!D$22^2)))</f>
        <v>0</v>
      </c>
      <c r="E361" s="22">
        <f>(1/(E$22*(SQRT(2*PI())))*EXP(-((E$19-'Simulation II'!$B361)^2)/(2*'Simulation II'!E$22^2)))</f>
        <v>0</v>
      </c>
      <c r="F361" s="22">
        <f>(1/(F$22*(SQRT(2*PI())))*EXP(-((F$19-'Simulation II'!$B361)^2)/(2*'Simulation II'!F$22^2)))</f>
        <v>0</v>
      </c>
      <c r="G361" s="22">
        <f>(1/(G$22*(SQRT(2*PI())))*EXP(-((G$18-'Simulation II'!$B361)^2)/(2*'Simulation II'!G$22^2)))</f>
        <v>0</v>
      </c>
      <c r="H361" s="22">
        <f>(1/(H$22*(SQRT(2*PI())))*EXP(-((H$18-'Simulation II'!$B361)^2)/(2*'Simulation II'!H$22^2)))</f>
        <v>0</v>
      </c>
      <c r="I361" s="22">
        <f>(1/(I$22*(SQRT(2*PI())))*EXP(-((I$18-'Simulation II'!$B361)^2)/(2*'Simulation II'!I$22^2)))</f>
        <v>0</v>
      </c>
      <c r="J361" s="22">
        <f t="shared" si="10"/>
        <v>0</v>
      </c>
    </row>
    <row r="362" spans="1:10">
      <c r="A362" s="18">
        <f>B362/'Isocratic retention'!$B$5</f>
        <v>1.6750000000000049</v>
      </c>
      <c r="B362" s="8">
        <v>3.3500000000000099</v>
      </c>
      <c r="C362" s="22">
        <f>(1/(C$22*(SQRT(2*PI())))*EXP(-((C$19-'Simulation II'!$B362)^2)/(2*'Simulation II'!C$22^2)))</f>
        <v>0</v>
      </c>
      <c r="D362" s="22">
        <f>(1/(D$22*(SQRT(2*PI())))*EXP(-((D$19-'Simulation II'!$B362)^2)/(2*'Simulation II'!D$22^2)))</f>
        <v>0</v>
      </c>
      <c r="E362" s="22">
        <f>(1/(E$22*(SQRT(2*PI())))*EXP(-((E$19-'Simulation II'!$B362)^2)/(2*'Simulation II'!E$22^2)))</f>
        <v>0</v>
      </c>
      <c r="F362" s="22">
        <f>(1/(F$22*(SQRT(2*PI())))*EXP(-((F$19-'Simulation II'!$B362)^2)/(2*'Simulation II'!F$22^2)))</f>
        <v>0</v>
      </c>
      <c r="G362" s="22">
        <f>(1/(G$22*(SQRT(2*PI())))*EXP(-((G$18-'Simulation II'!$B362)^2)/(2*'Simulation II'!G$22^2)))</f>
        <v>0</v>
      </c>
      <c r="H362" s="22">
        <f>(1/(H$22*(SQRT(2*PI())))*EXP(-((H$18-'Simulation II'!$B362)^2)/(2*'Simulation II'!H$22^2)))</f>
        <v>0</v>
      </c>
      <c r="I362" s="22">
        <f>(1/(I$22*(SQRT(2*PI())))*EXP(-((I$18-'Simulation II'!$B362)^2)/(2*'Simulation II'!I$22^2)))</f>
        <v>0</v>
      </c>
      <c r="J362" s="22">
        <f t="shared" si="10"/>
        <v>0</v>
      </c>
    </row>
    <row r="363" spans="1:10">
      <c r="A363" s="18">
        <f>B363/'Isocratic retention'!$B$5</f>
        <v>1.680000000000005</v>
      </c>
      <c r="B363" s="8">
        <v>3.3600000000000101</v>
      </c>
      <c r="C363" s="22">
        <f>(1/(C$22*(SQRT(2*PI())))*EXP(-((C$19-'Simulation II'!$B363)^2)/(2*'Simulation II'!C$22^2)))</f>
        <v>0</v>
      </c>
      <c r="D363" s="22">
        <f>(1/(D$22*(SQRT(2*PI())))*EXP(-((D$19-'Simulation II'!$B363)^2)/(2*'Simulation II'!D$22^2)))</f>
        <v>0</v>
      </c>
      <c r="E363" s="22">
        <f>(1/(E$22*(SQRT(2*PI())))*EXP(-((E$19-'Simulation II'!$B363)^2)/(2*'Simulation II'!E$22^2)))</f>
        <v>0</v>
      </c>
      <c r="F363" s="22">
        <f>(1/(F$22*(SQRT(2*PI())))*EXP(-((F$19-'Simulation II'!$B363)^2)/(2*'Simulation II'!F$22^2)))</f>
        <v>0</v>
      </c>
      <c r="G363" s="22">
        <f>(1/(G$22*(SQRT(2*PI())))*EXP(-((G$18-'Simulation II'!$B363)^2)/(2*'Simulation II'!G$22^2)))</f>
        <v>0</v>
      </c>
      <c r="H363" s="22">
        <f>(1/(H$22*(SQRT(2*PI())))*EXP(-((H$18-'Simulation II'!$B363)^2)/(2*'Simulation II'!H$22^2)))</f>
        <v>0</v>
      </c>
      <c r="I363" s="22">
        <f>(1/(I$22*(SQRT(2*PI())))*EXP(-((I$18-'Simulation II'!$B363)^2)/(2*'Simulation II'!I$22^2)))</f>
        <v>0</v>
      </c>
      <c r="J363" s="22">
        <f t="shared" si="10"/>
        <v>0</v>
      </c>
    </row>
    <row r="364" spans="1:10">
      <c r="A364" s="18">
        <f>B364/'Isocratic retention'!$B$5</f>
        <v>1.6850000000000049</v>
      </c>
      <c r="B364" s="8">
        <v>3.3700000000000099</v>
      </c>
      <c r="C364" s="22">
        <f>(1/(C$22*(SQRT(2*PI())))*EXP(-((C$19-'Simulation II'!$B364)^2)/(2*'Simulation II'!C$22^2)))</f>
        <v>0</v>
      </c>
      <c r="D364" s="22">
        <f>(1/(D$22*(SQRT(2*PI())))*EXP(-((D$19-'Simulation II'!$B364)^2)/(2*'Simulation II'!D$22^2)))</f>
        <v>0</v>
      </c>
      <c r="E364" s="22">
        <f>(1/(E$22*(SQRT(2*PI())))*EXP(-((E$19-'Simulation II'!$B364)^2)/(2*'Simulation II'!E$22^2)))</f>
        <v>0</v>
      </c>
      <c r="F364" s="22">
        <f>(1/(F$22*(SQRT(2*PI())))*EXP(-((F$19-'Simulation II'!$B364)^2)/(2*'Simulation II'!F$22^2)))</f>
        <v>0</v>
      </c>
      <c r="G364" s="22">
        <f>(1/(G$22*(SQRT(2*PI())))*EXP(-((G$18-'Simulation II'!$B364)^2)/(2*'Simulation II'!G$22^2)))</f>
        <v>0</v>
      </c>
      <c r="H364" s="22">
        <f>(1/(H$22*(SQRT(2*PI())))*EXP(-((H$18-'Simulation II'!$B364)^2)/(2*'Simulation II'!H$22^2)))</f>
        <v>0</v>
      </c>
      <c r="I364" s="22">
        <f>(1/(I$22*(SQRT(2*PI())))*EXP(-((I$18-'Simulation II'!$B364)^2)/(2*'Simulation II'!I$22^2)))</f>
        <v>0</v>
      </c>
      <c r="J364" s="22">
        <f t="shared" si="10"/>
        <v>0</v>
      </c>
    </row>
    <row r="365" spans="1:10">
      <c r="A365" s="18">
        <f>B365/'Isocratic retention'!$B$5</f>
        <v>1.6900000000000051</v>
      </c>
      <c r="B365" s="8">
        <v>3.3800000000000101</v>
      </c>
      <c r="C365" s="22">
        <f>(1/(C$22*(SQRT(2*PI())))*EXP(-((C$19-'Simulation II'!$B365)^2)/(2*'Simulation II'!C$22^2)))</f>
        <v>0</v>
      </c>
      <c r="D365" s="22">
        <f>(1/(D$22*(SQRT(2*PI())))*EXP(-((D$19-'Simulation II'!$B365)^2)/(2*'Simulation II'!D$22^2)))</f>
        <v>0</v>
      </c>
      <c r="E365" s="22">
        <f>(1/(E$22*(SQRT(2*PI())))*EXP(-((E$19-'Simulation II'!$B365)^2)/(2*'Simulation II'!E$22^2)))</f>
        <v>0</v>
      </c>
      <c r="F365" s="22">
        <f>(1/(F$22*(SQRT(2*PI())))*EXP(-((F$19-'Simulation II'!$B365)^2)/(2*'Simulation II'!F$22^2)))</f>
        <v>0</v>
      </c>
      <c r="G365" s="22">
        <f>(1/(G$22*(SQRT(2*PI())))*EXP(-((G$18-'Simulation II'!$B365)^2)/(2*'Simulation II'!G$22^2)))</f>
        <v>0</v>
      </c>
      <c r="H365" s="22">
        <f>(1/(H$22*(SQRT(2*PI())))*EXP(-((H$18-'Simulation II'!$B365)^2)/(2*'Simulation II'!H$22^2)))</f>
        <v>0</v>
      </c>
      <c r="I365" s="22">
        <f>(1/(I$22*(SQRT(2*PI())))*EXP(-((I$18-'Simulation II'!$B365)^2)/(2*'Simulation II'!I$22^2)))</f>
        <v>0</v>
      </c>
      <c r="J365" s="22">
        <f t="shared" si="10"/>
        <v>0</v>
      </c>
    </row>
    <row r="366" spans="1:10">
      <c r="A366" s="18">
        <f>B366/'Isocratic retention'!$B$5</f>
        <v>1.6950000000000049</v>
      </c>
      <c r="B366" s="8">
        <v>3.3900000000000099</v>
      </c>
      <c r="C366" s="22">
        <f>(1/(C$22*(SQRT(2*PI())))*EXP(-((C$19-'Simulation II'!$B366)^2)/(2*'Simulation II'!C$22^2)))</f>
        <v>0</v>
      </c>
      <c r="D366" s="22">
        <f>(1/(D$22*(SQRT(2*PI())))*EXP(-((D$19-'Simulation II'!$B366)^2)/(2*'Simulation II'!D$22^2)))</f>
        <v>0</v>
      </c>
      <c r="E366" s="22">
        <f>(1/(E$22*(SQRT(2*PI())))*EXP(-((E$19-'Simulation II'!$B366)^2)/(2*'Simulation II'!E$22^2)))</f>
        <v>0</v>
      </c>
      <c r="F366" s="22">
        <f>(1/(F$22*(SQRT(2*PI())))*EXP(-((F$19-'Simulation II'!$B366)^2)/(2*'Simulation II'!F$22^2)))</f>
        <v>0</v>
      </c>
      <c r="G366" s="22">
        <f>(1/(G$22*(SQRT(2*PI())))*EXP(-((G$18-'Simulation II'!$B366)^2)/(2*'Simulation II'!G$22^2)))</f>
        <v>0</v>
      </c>
      <c r="H366" s="22">
        <f>(1/(H$22*(SQRT(2*PI())))*EXP(-((H$18-'Simulation II'!$B366)^2)/(2*'Simulation II'!H$22^2)))</f>
        <v>0</v>
      </c>
      <c r="I366" s="22">
        <f>(1/(I$22*(SQRT(2*PI())))*EXP(-((I$18-'Simulation II'!$B366)^2)/(2*'Simulation II'!I$22^2)))</f>
        <v>0</v>
      </c>
      <c r="J366" s="22">
        <f t="shared" si="10"/>
        <v>0</v>
      </c>
    </row>
    <row r="367" spans="1:10">
      <c r="A367" s="18">
        <f>B367/'Isocratic retention'!$B$5</f>
        <v>1.7000000000000051</v>
      </c>
      <c r="B367" s="8">
        <v>3.4000000000000101</v>
      </c>
      <c r="C367" s="22">
        <f>(1/(C$22*(SQRT(2*PI())))*EXP(-((C$19-'Simulation II'!$B367)^2)/(2*'Simulation II'!C$22^2)))</f>
        <v>0</v>
      </c>
      <c r="D367" s="22">
        <f>(1/(D$22*(SQRT(2*PI())))*EXP(-((D$19-'Simulation II'!$B367)^2)/(2*'Simulation II'!D$22^2)))</f>
        <v>0</v>
      </c>
      <c r="E367" s="22">
        <f>(1/(E$22*(SQRT(2*PI())))*EXP(-((E$19-'Simulation II'!$B367)^2)/(2*'Simulation II'!E$22^2)))</f>
        <v>0</v>
      </c>
      <c r="F367" s="22">
        <f>(1/(F$22*(SQRT(2*PI())))*EXP(-((F$19-'Simulation II'!$B367)^2)/(2*'Simulation II'!F$22^2)))</f>
        <v>0</v>
      </c>
      <c r="G367" s="22">
        <f>(1/(G$22*(SQRT(2*PI())))*EXP(-((G$18-'Simulation II'!$B367)^2)/(2*'Simulation II'!G$22^2)))</f>
        <v>0</v>
      </c>
      <c r="H367" s="22">
        <f>(1/(H$22*(SQRT(2*PI())))*EXP(-((H$18-'Simulation II'!$B367)^2)/(2*'Simulation II'!H$22^2)))</f>
        <v>0</v>
      </c>
      <c r="I367" s="22">
        <f>(1/(I$22*(SQRT(2*PI())))*EXP(-((I$18-'Simulation II'!$B367)^2)/(2*'Simulation II'!I$22^2)))</f>
        <v>0</v>
      </c>
      <c r="J367" s="22">
        <f t="shared" si="10"/>
        <v>0</v>
      </c>
    </row>
    <row r="368" spans="1:10">
      <c r="A368" s="18">
        <f>B368/'Isocratic retention'!$B$5</f>
        <v>1.705000000000005</v>
      </c>
      <c r="B368" s="8">
        <v>3.4100000000000099</v>
      </c>
      <c r="C368" s="22">
        <f>(1/(C$22*(SQRT(2*PI())))*EXP(-((C$19-'Simulation II'!$B368)^2)/(2*'Simulation II'!C$22^2)))</f>
        <v>0</v>
      </c>
      <c r="D368" s="22">
        <f>(1/(D$22*(SQRT(2*PI())))*EXP(-((D$19-'Simulation II'!$B368)^2)/(2*'Simulation II'!D$22^2)))</f>
        <v>0</v>
      </c>
      <c r="E368" s="22">
        <f>(1/(E$22*(SQRT(2*PI())))*EXP(-((E$19-'Simulation II'!$B368)^2)/(2*'Simulation II'!E$22^2)))</f>
        <v>0</v>
      </c>
      <c r="F368" s="22">
        <f>(1/(F$22*(SQRT(2*PI())))*EXP(-((F$19-'Simulation II'!$B368)^2)/(2*'Simulation II'!F$22^2)))</f>
        <v>0</v>
      </c>
      <c r="G368" s="22">
        <f>(1/(G$22*(SQRT(2*PI())))*EXP(-((G$18-'Simulation II'!$B368)^2)/(2*'Simulation II'!G$22^2)))</f>
        <v>0</v>
      </c>
      <c r="H368" s="22">
        <f>(1/(H$22*(SQRT(2*PI())))*EXP(-((H$18-'Simulation II'!$B368)^2)/(2*'Simulation II'!H$22^2)))</f>
        <v>0</v>
      </c>
      <c r="I368" s="22">
        <f>(1/(I$22*(SQRT(2*PI())))*EXP(-((I$18-'Simulation II'!$B368)^2)/(2*'Simulation II'!I$22^2)))</f>
        <v>0</v>
      </c>
      <c r="J368" s="22">
        <f t="shared" si="10"/>
        <v>0</v>
      </c>
    </row>
    <row r="369" spans="1:10">
      <c r="A369" s="18">
        <f>B369/'Isocratic retention'!$B$5</f>
        <v>1.7100000000000051</v>
      </c>
      <c r="B369" s="8">
        <v>3.4200000000000101</v>
      </c>
      <c r="C369" s="22">
        <f>(1/(C$22*(SQRT(2*PI())))*EXP(-((C$19-'Simulation II'!$B369)^2)/(2*'Simulation II'!C$22^2)))</f>
        <v>0</v>
      </c>
      <c r="D369" s="22">
        <f>(1/(D$22*(SQRT(2*PI())))*EXP(-((D$19-'Simulation II'!$B369)^2)/(2*'Simulation II'!D$22^2)))</f>
        <v>0</v>
      </c>
      <c r="E369" s="22">
        <f>(1/(E$22*(SQRT(2*PI())))*EXP(-((E$19-'Simulation II'!$B369)^2)/(2*'Simulation II'!E$22^2)))</f>
        <v>0</v>
      </c>
      <c r="F369" s="22">
        <f>(1/(F$22*(SQRT(2*PI())))*EXP(-((F$19-'Simulation II'!$B369)^2)/(2*'Simulation II'!F$22^2)))</f>
        <v>0</v>
      </c>
      <c r="G369" s="22">
        <f>(1/(G$22*(SQRT(2*PI())))*EXP(-((G$18-'Simulation II'!$B369)^2)/(2*'Simulation II'!G$22^2)))</f>
        <v>0</v>
      </c>
      <c r="H369" s="22">
        <f>(1/(H$22*(SQRT(2*PI())))*EXP(-((H$18-'Simulation II'!$B369)^2)/(2*'Simulation II'!H$22^2)))</f>
        <v>0</v>
      </c>
      <c r="I369" s="22">
        <f>(1/(I$22*(SQRT(2*PI())))*EXP(-((I$18-'Simulation II'!$B369)^2)/(2*'Simulation II'!I$22^2)))</f>
        <v>0</v>
      </c>
      <c r="J369" s="22">
        <f t="shared" si="10"/>
        <v>0</v>
      </c>
    </row>
    <row r="370" spans="1:10">
      <c r="A370" s="18">
        <f>B370/'Isocratic retention'!$B$5</f>
        <v>1.715000000000005</v>
      </c>
      <c r="B370" s="8">
        <v>3.4300000000000099</v>
      </c>
      <c r="C370" s="22">
        <f>(1/(C$22*(SQRT(2*PI())))*EXP(-((C$19-'Simulation II'!$B370)^2)/(2*'Simulation II'!C$22^2)))</f>
        <v>0</v>
      </c>
      <c r="D370" s="22">
        <f>(1/(D$22*(SQRT(2*PI())))*EXP(-((D$19-'Simulation II'!$B370)^2)/(2*'Simulation II'!D$22^2)))</f>
        <v>0</v>
      </c>
      <c r="E370" s="22">
        <f>(1/(E$22*(SQRT(2*PI())))*EXP(-((E$19-'Simulation II'!$B370)^2)/(2*'Simulation II'!E$22^2)))</f>
        <v>0</v>
      </c>
      <c r="F370" s="22">
        <f>(1/(F$22*(SQRT(2*PI())))*EXP(-((F$19-'Simulation II'!$B370)^2)/(2*'Simulation II'!F$22^2)))</f>
        <v>0</v>
      </c>
      <c r="G370" s="22">
        <f>(1/(G$22*(SQRT(2*PI())))*EXP(-((G$18-'Simulation II'!$B370)^2)/(2*'Simulation II'!G$22^2)))</f>
        <v>0</v>
      </c>
      <c r="H370" s="22">
        <f>(1/(H$22*(SQRT(2*PI())))*EXP(-((H$18-'Simulation II'!$B370)^2)/(2*'Simulation II'!H$22^2)))</f>
        <v>0</v>
      </c>
      <c r="I370" s="22">
        <f>(1/(I$22*(SQRT(2*PI())))*EXP(-((I$18-'Simulation II'!$B370)^2)/(2*'Simulation II'!I$22^2)))</f>
        <v>0</v>
      </c>
      <c r="J370" s="22">
        <f t="shared" si="10"/>
        <v>0</v>
      </c>
    </row>
    <row r="371" spans="1:10">
      <c r="A371" s="18">
        <f>B371/'Isocratic retention'!$B$5</f>
        <v>1.7200000000000051</v>
      </c>
      <c r="B371" s="8">
        <v>3.4400000000000102</v>
      </c>
      <c r="C371" s="22">
        <f>(1/(C$22*(SQRT(2*PI())))*EXP(-((C$19-'Simulation II'!$B371)^2)/(2*'Simulation II'!C$22^2)))</f>
        <v>0</v>
      </c>
      <c r="D371" s="22">
        <f>(1/(D$22*(SQRT(2*PI())))*EXP(-((D$19-'Simulation II'!$B371)^2)/(2*'Simulation II'!D$22^2)))</f>
        <v>0</v>
      </c>
      <c r="E371" s="22">
        <f>(1/(E$22*(SQRT(2*PI())))*EXP(-((E$19-'Simulation II'!$B371)^2)/(2*'Simulation II'!E$22^2)))</f>
        <v>0</v>
      </c>
      <c r="F371" s="22">
        <f>(1/(F$22*(SQRT(2*PI())))*EXP(-((F$19-'Simulation II'!$B371)^2)/(2*'Simulation II'!F$22^2)))</f>
        <v>0</v>
      </c>
      <c r="G371" s="22">
        <f>(1/(G$22*(SQRT(2*PI())))*EXP(-((G$18-'Simulation II'!$B371)^2)/(2*'Simulation II'!G$22^2)))</f>
        <v>0</v>
      </c>
      <c r="H371" s="22">
        <f>(1/(H$22*(SQRT(2*PI())))*EXP(-((H$18-'Simulation II'!$B371)^2)/(2*'Simulation II'!H$22^2)))</f>
        <v>0</v>
      </c>
      <c r="I371" s="22">
        <f>(1/(I$22*(SQRT(2*PI())))*EXP(-((I$18-'Simulation II'!$B371)^2)/(2*'Simulation II'!I$22^2)))</f>
        <v>0</v>
      </c>
      <c r="J371" s="22">
        <f t="shared" si="10"/>
        <v>0</v>
      </c>
    </row>
    <row r="372" spans="1:10">
      <c r="A372" s="18">
        <f>B372/'Isocratic retention'!$B$5</f>
        <v>1.725000000000005</v>
      </c>
      <c r="B372" s="8">
        <v>3.4500000000000099</v>
      </c>
      <c r="C372" s="22">
        <f>(1/(C$22*(SQRT(2*PI())))*EXP(-((C$19-'Simulation II'!$B372)^2)/(2*'Simulation II'!C$22^2)))</f>
        <v>0</v>
      </c>
      <c r="D372" s="22">
        <f>(1/(D$22*(SQRT(2*PI())))*EXP(-((D$19-'Simulation II'!$B372)^2)/(2*'Simulation II'!D$22^2)))</f>
        <v>0</v>
      </c>
      <c r="E372" s="22">
        <f>(1/(E$22*(SQRT(2*PI())))*EXP(-((E$19-'Simulation II'!$B372)^2)/(2*'Simulation II'!E$22^2)))</f>
        <v>0</v>
      </c>
      <c r="F372" s="22">
        <f>(1/(F$22*(SQRT(2*PI())))*EXP(-((F$19-'Simulation II'!$B372)^2)/(2*'Simulation II'!F$22^2)))</f>
        <v>0</v>
      </c>
      <c r="G372" s="22">
        <f>(1/(G$22*(SQRT(2*PI())))*EXP(-((G$18-'Simulation II'!$B372)^2)/(2*'Simulation II'!G$22^2)))</f>
        <v>0</v>
      </c>
      <c r="H372" s="22">
        <f>(1/(H$22*(SQRT(2*PI())))*EXP(-((H$18-'Simulation II'!$B372)^2)/(2*'Simulation II'!H$22^2)))</f>
        <v>0</v>
      </c>
      <c r="I372" s="22">
        <f>(1/(I$22*(SQRT(2*PI())))*EXP(-((I$18-'Simulation II'!$B372)^2)/(2*'Simulation II'!I$22^2)))</f>
        <v>0</v>
      </c>
      <c r="J372" s="22">
        <f t="shared" si="10"/>
        <v>0</v>
      </c>
    </row>
    <row r="373" spans="1:10">
      <c r="A373" s="18">
        <f>B373/'Isocratic retention'!$B$5</f>
        <v>1.7300000000000051</v>
      </c>
      <c r="B373" s="8">
        <v>3.4600000000000102</v>
      </c>
      <c r="C373" s="22">
        <f>(1/(C$22*(SQRT(2*PI())))*EXP(-((C$19-'Simulation II'!$B373)^2)/(2*'Simulation II'!C$22^2)))</f>
        <v>0</v>
      </c>
      <c r="D373" s="22">
        <f>(1/(D$22*(SQRT(2*PI())))*EXP(-((D$19-'Simulation II'!$B373)^2)/(2*'Simulation II'!D$22^2)))</f>
        <v>0</v>
      </c>
      <c r="E373" s="22">
        <f>(1/(E$22*(SQRT(2*PI())))*EXP(-((E$19-'Simulation II'!$B373)^2)/(2*'Simulation II'!E$22^2)))</f>
        <v>0</v>
      </c>
      <c r="F373" s="22">
        <f>(1/(F$22*(SQRT(2*PI())))*EXP(-((F$19-'Simulation II'!$B373)^2)/(2*'Simulation II'!F$22^2)))</f>
        <v>0</v>
      </c>
      <c r="G373" s="22">
        <f>(1/(G$22*(SQRT(2*PI())))*EXP(-((G$18-'Simulation II'!$B373)^2)/(2*'Simulation II'!G$22^2)))</f>
        <v>0</v>
      </c>
      <c r="H373" s="22">
        <f>(1/(H$22*(SQRT(2*PI())))*EXP(-((H$18-'Simulation II'!$B373)^2)/(2*'Simulation II'!H$22^2)))</f>
        <v>0</v>
      </c>
      <c r="I373" s="22">
        <f>(1/(I$22*(SQRT(2*PI())))*EXP(-((I$18-'Simulation II'!$B373)^2)/(2*'Simulation II'!I$22^2)))</f>
        <v>0</v>
      </c>
      <c r="J373" s="22">
        <f t="shared" si="10"/>
        <v>0</v>
      </c>
    </row>
    <row r="374" spans="1:10">
      <c r="A374" s="18">
        <f>B374/'Isocratic retention'!$B$5</f>
        <v>1.735000000000005</v>
      </c>
      <c r="B374" s="8">
        <v>3.47000000000001</v>
      </c>
      <c r="C374" s="22">
        <f>(1/(C$22*(SQRT(2*PI())))*EXP(-((C$19-'Simulation II'!$B374)^2)/(2*'Simulation II'!C$22^2)))</f>
        <v>0</v>
      </c>
      <c r="D374" s="22">
        <f>(1/(D$22*(SQRT(2*PI())))*EXP(-((D$19-'Simulation II'!$B374)^2)/(2*'Simulation II'!D$22^2)))</f>
        <v>0</v>
      </c>
      <c r="E374" s="22">
        <f>(1/(E$22*(SQRT(2*PI())))*EXP(-((E$19-'Simulation II'!$B374)^2)/(2*'Simulation II'!E$22^2)))</f>
        <v>0</v>
      </c>
      <c r="F374" s="22">
        <f>(1/(F$22*(SQRT(2*PI())))*EXP(-((F$19-'Simulation II'!$B374)^2)/(2*'Simulation II'!F$22^2)))</f>
        <v>0</v>
      </c>
      <c r="G374" s="22">
        <f>(1/(G$22*(SQRT(2*PI())))*EXP(-((G$18-'Simulation II'!$B374)^2)/(2*'Simulation II'!G$22^2)))</f>
        <v>0</v>
      </c>
      <c r="H374" s="22">
        <f>(1/(H$22*(SQRT(2*PI())))*EXP(-((H$18-'Simulation II'!$B374)^2)/(2*'Simulation II'!H$22^2)))</f>
        <v>0</v>
      </c>
      <c r="I374" s="22">
        <f>(1/(I$22*(SQRT(2*PI())))*EXP(-((I$18-'Simulation II'!$B374)^2)/(2*'Simulation II'!I$22^2)))</f>
        <v>0</v>
      </c>
      <c r="J374" s="22">
        <f t="shared" si="10"/>
        <v>0</v>
      </c>
    </row>
    <row r="375" spans="1:10">
      <c r="A375" s="18">
        <f>B375/'Isocratic retention'!$B$5</f>
        <v>1.7400000000000051</v>
      </c>
      <c r="B375" s="8">
        <v>3.4800000000000102</v>
      </c>
      <c r="C375" s="22">
        <f>(1/(C$22*(SQRT(2*PI())))*EXP(-((C$19-'Simulation II'!$B375)^2)/(2*'Simulation II'!C$22^2)))</f>
        <v>0</v>
      </c>
      <c r="D375" s="22">
        <f>(1/(D$22*(SQRT(2*PI())))*EXP(-((D$19-'Simulation II'!$B375)^2)/(2*'Simulation II'!D$22^2)))</f>
        <v>0</v>
      </c>
      <c r="E375" s="22">
        <f>(1/(E$22*(SQRT(2*PI())))*EXP(-((E$19-'Simulation II'!$B375)^2)/(2*'Simulation II'!E$22^2)))</f>
        <v>0</v>
      </c>
      <c r="F375" s="22">
        <f>(1/(F$22*(SQRT(2*PI())))*EXP(-((F$19-'Simulation II'!$B375)^2)/(2*'Simulation II'!F$22^2)))</f>
        <v>0</v>
      </c>
      <c r="G375" s="22">
        <f>(1/(G$22*(SQRT(2*PI())))*EXP(-((G$18-'Simulation II'!$B375)^2)/(2*'Simulation II'!G$22^2)))</f>
        <v>0</v>
      </c>
      <c r="H375" s="22">
        <f>(1/(H$22*(SQRT(2*PI())))*EXP(-((H$18-'Simulation II'!$B375)^2)/(2*'Simulation II'!H$22^2)))</f>
        <v>0</v>
      </c>
      <c r="I375" s="22">
        <f>(1/(I$22*(SQRT(2*PI())))*EXP(-((I$18-'Simulation II'!$B375)^2)/(2*'Simulation II'!I$22^2)))</f>
        <v>0</v>
      </c>
      <c r="J375" s="22">
        <f t="shared" si="10"/>
        <v>0</v>
      </c>
    </row>
    <row r="376" spans="1:10">
      <c r="A376" s="18">
        <f>B376/'Isocratic retention'!$B$5</f>
        <v>1.745000000000005</v>
      </c>
      <c r="B376" s="8">
        <v>3.49000000000001</v>
      </c>
      <c r="C376" s="22">
        <f>(1/(C$22*(SQRT(2*PI())))*EXP(-((C$19-'Simulation II'!$B376)^2)/(2*'Simulation II'!C$22^2)))</f>
        <v>0</v>
      </c>
      <c r="D376" s="22">
        <f>(1/(D$22*(SQRT(2*PI())))*EXP(-((D$19-'Simulation II'!$B376)^2)/(2*'Simulation II'!D$22^2)))</f>
        <v>0</v>
      </c>
      <c r="E376" s="22">
        <f>(1/(E$22*(SQRT(2*PI())))*EXP(-((E$19-'Simulation II'!$B376)^2)/(2*'Simulation II'!E$22^2)))</f>
        <v>0</v>
      </c>
      <c r="F376" s="22">
        <f>(1/(F$22*(SQRT(2*PI())))*EXP(-((F$19-'Simulation II'!$B376)^2)/(2*'Simulation II'!F$22^2)))</f>
        <v>0</v>
      </c>
      <c r="G376" s="22">
        <f>(1/(G$22*(SQRT(2*PI())))*EXP(-((G$18-'Simulation II'!$B376)^2)/(2*'Simulation II'!G$22^2)))</f>
        <v>0</v>
      </c>
      <c r="H376" s="22">
        <f>(1/(H$22*(SQRT(2*PI())))*EXP(-((H$18-'Simulation II'!$B376)^2)/(2*'Simulation II'!H$22^2)))</f>
        <v>0</v>
      </c>
      <c r="I376" s="22">
        <f>(1/(I$22*(SQRT(2*PI())))*EXP(-((I$18-'Simulation II'!$B376)^2)/(2*'Simulation II'!I$22^2)))</f>
        <v>0</v>
      </c>
      <c r="J376" s="22">
        <f t="shared" si="10"/>
        <v>0</v>
      </c>
    </row>
    <row r="377" spans="1:10">
      <c r="A377" s="18">
        <f>B377/'Isocratic retention'!$B$5</f>
        <v>1.7500000000000051</v>
      </c>
      <c r="B377" s="8">
        <v>3.5000000000000102</v>
      </c>
      <c r="C377" s="22">
        <f>(1/(C$22*(SQRT(2*PI())))*EXP(-((C$19-'Simulation II'!$B377)^2)/(2*'Simulation II'!C$22^2)))</f>
        <v>0</v>
      </c>
      <c r="D377" s="22">
        <f>(1/(D$22*(SQRT(2*PI())))*EXP(-((D$19-'Simulation II'!$B377)^2)/(2*'Simulation II'!D$22^2)))</f>
        <v>0</v>
      </c>
      <c r="E377" s="22">
        <f>(1/(E$22*(SQRT(2*PI())))*EXP(-((E$19-'Simulation II'!$B377)^2)/(2*'Simulation II'!E$22^2)))</f>
        <v>0</v>
      </c>
      <c r="F377" s="22">
        <f>(1/(F$22*(SQRT(2*PI())))*EXP(-((F$19-'Simulation II'!$B377)^2)/(2*'Simulation II'!F$22^2)))</f>
        <v>0</v>
      </c>
      <c r="G377" s="22">
        <f>(1/(G$22*(SQRT(2*PI())))*EXP(-((G$18-'Simulation II'!$B377)^2)/(2*'Simulation II'!G$22^2)))</f>
        <v>0</v>
      </c>
      <c r="H377" s="22">
        <f>(1/(H$22*(SQRT(2*PI())))*EXP(-((H$18-'Simulation II'!$B377)^2)/(2*'Simulation II'!H$22^2)))</f>
        <v>0</v>
      </c>
      <c r="I377" s="22">
        <f>(1/(I$22*(SQRT(2*PI())))*EXP(-((I$18-'Simulation II'!$B377)^2)/(2*'Simulation II'!I$22^2)))</f>
        <v>0</v>
      </c>
      <c r="J377" s="22">
        <f t="shared" si="10"/>
        <v>0</v>
      </c>
    </row>
    <row r="378" spans="1:10">
      <c r="A378" s="18">
        <f>B378/'Isocratic retention'!$B$5</f>
        <v>1.755000000000005</v>
      </c>
      <c r="B378" s="8">
        <v>3.51000000000001</v>
      </c>
      <c r="C378" s="22">
        <f>(1/(C$22*(SQRT(2*PI())))*EXP(-((C$19-'Simulation II'!$B378)^2)/(2*'Simulation II'!C$22^2)))</f>
        <v>0</v>
      </c>
      <c r="D378" s="22">
        <f>(1/(D$22*(SQRT(2*PI())))*EXP(-((D$19-'Simulation II'!$B378)^2)/(2*'Simulation II'!D$22^2)))</f>
        <v>0</v>
      </c>
      <c r="E378" s="22">
        <f>(1/(E$22*(SQRT(2*PI())))*EXP(-((E$19-'Simulation II'!$B378)^2)/(2*'Simulation II'!E$22^2)))</f>
        <v>0</v>
      </c>
      <c r="F378" s="22">
        <f>(1/(F$22*(SQRT(2*PI())))*EXP(-((F$19-'Simulation II'!$B378)^2)/(2*'Simulation II'!F$22^2)))</f>
        <v>1.3401714468561949E-300</v>
      </c>
      <c r="G378" s="22">
        <f>(1/(G$22*(SQRT(2*PI())))*EXP(-((G$18-'Simulation II'!$B378)^2)/(2*'Simulation II'!G$22^2)))</f>
        <v>0</v>
      </c>
      <c r="H378" s="22">
        <f>(1/(H$22*(SQRT(2*PI())))*EXP(-((H$18-'Simulation II'!$B378)^2)/(2*'Simulation II'!H$22^2)))</f>
        <v>0</v>
      </c>
      <c r="I378" s="22">
        <f>(1/(I$22*(SQRT(2*PI())))*EXP(-((I$18-'Simulation II'!$B378)^2)/(2*'Simulation II'!I$22^2)))</f>
        <v>0</v>
      </c>
      <c r="J378" s="22">
        <f t="shared" si="10"/>
        <v>1.3401714468561949E-300</v>
      </c>
    </row>
    <row r="379" spans="1:10">
      <c r="A379" s="18">
        <f>B379/'Isocratic retention'!$B$5</f>
        <v>1.7600000000000049</v>
      </c>
      <c r="B379" s="8">
        <v>3.5200000000000098</v>
      </c>
      <c r="C379" s="22">
        <f>(1/(C$22*(SQRT(2*PI())))*EXP(-((C$19-'Simulation II'!$B379)^2)/(2*'Simulation II'!C$22^2)))</f>
        <v>0</v>
      </c>
      <c r="D379" s="22">
        <f>(1/(D$22*(SQRT(2*PI())))*EXP(-((D$19-'Simulation II'!$B379)^2)/(2*'Simulation II'!D$22^2)))</f>
        <v>0</v>
      </c>
      <c r="E379" s="22">
        <f>(1/(E$22*(SQRT(2*PI())))*EXP(-((E$19-'Simulation II'!$B379)^2)/(2*'Simulation II'!E$22^2)))</f>
        <v>0</v>
      </c>
      <c r="F379" s="22">
        <f>(1/(F$22*(SQRT(2*PI())))*EXP(-((F$19-'Simulation II'!$B379)^2)/(2*'Simulation II'!F$22^2)))</f>
        <v>2.8840578503937008E-272</v>
      </c>
      <c r="G379" s="22">
        <f>(1/(G$22*(SQRT(2*PI())))*EXP(-((G$18-'Simulation II'!$B379)^2)/(2*'Simulation II'!G$22^2)))</f>
        <v>0</v>
      </c>
      <c r="H379" s="22">
        <f>(1/(H$22*(SQRT(2*PI())))*EXP(-((H$18-'Simulation II'!$B379)^2)/(2*'Simulation II'!H$22^2)))</f>
        <v>0</v>
      </c>
      <c r="I379" s="22">
        <f>(1/(I$22*(SQRT(2*PI())))*EXP(-((I$18-'Simulation II'!$B379)^2)/(2*'Simulation II'!I$22^2)))</f>
        <v>0</v>
      </c>
      <c r="J379" s="22">
        <f t="shared" si="10"/>
        <v>2.8840578503937008E-272</v>
      </c>
    </row>
    <row r="380" spans="1:10">
      <c r="A380" s="18">
        <f>B380/'Isocratic retention'!$B$5</f>
        <v>1.765000000000005</v>
      </c>
      <c r="B380" s="8">
        <v>3.53000000000001</v>
      </c>
      <c r="C380" s="22">
        <f>(1/(C$22*(SQRT(2*PI())))*EXP(-((C$19-'Simulation II'!$B380)^2)/(2*'Simulation II'!C$22^2)))</f>
        <v>0</v>
      </c>
      <c r="D380" s="22">
        <f>(1/(D$22*(SQRT(2*PI())))*EXP(-((D$19-'Simulation II'!$B380)^2)/(2*'Simulation II'!D$22^2)))</f>
        <v>0</v>
      </c>
      <c r="E380" s="22">
        <f>(1/(E$22*(SQRT(2*PI())))*EXP(-((E$19-'Simulation II'!$B380)^2)/(2*'Simulation II'!E$22^2)))</f>
        <v>0</v>
      </c>
      <c r="F380" s="22">
        <f>(1/(F$22*(SQRT(2*PI())))*EXP(-((F$19-'Simulation II'!$B380)^2)/(2*'Simulation II'!F$22^2)))</f>
        <v>2.4900536623201648E-245</v>
      </c>
      <c r="G380" s="22">
        <f>(1/(G$22*(SQRT(2*PI())))*EXP(-((G$18-'Simulation II'!$B380)^2)/(2*'Simulation II'!G$22^2)))</f>
        <v>0</v>
      </c>
      <c r="H380" s="22">
        <f>(1/(H$22*(SQRT(2*PI())))*EXP(-((H$18-'Simulation II'!$B380)^2)/(2*'Simulation II'!H$22^2)))</f>
        <v>0</v>
      </c>
      <c r="I380" s="22">
        <f>(1/(I$22*(SQRT(2*PI())))*EXP(-((I$18-'Simulation II'!$B380)^2)/(2*'Simulation II'!I$22^2)))</f>
        <v>0</v>
      </c>
      <c r="J380" s="22">
        <f t="shared" si="10"/>
        <v>2.4900536623201648E-245</v>
      </c>
    </row>
    <row r="381" spans="1:10">
      <c r="A381" s="18">
        <f>B381/'Isocratic retention'!$B$5</f>
        <v>1.7700000000000049</v>
      </c>
      <c r="B381" s="8">
        <v>3.5400000000000098</v>
      </c>
      <c r="C381" s="22">
        <f>(1/(C$22*(SQRT(2*PI())))*EXP(-((C$19-'Simulation II'!$B381)^2)/(2*'Simulation II'!C$22^2)))</f>
        <v>0</v>
      </c>
      <c r="D381" s="22">
        <f>(1/(D$22*(SQRT(2*PI())))*EXP(-((D$19-'Simulation II'!$B381)^2)/(2*'Simulation II'!D$22^2)))</f>
        <v>0</v>
      </c>
      <c r="E381" s="22">
        <f>(1/(E$22*(SQRT(2*PI())))*EXP(-((E$19-'Simulation II'!$B381)^2)/(2*'Simulation II'!E$22^2)))</f>
        <v>0</v>
      </c>
      <c r="F381" s="22">
        <f>(1/(F$22*(SQRT(2*PI())))*EXP(-((F$19-'Simulation II'!$B381)^2)/(2*'Simulation II'!F$22^2)))</f>
        <v>8.6253073184013495E-220</v>
      </c>
      <c r="G381" s="22">
        <f>(1/(G$22*(SQRT(2*PI())))*EXP(-((G$18-'Simulation II'!$B381)^2)/(2*'Simulation II'!G$22^2)))</f>
        <v>0</v>
      </c>
      <c r="H381" s="22">
        <f>(1/(H$22*(SQRT(2*PI())))*EXP(-((H$18-'Simulation II'!$B381)^2)/(2*'Simulation II'!H$22^2)))</f>
        <v>0</v>
      </c>
      <c r="I381" s="22">
        <f>(1/(I$22*(SQRT(2*PI())))*EXP(-((I$18-'Simulation II'!$B381)^2)/(2*'Simulation II'!I$22^2)))</f>
        <v>0</v>
      </c>
      <c r="J381" s="22">
        <f t="shared" si="10"/>
        <v>8.6253073184013495E-220</v>
      </c>
    </row>
    <row r="382" spans="1:10">
      <c r="A382" s="18">
        <f>B382/'Isocratic retention'!$B$5</f>
        <v>1.775000000000005</v>
      </c>
      <c r="B382" s="8">
        <v>3.55000000000001</v>
      </c>
      <c r="C382" s="22">
        <f>(1/(C$22*(SQRT(2*PI())))*EXP(-((C$19-'Simulation II'!$B382)^2)/(2*'Simulation II'!C$22^2)))</f>
        <v>0</v>
      </c>
      <c r="D382" s="22">
        <f>(1/(D$22*(SQRT(2*PI())))*EXP(-((D$19-'Simulation II'!$B382)^2)/(2*'Simulation II'!D$22^2)))</f>
        <v>0</v>
      </c>
      <c r="E382" s="22">
        <f>(1/(E$22*(SQRT(2*PI())))*EXP(-((E$19-'Simulation II'!$B382)^2)/(2*'Simulation II'!E$22^2)))</f>
        <v>0</v>
      </c>
      <c r="F382" s="22">
        <f>(1/(F$22*(SQRT(2*PI())))*EXP(-((F$19-'Simulation II'!$B382)^2)/(2*'Simulation II'!F$22^2)))</f>
        <v>1.1986753695617233E-195</v>
      </c>
      <c r="G382" s="22">
        <f>(1/(G$22*(SQRT(2*PI())))*EXP(-((G$18-'Simulation II'!$B382)^2)/(2*'Simulation II'!G$22^2)))</f>
        <v>0</v>
      </c>
      <c r="H382" s="22">
        <f>(1/(H$22*(SQRT(2*PI())))*EXP(-((H$18-'Simulation II'!$B382)^2)/(2*'Simulation II'!H$22^2)))</f>
        <v>0</v>
      </c>
      <c r="I382" s="22">
        <f>(1/(I$22*(SQRT(2*PI())))*EXP(-((I$18-'Simulation II'!$B382)^2)/(2*'Simulation II'!I$22^2)))</f>
        <v>0</v>
      </c>
      <c r="J382" s="22">
        <f t="shared" si="10"/>
        <v>1.1986753695617233E-195</v>
      </c>
    </row>
    <row r="383" spans="1:10">
      <c r="A383" s="18">
        <f>B383/'Isocratic retention'!$B$5</f>
        <v>1.7800000000000049</v>
      </c>
      <c r="B383" s="8">
        <v>3.5600000000000098</v>
      </c>
      <c r="C383" s="22">
        <f>(1/(C$22*(SQRT(2*PI())))*EXP(-((C$19-'Simulation II'!$B383)^2)/(2*'Simulation II'!C$22^2)))</f>
        <v>0</v>
      </c>
      <c r="D383" s="22">
        <f>(1/(D$22*(SQRT(2*PI())))*EXP(-((D$19-'Simulation II'!$B383)^2)/(2*'Simulation II'!D$22^2)))</f>
        <v>0</v>
      </c>
      <c r="E383" s="22">
        <f>(1/(E$22*(SQRT(2*PI())))*EXP(-((E$19-'Simulation II'!$B383)^2)/(2*'Simulation II'!E$22^2)))</f>
        <v>0</v>
      </c>
      <c r="F383" s="22">
        <f>(1/(F$22*(SQRT(2*PI())))*EXP(-((F$19-'Simulation II'!$B383)^2)/(2*'Simulation II'!F$22^2)))</f>
        <v>6.6832809378688916E-173</v>
      </c>
      <c r="G383" s="22">
        <f>(1/(G$22*(SQRT(2*PI())))*EXP(-((G$18-'Simulation II'!$B383)^2)/(2*'Simulation II'!G$22^2)))</f>
        <v>0</v>
      </c>
      <c r="H383" s="22">
        <f>(1/(H$22*(SQRT(2*PI())))*EXP(-((H$18-'Simulation II'!$B383)^2)/(2*'Simulation II'!H$22^2)))</f>
        <v>0</v>
      </c>
      <c r="I383" s="22">
        <f>(1/(I$22*(SQRT(2*PI())))*EXP(-((I$18-'Simulation II'!$B383)^2)/(2*'Simulation II'!I$22^2)))</f>
        <v>0</v>
      </c>
      <c r="J383" s="22">
        <f t="shared" si="10"/>
        <v>6.6832809378688916E-173</v>
      </c>
    </row>
    <row r="384" spans="1:10">
      <c r="A384" s="18">
        <f>B384/'Isocratic retention'!$B$5</f>
        <v>1.785000000000005</v>
      </c>
      <c r="B384" s="8">
        <v>3.5700000000000101</v>
      </c>
      <c r="C384" s="22">
        <f>(1/(C$22*(SQRT(2*PI())))*EXP(-((C$19-'Simulation II'!$B384)^2)/(2*'Simulation II'!C$22^2)))</f>
        <v>0</v>
      </c>
      <c r="D384" s="22">
        <f>(1/(D$22*(SQRT(2*PI())))*EXP(-((D$19-'Simulation II'!$B384)^2)/(2*'Simulation II'!D$22^2)))</f>
        <v>0</v>
      </c>
      <c r="E384" s="22">
        <f>(1/(E$22*(SQRT(2*PI())))*EXP(-((E$19-'Simulation II'!$B384)^2)/(2*'Simulation II'!E$22^2)))</f>
        <v>0</v>
      </c>
      <c r="F384" s="22">
        <f>(1/(F$22*(SQRT(2*PI())))*EXP(-((F$19-'Simulation II'!$B384)^2)/(2*'Simulation II'!F$22^2)))</f>
        <v>1.4949924030239147E-151</v>
      </c>
      <c r="G384" s="22">
        <f>(1/(G$22*(SQRT(2*PI())))*EXP(-((G$18-'Simulation II'!$B384)^2)/(2*'Simulation II'!G$22^2)))</f>
        <v>0</v>
      </c>
      <c r="H384" s="22">
        <f>(1/(H$22*(SQRT(2*PI())))*EXP(-((H$18-'Simulation II'!$B384)^2)/(2*'Simulation II'!H$22^2)))</f>
        <v>0</v>
      </c>
      <c r="I384" s="22">
        <f>(1/(I$22*(SQRT(2*PI())))*EXP(-((I$18-'Simulation II'!$B384)^2)/(2*'Simulation II'!I$22^2)))</f>
        <v>0</v>
      </c>
      <c r="J384" s="22">
        <f t="shared" si="10"/>
        <v>1.4949924030239147E-151</v>
      </c>
    </row>
    <row r="385" spans="1:10">
      <c r="A385" s="18">
        <f>B385/'Isocratic retention'!$B$5</f>
        <v>1.7900000000000049</v>
      </c>
      <c r="B385" s="8">
        <v>3.5800000000000098</v>
      </c>
      <c r="C385" s="22">
        <f>(1/(C$22*(SQRT(2*PI())))*EXP(-((C$19-'Simulation II'!$B385)^2)/(2*'Simulation II'!C$22^2)))</f>
        <v>0</v>
      </c>
      <c r="D385" s="22">
        <f>(1/(D$22*(SQRT(2*PI())))*EXP(-((D$19-'Simulation II'!$B385)^2)/(2*'Simulation II'!D$22^2)))</f>
        <v>0</v>
      </c>
      <c r="E385" s="22">
        <f>(1/(E$22*(SQRT(2*PI())))*EXP(-((E$19-'Simulation II'!$B385)^2)/(2*'Simulation II'!E$22^2)))</f>
        <v>0</v>
      </c>
      <c r="F385" s="22">
        <f>(1/(F$22*(SQRT(2*PI())))*EXP(-((F$19-'Simulation II'!$B385)^2)/(2*'Simulation II'!F$22^2)))</f>
        <v>1.3416813605420988E-131</v>
      </c>
      <c r="G385" s="22">
        <f>(1/(G$22*(SQRT(2*PI())))*EXP(-((G$18-'Simulation II'!$B385)^2)/(2*'Simulation II'!G$22^2)))</f>
        <v>0</v>
      </c>
      <c r="H385" s="22">
        <f>(1/(H$22*(SQRT(2*PI())))*EXP(-((H$18-'Simulation II'!$B385)^2)/(2*'Simulation II'!H$22^2)))</f>
        <v>0</v>
      </c>
      <c r="I385" s="22">
        <f>(1/(I$22*(SQRT(2*PI())))*EXP(-((I$18-'Simulation II'!$B385)^2)/(2*'Simulation II'!I$22^2)))</f>
        <v>0</v>
      </c>
      <c r="J385" s="22">
        <f t="shared" si="10"/>
        <v>1.3416813605420988E-131</v>
      </c>
    </row>
    <row r="386" spans="1:10">
      <c r="A386" s="18">
        <f>B386/'Isocratic retention'!$B$5</f>
        <v>1.795000000000005</v>
      </c>
      <c r="B386" s="8">
        <v>3.5900000000000101</v>
      </c>
      <c r="C386" s="22">
        <f>(1/(C$22*(SQRT(2*PI())))*EXP(-((C$19-'Simulation II'!$B386)^2)/(2*'Simulation II'!C$22^2)))</f>
        <v>0</v>
      </c>
      <c r="D386" s="22">
        <f>(1/(D$22*(SQRT(2*PI())))*EXP(-((D$19-'Simulation II'!$B386)^2)/(2*'Simulation II'!D$22^2)))</f>
        <v>0</v>
      </c>
      <c r="E386" s="22">
        <f>(1/(E$22*(SQRT(2*PI())))*EXP(-((E$19-'Simulation II'!$B386)^2)/(2*'Simulation II'!E$22^2)))</f>
        <v>0</v>
      </c>
      <c r="F386" s="22">
        <f>(1/(F$22*(SQRT(2*PI())))*EXP(-((F$19-'Simulation II'!$B386)^2)/(2*'Simulation II'!F$22^2)))</f>
        <v>4.8308207072451674E-113</v>
      </c>
      <c r="G386" s="22">
        <f>(1/(G$22*(SQRT(2*PI())))*EXP(-((G$18-'Simulation II'!$B386)^2)/(2*'Simulation II'!G$22^2)))</f>
        <v>0</v>
      </c>
      <c r="H386" s="22">
        <f>(1/(H$22*(SQRT(2*PI())))*EXP(-((H$18-'Simulation II'!$B386)^2)/(2*'Simulation II'!H$22^2)))</f>
        <v>0</v>
      </c>
      <c r="I386" s="22">
        <f>(1/(I$22*(SQRT(2*PI())))*EXP(-((I$18-'Simulation II'!$B386)^2)/(2*'Simulation II'!I$22^2)))</f>
        <v>0</v>
      </c>
      <c r="J386" s="22">
        <f t="shared" si="10"/>
        <v>4.8308207072451674E-113</v>
      </c>
    </row>
    <row r="387" spans="1:10">
      <c r="A387" s="18">
        <f>B387/'Isocratic retention'!$B$5</f>
        <v>1.8000000000000049</v>
      </c>
      <c r="B387" s="8">
        <v>3.6000000000000099</v>
      </c>
      <c r="C387" s="22">
        <f>(1/(C$22*(SQRT(2*PI())))*EXP(-((C$19-'Simulation II'!$B387)^2)/(2*'Simulation II'!C$22^2)))</f>
        <v>0</v>
      </c>
      <c r="D387" s="22">
        <f>(1/(D$22*(SQRT(2*PI())))*EXP(-((D$19-'Simulation II'!$B387)^2)/(2*'Simulation II'!D$22^2)))</f>
        <v>0</v>
      </c>
      <c r="E387" s="22">
        <f>(1/(E$22*(SQRT(2*PI())))*EXP(-((E$19-'Simulation II'!$B387)^2)/(2*'Simulation II'!E$22^2)))</f>
        <v>0</v>
      </c>
      <c r="F387" s="22">
        <f>(1/(F$22*(SQRT(2*PI())))*EXP(-((F$19-'Simulation II'!$B387)^2)/(2*'Simulation II'!F$22^2)))</f>
        <v>6.9783634440997684E-96</v>
      </c>
      <c r="G387" s="22">
        <f>(1/(G$22*(SQRT(2*PI())))*EXP(-((G$18-'Simulation II'!$B387)^2)/(2*'Simulation II'!G$22^2)))</f>
        <v>0</v>
      </c>
      <c r="H387" s="22">
        <f>(1/(H$22*(SQRT(2*PI())))*EXP(-((H$18-'Simulation II'!$B387)^2)/(2*'Simulation II'!H$22^2)))</f>
        <v>0</v>
      </c>
      <c r="I387" s="22">
        <f>(1/(I$22*(SQRT(2*PI())))*EXP(-((I$18-'Simulation II'!$B387)^2)/(2*'Simulation II'!I$22^2)))</f>
        <v>0</v>
      </c>
      <c r="J387" s="22">
        <f t="shared" si="10"/>
        <v>6.9783634440997684E-96</v>
      </c>
    </row>
    <row r="388" spans="1:10">
      <c r="A388" s="18">
        <f>B388/'Isocratic retention'!$B$5</f>
        <v>1.805000000000005</v>
      </c>
      <c r="B388" s="8">
        <v>3.6100000000000101</v>
      </c>
      <c r="C388" s="22">
        <f>(1/(C$22*(SQRT(2*PI())))*EXP(-((C$19-'Simulation II'!$B388)^2)/(2*'Simulation II'!C$22^2)))</f>
        <v>0</v>
      </c>
      <c r="D388" s="22">
        <f>(1/(D$22*(SQRT(2*PI())))*EXP(-((D$19-'Simulation II'!$B388)^2)/(2*'Simulation II'!D$22^2)))</f>
        <v>0</v>
      </c>
      <c r="E388" s="22">
        <f>(1/(E$22*(SQRT(2*PI())))*EXP(-((E$19-'Simulation II'!$B388)^2)/(2*'Simulation II'!E$22^2)))</f>
        <v>0</v>
      </c>
      <c r="F388" s="22">
        <f>(1/(F$22*(SQRT(2*PI())))*EXP(-((F$19-'Simulation II'!$B388)^2)/(2*'Simulation II'!F$22^2)))</f>
        <v>4.0443374222395866E-80</v>
      </c>
      <c r="G388" s="22">
        <f>(1/(G$22*(SQRT(2*PI())))*EXP(-((G$18-'Simulation II'!$B388)^2)/(2*'Simulation II'!G$22^2)))</f>
        <v>0</v>
      </c>
      <c r="H388" s="22">
        <f>(1/(H$22*(SQRT(2*PI())))*EXP(-((H$18-'Simulation II'!$B388)^2)/(2*'Simulation II'!H$22^2)))</f>
        <v>0</v>
      </c>
      <c r="I388" s="22">
        <f>(1/(I$22*(SQRT(2*PI())))*EXP(-((I$18-'Simulation II'!$B388)^2)/(2*'Simulation II'!I$22^2)))</f>
        <v>0</v>
      </c>
      <c r="J388" s="22">
        <f t="shared" si="10"/>
        <v>4.0443374222395866E-80</v>
      </c>
    </row>
    <row r="389" spans="1:10">
      <c r="A389" s="18">
        <f>B389/'Isocratic retention'!$B$5</f>
        <v>1.81000000000001</v>
      </c>
      <c r="B389" s="8">
        <v>3.6200000000000201</v>
      </c>
      <c r="C389" s="22">
        <f>(1/(C$22*(SQRT(2*PI())))*EXP(-((C$19-'Simulation II'!$B389)^2)/(2*'Simulation II'!C$22^2)))</f>
        <v>0</v>
      </c>
      <c r="D389" s="22">
        <f>(1/(D$22*(SQRT(2*PI())))*EXP(-((D$19-'Simulation II'!$B389)^2)/(2*'Simulation II'!D$22^2)))</f>
        <v>0</v>
      </c>
      <c r="E389" s="22">
        <f>(1/(E$22*(SQRT(2*PI())))*EXP(-((E$19-'Simulation II'!$B389)^2)/(2*'Simulation II'!E$22^2)))</f>
        <v>0</v>
      </c>
      <c r="F389" s="22">
        <f>(1/(F$22*(SQRT(2*PI())))*EXP(-((F$19-'Simulation II'!$B389)^2)/(2*'Simulation II'!F$22^2)))</f>
        <v>9.4037767842633065E-66</v>
      </c>
      <c r="G389" s="22">
        <f>(1/(G$22*(SQRT(2*PI())))*EXP(-((G$18-'Simulation II'!$B389)^2)/(2*'Simulation II'!G$22^2)))</f>
        <v>0</v>
      </c>
      <c r="H389" s="22">
        <f>(1/(H$22*(SQRT(2*PI())))*EXP(-((H$18-'Simulation II'!$B389)^2)/(2*'Simulation II'!H$22^2)))</f>
        <v>0</v>
      </c>
      <c r="I389" s="22">
        <f>(1/(I$22*(SQRT(2*PI())))*EXP(-((I$18-'Simulation II'!$B389)^2)/(2*'Simulation II'!I$22^2)))</f>
        <v>0</v>
      </c>
      <c r="J389" s="22">
        <f t="shared" si="10"/>
        <v>9.4037767842633065E-66</v>
      </c>
    </row>
    <row r="390" spans="1:10">
      <c r="A390" s="18">
        <f>B390/'Isocratic retention'!$B$5</f>
        <v>1.8150000000000051</v>
      </c>
      <c r="B390" s="8">
        <v>3.6300000000000101</v>
      </c>
      <c r="C390" s="22">
        <f>(1/(C$22*(SQRT(2*PI())))*EXP(-((C$19-'Simulation II'!$B390)^2)/(2*'Simulation II'!C$22^2)))</f>
        <v>0</v>
      </c>
      <c r="D390" s="22">
        <f>(1/(D$22*(SQRT(2*PI())))*EXP(-((D$19-'Simulation II'!$B390)^2)/(2*'Simulation II'!D$22^2)))</f>
        <v>0</v>
      </c>
      <c r="E390" s="22">
        <f>(1/(E$22*(SQRT(2*PI())))*EXP(-((E$19-'Simulation II'!$B390)^2)/(2*'Simulation II'!E$22^2)))</f>
        <v>0</v>
      </c>
      <c r="F390" s="22">
        <f>(1/(F$22*(SQRT(2*PI())))*EXP(-((F$19-'Simulation II'!$B390)^2)/(2*'Simulation II'!F$22^2)))</f>
        <v>8.7723989438654396E-53</v>
      </c>
      <c r="G390" s="22">
        <f>(1/(G$22*(SQRT(2*PI())))*EXP(-((G$18-'Simulation II'!$B390)^2)/(2*'Simulation II'!G$22^2)))</f>
        <v>0</v>
      </c>
      <c r="H390" s="22">
        <f>(1/(H$22*(SQRT(2*PI())))*EXP(-((H$18-'Simulation II'!$B390)^2)/(2*'Simulation II'!H$22^2)))</f>
        <v>0</v>
      </c>
      <c r="I390" s="22">
        <f>(1/(I$22*(SQRT(2*PI())))*EXP(-((I$18-'Simulation II'!$B390)^2)/(2*'Simulation II'!I$22^2)))</f>
        <v>0</v>
      </c>
      <c r="J390" s="22">
        <f t="shared" si="10"/>
        <v>8.7723989438654396E-53</v>
      </c>
    </row>
    <row r="391" spans="1:10">
      <c r="A391" s="18">
        <f>B391/'Isocratic retention'!$B$5</f>
        <v>1.8200000000000101</v>
      </c>
      <c r="B391" s="8">
        <v>3.6400000000000201</v>
      </c>
      <c r="C391" s="22">
        <f>(1/(C$22*(SQRT(2*PI())))*EXP(-((C$19-'Simulation II'!$B391)^2)/(2*'Simulation II'!C$22^2)))</f>
        <v>0</v>
      </c>
      <c r="D391" s="22">
        <f>(1/(D$22*(SQRT(2*PI())))*EXP(-((D$19-'Simulation II'!$B391)^2)/(2*'Simulation II'!D$22^2)))</f>
        <v>0</v>
      </c>
      <c r="E391" s="22">
        <f>(1/(E$22*(SQRT(2*PI())))*EXP(-((E$19-'Simulation II'!$B391)^2)/(2*'Simulation II'!E$22^2)))</f>
        <v>0</v>
      </c>
      <c r="F391" s="22">
        <f>(1/(F$22*(SQRT(2*PI())))*EXP(-((F$19-'Simulation II'!$B391)^2)/(2*'Simulation II'!F$22^2)))</f>
        <v>3.2831866138862269E-41</v>
      </c>
      <c r="G391" s="22">
        <f>(1/(G$22*(SQRT(2*PI())))*EXP(-((G$18-'Simulation II'!$B391)^2)/(2*'Simulation II'!G$22^2)))</f>
        <v>0</v>
      </c>
      <c r="H391" s="22">
        <f>(1/(H$22*(SQRT(2*PI())))*EXP(-((H$18-'Simulation II'!$B391)^2)/(2*'Simulation II'!H$22^2)))</f>
        <v>0</v>
      </c>
      <c r="I391" s="22">
        <f>(1/(I$22*(SQRT(2*PI())))*EXP(-((I$18-'Simulation II'!$B391)^2)/(2*'Simulation II'!I$22^2)))</f>
        <v>0</v>
      </c>
      <c r="J391" s="22">
        <f t="shared" si="10"/>
        <v>3.2831866138862269E-41</v>
      </c>
    </row>
    <row r="392" spans="1:10">
      <c r="A392" s="18">
        <f>B392/'Isocratic retention'!$B$5</f>
        <v>1.8250000000000099</v>
      </c>
      <c r="B392" s="8">
        <v>3.6500000000000199</v>
      </c>
      <c r="C392" s="22">
        <f>(1/(C$22*(SQRT(2*PI())))*EXP(-((C$19-'Simulation II'!$B392)^2)/(2*'Simulation II'!C$22^2)))</f>
        <v>0</v>
      </c>
      <c r="D392" s="22">
        <f>(1/(D$22*(SQRT(2*PI())))*EXP(-((D$19-'Simulation II'!$B392)^2)/(2*'Simulation II'!D$22^2)))</f>
        <v>0</v>
      </c>
      <c r="E392" s="22">
        <f>(1/(E$22*(SQRT(2*PI())))*EXP(-((E$19-'Simulation II'!$B392)^2)/(2*'Simulation II'!E$22^2)))</f>
        <v>0</v>
      </c>
      <c r="F392" s="22">
        <f>(1/(F$22*(SQRT(2*PI())))*EXP(-((F$19-'Simulation II'!$B392)^2)/(2*'Simulation II'!F$22^2)))</f>
        <v>4.9298521559304584E-31</v>
      </c>
      <c r="G392" s="22">
        <f>(1/(G$22*(SQRT(2*PI())))*EXP(-((G$18-'Simulation II'!$B392)^2)/(2*'Simulation II'!G$22^2)))</f>
        <v>0</v>
      </c>
      <c r="H392" s="22">
        <f>(1/(H$22*(SQRT(2*PI())))*EXP(-((H$18-'Simulation II'!$B392)^2)/(2*'Simulation II'!H$22^2)))</f>
        <v>0</v>
      </c>
      <c r="I392" s="22">
        <f>(1/(I$22*(SQRT(2*PI())))*EXP(-((I$18-'Simulation II'!$B392)^2)/(2*'Simulation II'!I$22^2)))</f>
        <v>0</v>
      </c>
      <c r="J392" s="22">
        <f t="shared" si="10"/>
        <v>4.9298521559304584E-31</v>
      </c>
    </row>
    <row r="393" spans="1:10">
      <c r="A393" s="18">
        <f>B393/'Isocratic retention'!$B$5</f>
        <v>1.8300000000000101</v>
      </c>
      <c r="B393" s="8">
        <v>3.6600000000000201</v>
      </c>
      <c r="C393" s="22">
        <f>(1/(C$22*(SQRT(2*PI())))*EXP(-((C$19-'Simulation II'!$B393)^2)/(2*'Simulation II'!C$22^2)))</f>
        <v>0</v>
      </c>
      <c r="D393" s="22">
        <f>(1/(D$22*(SQRT(2*PI())))*EXP(-((D$19-'Simulation II'!$B393)^2)/(2*'Simulation II'!D$22^2)))</f>
        <v>0</v>
      </c>
      <c r="E393" s="22">
        <f>(1/(E$22*(SQRT(2*PI())))*EXP(-((E$19-'Simulation II'!$B393)^2)/(2*'Simulation II'!E$22^2)))</f>
        <v>0</v>
      </c>
      <c r="F393" s="22">
        <f>(1/(F$22*(SQRT(2*PI())))*EXP(-((F$19-'Simulation II'!$B393)^2)/(2*'Simulation II'!F$22^2)))</f>
        <v>2.9698420645138036E-22</v>
      </c>
      <c r="G393" s="22">
        <f>(1/(G$22*(SQRT(2*PI())))*EXP(-((G$18-'Simulation II'!$B393)^2)/(2*'Simulation II'!G$22^2)))</f>
        <v>0</v>
      </c>
      <c r="H393" s="22">
        <f>(1/(H$22*(SQRT(2*PI())))*EXP(-((H$18-'Simulation II'!$B393)^2)/(2*'Simulation II'!H$22^2)))</f>
        <v>0</v>
      </c>
      <c r="I393" s="22">
        <f>(1/(I$22*(SQRT(2*PI())))*EXP(-((I$18-'Simulation II'!$B393)^2)/(2*'Simulation II'!I$22^2)))</f>
        <v>0</v>
      </c>
      <c r="J393" s="22">
        <f t="shared" si="10"/>
        <v>2.9698420645138036E-22</v>
      </c>
    </row>
    <row r="394" spans="1:10">
      <c r="A394" s="18">
        <f>B394/'Isocratic retention'!$B$5</f>
        <v>1.83500000000001</v>
      </c>
      <c r="B394" s="8">
        <v>3.6700000000000199</v>
      </c>
      <c r="C394" s="22">
        <f>(1/(C$22*(SQRT(2*PI())))*EXP(-((C$19-'Simulation II'!$B394)^2)/(2*'Simulation II'!C$22^2)))</f>
        <v>0</v>
      </c>
      <c r="D394" s="22">
        <f>(1/(D$22*(SQRT(2*PI())))*EXP(-((D$19-'Simulation II'!$B394)^2)/(2*'Simulation II'!D$22^2)))</f>
        <v>0</v>
      </c>
      <c r="E394" s="22">
        <f>(1/(E$22*(SQRT(2*PI())))*EXP(-((E$19-'Simulation II'!$B394)^2)/(2*'Simulation II'!E$22^2)))</f>
        <v>0</v>
      </c>
      <c r="F394" s="22">
        <f>(1/(F$22*(SQRT(2*PI())))*EXP(-((F$19-'Simulation II'!$B394)^2)/(2*'Simulation II'!F$22^2)))</f>
        <v>7.1778428481425159E-15</v>
      </c>
      <c r="G394" s="22">
        <f>(1/(G$22*(SQRT(2*PI())))*EXP(-((G$18-'Simulation II'!$B394)^2)/(2*'Simulation II'!G$22^2)))</f>
        <v>0</v>
      </c>
      <c r="H394" s="22">
        <f>(1/(H$22*(SQRT(2*PI())))*EXP(-((H$18-'Simulation II'!$B394)^2)/(2*'Simulation II'!H$22^2)))</f>
        <v>0</v>
      </c>
      <c r="I394" s="22">
        <f>(1/(I$22*(SQRT(2*PI())))*EXP(-((I$18-'Simulation II'!$B394)^2)/(2*'Simulation II'!I$22^2)))</f>
        <v>0</v>
      </c>
      <c r="J394" s="22">
        <f t="shared" si="10"/>
        <v>7.1778428481425159E-15</v>
      </c>
    </row>
    <row r="395" spans="1:10">
      <c r="A395" s="18">
        <f>B395/'Isocratic retention'!$B$5</f>
        <v>1.8400000000000101</v>
      </c>
      <c r="B395" s="8">
        <v>3.6800000000000201</v>
      </c>
      <c r="C395" s="22">
        <f>(1/(C$22*(SQRT(2*PI())))*EXP(-((C$19-'Simulation II'!$B395)^2)/(2*'Simulation II'!C$22^2)))</f>
        <v>0</v>
      </c>
      <c r="D395" s="22">
        <f>(1/(D$22*(SQRT(2*PI())))*EXP(-((D$19-'Simulation II'!$B395)^2)/(2*'Simulation II'!D$22^2)))</f>
        <v>0</v>
      </c>
      <c r="E395" s="22">
        <f>(1/(E$22*(SQRT(2*PI())))*EXP(-((E$19-'Simulation II'!$B395)^2)/(2*'Simulation II'!E$22^2)))</f>
        <v>0</v>
      </c>
      <c r="F395" s="22">
        <f>(1/(F$22*(SQRT(2*PI())))*EXP(-((F$19-'Simulation II'!$B395)^2)/(2*'Simulation II'!F$22^2)))</f>
        <v>6.9601030437644095E-9</v>
      </c>
      <c r="G395" s="22">
        <f>(1/(G$22*(SQRT(2*PI())))*EXP(-((G$18-'Simulation II'!$B395)^2)/(2*'Simulation II'!G$22^2)))</f>
        <v>0</v>
      </c>
      <c r="H395" s="22">
        <f>(1/(H$22*(SQRT(2*PI())))*EXP(-((H$18-'Simulation II'!$B395)^2)/(2*'Simulation II'!H$22^2)))</f>
        <v>0</v>
      </c>
      <c r="I395" s="22">
        <f>(1/(I$22*(SQRT(2*PI())))*EXP(-((I$18-'Simulation II'!$B395)^2)/(2*'Simulation II'!I$22^2)))</f>
        <v>0</v>
      </c>
      <c r="J395" s="22">
        <f t="shared" si="10"/>
        <v>6.9601030437644095E-9</v>
      </c>
    </row>
    <row r="396" spans="1:10">
      <c r="A396" s="18">
        <f>B396/'Isocratic retention'!$B$5</f>
        <v>1.84500000000001</v>
      </c>
      <c r="B396" s="8">
        <v>3.6900000000000199</v>
      </c>
      <c r="C396" s="22">
        <f>(1/(C$22*(SQRT(2*PI())))*EXP(-((C$19-'Simulation II'!$B396)^2)/(2*'Simulation II'!C$22^2)))</f>
        <v>0</v>
      </c>
      <c r="D396" s="22">
        <f>(1/(D$22*(SQRT(2*PI())))*EXP(-((D$19-'Simulation II'!$B396)^2)/(2*'Simulation II'!D$22^2)))</f>
        <v>0</v>
      </c>
      <c r="E396" s="22">
        <f>(1/(E$22*(SQRT(2*PI())))*EXP(-((E$19-'Simulation II'!$B396)^2)/(2*'Simulation II'!E$22^2)))</f>
        <v>0</v>
      </c>
      <c r="F396" s="22">
        <f>(1/(F$22*(SQRT(2*PI())))*EXP(-((F$19-'Simulation II'!$B396)^2)/(2*'Simulation II'!F$22^2)))</f>
        <v>2.707687408467635E-4</v>
      </c>
      <c r="G396" s="22">
        <f>(1/(G$22*(SQRT(2*PI())))*EXP(-((G$18-'Simulation II'!$B396)^2)/(2*'Simulation II'!G$22^2)))</f>
        <v>0</v>
      </c>
      <c r="H396" s="22">
        <f>(1/(H$22*(SQRT(2*PI())))*EXP(-((H$18-'Simulation II'!$B396)^2)/(2*'Simulation II'!H$22^2)))</f>
        <v>0</v>
      </c>
      <c r="I396" s="22">
        <f>(1/(I$22*(SQRT(2*PI())))*EXP(-((I$18-'Simulation II'!$B396)^2)/(2*'Simulation II'!I$22^2)))</f>
        <v>0</v>
      </c>
      <c r="J396" s="22">
        <f t="shared" si="10"/>
        <v>2.707687408467635E-4</v>
      </c>
    </row>
    <row r="397" spans="1:10">
      <c r="A397" s="18">
        <f>B397/'Isocratic retention'!$B$5</f>
        <v>1.8500000000000101</v>
      </c>
      <c r="B397" s="8">
        <v>3.7000000000000202</v>
      </c>
      <c r="C397" s="22">
        <f>(1/(C$22*(SQRT(2*PI())))*EXP(-((C$19-'Simulation II'!$B397)^2)/(2*'Simulation II'!C$22^2)))</f>
        <v>0</v>
      </c>
      <c r="D397" s="22">
        <f>(1/(D$22*(SQRT(2*PI())))*EXP(-((D$19-'Simulation II'!$B397)^2)/(2*'Simulation II'!D$22^2)))</f>
        <v>0</v>
      </c>
      <c r="E397" s="22">
        <f>(1/(E$22*(SQRT(2*PI())))*EXP(-((E$19-'Simulation II'!$B397)^2)/(2*'Simulation II'!E$22^2)))</f>
        <v>0</v>
      </c>
      <c r="F397" s="22">
        <f>(1/(F$22*(SQRT(2*PI())))*EXP(-((F$19-'Simulation II'!$B397)^2)/(2*'Simulation II'!F$22^2)))</f>
        <v>0.42261267054999158</v>
      </c>
      <c r="G397" s="22">
        <f>(1/(G$22*(SQRT(2*PI())))*EXP(-((G$18-'Simulation II'!$B397)^2)/(2*'Simulation II'!G$22^2)))</f>
        <v>0</v>
      </c>
      <c r="H397" s="22">
        <f>(1/(H$22*(SQRT(2*PI())))*EXP(-((H$18-'Simulation II'!$B397)^2)/(2*'Simulation II'!H$22^2)))</f>
        <v>0</v>
      </c>
      <c r="I397" s="22">
        <f>(1/(I$22*(SQRT(2*PI())))*EXP(-((I$18-'Simulation II'!$B397)^2)/(2*'Simulation II'!I$22^2)))</f>
        <v>0</v>
      </c>
      <c r="J397" s="22">
        <f t="shared" si="10"/>
        <v>0.42261267054999158</v>
      </c>
    </row>
    <row r="398" spans="1:10">
      <c r="A398" s="18">
        <f>B398/'Isocratic retention'!$B$5</f>
        <v>1.85500000000001</v>
      </c>
      <c r="B398" s="8">
        <v>3.7100000000000199</v>
      </c>
      <c r="C398" s="22">
        <f>(1/(C$22*(SQRT(2*PI())))*EXP(-((C$19-'Simulation II'!$B398)^2)/(2*'Simulation II'!C$22^2)))</f>
        <v>0</v>
      </c>
      <c r="D398" s="22">
        <f>(1/(D$22*(SQRT(2*PI())))*EXP(-((D$19-'Simulation II'!$B398)^2)/(2*'Simulation II'!D$22^2)))</f>
        <v>0</v>
      </c>
      <c r="E398" s="22">
        <f>(1/(E$22*(SQRT(2*PI())))*EXP(-((E$19-'Simulation II'!$B398)^2)/(2*'Simulation II'!E$22^2)))</f>
        <v>0</v>
      </c>
      <c r="F398" s="22">
        <f>(1/(F$22*(SQRT(2*PI())))*EXP(-((F$19-'Simulation II'!$B398)^2)/(2*'Simulation II'!F$22^2)))</f>
        <v>26.463521444573907</v>
      </c>
      <c r="G398" s="22">
        <f>(1/(G$22*(SQRT(2*PI())))*EXP(-((G$18-'Simulation II'!$B398)^2)/(2*'Simulation II'!G$22^2)))</f>
        <v>0</v>
      </c>
      <c r="H398" s="22">
        <f>(1/(H$22*(SQRT(2*PI())))*EXP(-((H$18-'Simulation II'!$B398)^2)/(2*'Simulation II'!H$22^2)))</f>
        <v>0</v>
      </c>
      <c r="I398" s="22">
        <f>(1/(I$22*(SQRT(2*PI())))*EXP(-((I$18-'Simulation II'!$B398)^2)/(2*'Simulation II'!I$22^2)))</f>
        <v>0</v>
      </c>
      <c r="J398" s="22">
        <f t="shared" si="10"/>
        <v>26.463521444573907</v>
      </c>
    </row>
    <row r="399" spans="1:10">
      <c r="A399" s="18">
        <f>B399/'Isocratic retention'!$B$5</f>
        <v>1.8600000000000101</v>
      </c>
      <c r="B399" s="8">
        <v>3.7200000000000202</v>
      </c>
      <c r="C399" s="22">
        <f>(1/(C$22*(SQRT(2*PI())))*EXP(-((C$19-'Simulation II'!$B399)^2)/(2*'Simulation II'!C$22^2)))</f>
        <v>0</v>
      </c>
      <c r="D399" s="22">
        <f>(1/(D$22*(SQRT(2*PI())))*EXP(-((D$19-'Simulation II'!$B399)^2)/(2*'Simulation II'!D$22^2)))</f>
        <v>0</v>
      </c>
      <c r="E399" s="22">
        <f>(1/(E$22*(SQRT(2*PI())))*EXP(-((E$19-'Simulation II'!$B399)^2)/(2*'Simulation II'!E$22^2)))</f>
        <v>0</v>
      </c>
      <c r="F399" s="22">
        <f>(1/(F$22*(SQRT(2*PI())))*EXP(-((F$19-'Simulation II'!$B399)^2)/(2*'Simulation II'!F$22^2)))</f>
        <v>66.483501934909967</v>
      </c>
      <c r="G399" s="22">
        <f>(1/(G$22*(SQRT(2*PI())))*EXP(-((G$18-'Simulation II'!$B399)^2)/(2*'Simulation II'!G$22^2)))</f>
        <v>0</v>
      </c>
      <c r="H399" s="22">
        <f>(1/(H$22*(SQRT(2*PI())))*EXP(-((H$18-'Simulation II'!$B399)^2)/(2*'Simulation II'!H$22^2)))</f>
        <v>0</v>
      </c>
      <c r="I399" s="22">
        <f>(1/(I$22*(SQRT(2*PI())))*EXP(-((I$18-'Simulation II'!$B399)^2)/(2*'Simulation II'!I$22^2)))</f>
        <v>0</v>
      </c>
      <c r="J399" s="22">
        <f t="shared" si="10"/>
        <v>66.483501934909967</v>
      </c>
    </row>
    <row r="400" spans="1:10">
      <c r="A400" s="18">
        <f>B400/'Isocratic retention'!$B$5</f>
        <v>1.86500000000001</v>
      </c>
      <c r="B400" s="8">
        <v>3.73000000000002</v>
      </c>
      <c r="C400" s="22">
        <f>(1/(C$22*(SQRT(2*PI())))*EXP(-((C$19-'Simulation II'!$B400)^2)/(2*'Simulation II'!C$22^2)))</f>
        <v>0</v>
      </c>
      <c r="D400" s="22">
        <f>(1/(D$22*(SQRT(2*PI())))*EXP(-((D$19-'Simulation II'!$B400)^2)/(2*'Simulation II'!D$22^2)))</f>
        <v>0</v>
      </c>
      <c r="E400" s="22">
        <f>(1/(E$22*(SQRT(2*PI())))*EXP(-((E$19-'Simulation II'!$B400)^2)/(2*'Simulation II'!E$22^2)))</f>
        <v>0</v>
      </c>
      <c r="F400" s="22">
        <f>(1/(F$22*(SQRT(2*PI())))*EXP(-((F$19-'Simulation II'!$B400)^2)/(2*'Simulation II'!F$22^2)))</f>
        <v>6.7010255302818109</v>
      </c>
      <c r="G400" s="22">
        <f>(1/(G$22*(SQRT(2*PI())))*EXP(-((G$18-'Simulation II'!$B400)^2)/(2*'Simulation II'!G$22^2)))</f>
        <v>0</v>
      </c>
      <c r="H400" s="22">
        <f>(1/(H$22*(SQRT(2*PI())))*EXP(-((H$18-'Simulation II'!$B400)^2)/(2*'Simulation II'!H$22^2)))</f>
        <v>0</v>
      </c>
      <c r="I400" s="22">
        <f>(1/(I$22*(SQRT(2*PI())))*EXP(-((I$18-'Simulation II'!$B400)^2)/(2*'Simulation II'!I$22^2)))</f>
        <v>0</v>
      </c>
      <c r="J400" s="22">
        <f t="shared" si="10"/>
        <v>6.7010255302818109</v>
      </c>
    </row>
    <row r="401" spans="1:10">
      <c r="A401" s="18">
        <f>B401/'Isocratic retention'!$B$5</f>
        <v>1.8700000000000101</v>
      </c>
      <c r="B401" s="8">
        <v>3.7400000000000202</v>
      </c>
      <c r="C401" s="22">
        <f>(1/(C$22*(SQRT(2*PI())))*EXP(-((C$19-'Simulation II'!$B401)^2)/(2*'Simulation II'!C$22^2)))</f>
        <v>0</v>
      </c>
      <c r="D401" s="22">
        <f>(1/(D$22*(SQRT(2*PI())))*EXP(-((D$19-'Simulation II'!$B401)^2)/(2*'Simulation II'!D$22^2)))</f>
        <v>0</v>
      </c>
      <c r="E401" s="22">
        <f>(1/(E$22*(SQRT(2*PI())))*EXP(-((E$19-'Simulation II'!$B401)^2)/(2*'Simulation II'!E$22^2)))</f>
        <v>0</v>
      </c>
      <c r="F401" s="22">
        <f>(1/(F$22*(SQRT(2*PI())))*EXP(-((F$19-'Simulation II'!$B401)^2)/(2*'Simulation II'!F$22^2)))</f>
        <v>2.7097535263959856E-2</v>
      </c>
      <c r="G401" s="22">
        <f>(1/(G$22*(SQRT(2*PI())))*EXP(-((G$18-'Simulation II'!$B401)^2)/(2*'Simulation II'!G$22^2)))</f>
        <v>0</v>
      </c>
      <c r="H401" s="22">
        <f>(1/(H$22*(SQRT(2*PI())))*EXP(-((H$18-'Simulation II'!$B401)^2)/(2*'Simulation II'!H$22^2)))</f>
        <v>0</v>
      </c>
      <c r="I401" s="22">
        <f>(1/(I$22*(SQRT(2*PI())))*EXP(-((I$18-'Simulation II'!$B401)^2)/(2*'Simulation II'!I$22^2)))</f>
        <v>0</v>
      </c>
      <c r="J401" s="22">
        <f t="shared" si="10"/>
        <v>2.7097535263959856E-2</v>
      </c>
    </row>
    <row r="402" spans="1:10">
      <c r="A402" s="18">
        <f>B402/'Isocratic retention'!$B$5</f>
        <v>1.87500000000001</v>
      </c>
      <c r="B402" s="8">
        <v>3.75000000000002</v>
      </c>
      <c r="C402" s="22">
        <f>(1/(C$22*(SQRT(2*PI())))*EXP(-((C$19-'Simulation II'!$B402)^2)/(2*'Simulation II'!C$22^2)))</f>
        <v>0</v>
      </c>
      <c r="D402" s="22">
        <f>(1/(D$22*(SQRT(2*PI())))*EXP(-((D$19-'Simulation II'!$B402)^2)/(2*'Simulation II'!D$22^2)))</f>
        <v>0</v>
      </c>
      <c r="E402" s="22">
        <f>(1/(E$22*(SQRT(2*PI())))*EXP(-((E$19-'Simulation II'!$B402)^2)/(2*'Simulation II'!E$22^2)))</f>
        <v>0</v>
      </c>
      <c r="F402" s="22">
        <f>(1/(F$22*(SQRT(2*PI())))*EXP(-((F$19-'Simulation II'!$B402)^2)/(2*'Simulation II'!F$22^2)))</f>
        <v>4.3962202261261586E-6</v>
      </c>
      <c r="G402" s="22">
        <f>(1/(G$22*(SQRT(2*PI())))*EXP(-((G$18-'Simulation II'!$B402)^2)/(2*'Simulation II'!G$22^2)))</f>
        <v>0</v>
      </c>
      <c r="H402" s="22">
        <f>(1/(H$22*(SQRT(2*PI())))*EXP(-((H$18-'Simulation II'!$B402)^2)/(2*'Simulation II'!H$22^2)))</f>
        <v>0</v>
      </c>
      <c r="I402" s="22">
        <f>(1/(I$22*(SQRT(2*PI())))*EXP(-((I$18-'Simulation II'!$B402)^2)/(2*'Simulation II'!I$22^2)))</f>
        <v>0</v>
      </c>
      <c r="J402" s="22">
        <f t="shared" si="10"/>
        <v>4.3962202261261586E-6</v>
      </c>
    </row>
    <row r="403" spans="1:10">
      <c r="A403" s="18">
        <f>B403/'Isocratic retention'!$B$5</f>
        <v>1.8800000000000101</v>
      </c>
      <c r="B403" s="8">
        <v>3.7600000000000202</v>
      </c>
      <c r="C403" s="22">
        <f>(1/(C$22*(SQRT(2*PI())))*EXP(-((C$19-'Simulation II'!$B403)^2)/(2*'Simulation II'!C$22^2)))</f>
        <v>0</v>
      </c>
      <c r="D403" s="22">
        <f>(1/(D$22*(SQRT(2*PI())))*EXP(-((D$19-'Simulation II'!$B403)^2)/(2*'Simulation II'!D$22^2)))</f>
        <v>0</v>
      </c>
      <c r="E403" s="22">
        <f>(1/(E$22*(SQRT(2*PI())))*EXP(-((E$19-'Simulation II'!$B403)^2)/(2*'Simulation II'!E$22^2)))</f>
        <v>0</v>
      </c>
      <c r="F403" s="22">
        <f>(1/(F$22*(SQRT(2*PI())))*EXP(-((F$19-'Simulation II'!$B403)^2)/(2*'Simulation II'!F$22^2)))</f>
        <v>2.8614767545548404E-11</v>
      </c>
      <c r="G403" s="22">
        <f>(1/(G$22*(SQRT(2*PI())))*EXP(-((G$18-'Simulation II'!$B403)^2)/(2*'Simulation II'!G$22^2)))</f>
        <v>0</v>
      </c>
      <c r="H403" s="22">
        <f>(1/(H$22*(SQRT(2*PI())))*EXP(-((H$18-'Simulation II'!$B403)^2)/(2*'Simulation II'!H$22^2)))</f>
        <v>0</v>
      </c>
      <c r="I403" s="22">
        <f>(1/(I$22*(SQRT(2*PI())))*EXP(-((I$18-'Simulation II'!$B403)^2)/(2*'Simulation II'!I$22^2)))</f>
        <v>0</v>
      </c>
      <c r="J403" s="22">
        <f t="shared" si="10"/>
        <v>2.8614767545548404E-11</v>
      </c>
    </row>
    <row r="404" spans="1:10">
      <c r="A404" s="18">
        <f>B404/'Isocratic retention'!$B$5</f>
        <v>1.88500000000001</v>
      </c>
      <c r="B404" s="8">
        <v>3.77000000000002</v>
      </c>
      <c r="C404" s="22">
        <f>(1/(C$22*(SQRT(2*PI())))*EXP(-((C$19-'Simulation II'!$B404)^2)/(2*'Simulation II'!C$22^2)))</f>
        <v>0</v>
      </c>
      <c r="D404" s="22">
        <f>(1/(D$22*(SQRT(2*PI())))*EXP(-((D$19-'Simulation II'!$B404)^2)/(2*'Simulation II'!D$22^2)))</f>
        <v>0</v>
      </c>
      <c r="E404" s="22">
        <f>(1/(E$22*(SQRT(2*PI())))*EXP(-((E$19-'Simulation II'!$B404)^2)/(2*'Simulation II'!E$22^2)))</f>
        <v>0</v>
      </c>
      <c r="F404" s="22">
        <f>(1/(F$22*(SQRT(2*PI())))*EXP(-((F$19-'Simulation II'!$B404)^2)/(2*'Simulation II'!F$22^2)))</f>
        <v>7.4724348415062765E-18</v>
      </c>
      <c r="G404" s="22">
        <f>(1/(G$22*(SQRT(2*PI())))*EXP(-((G$18-'Simulation II'!$B404)^2)/(2*'Simulation II'!G$22^2)))</f>
        <v>0</v>
      </c>
      <c r="H404" s="22">
        <f>(1/(H$22*(SQRT(2*PI())))*EXP(-((H$18-'Simulation II'!$B404)^2)/(2*'Simulation II'!H$22^2)))</f>
        <v>0</v>
      </c>
      <c r="I404" s="22">
        <f>(1/(I$22*(SQRT(2*PI())))*EXP(-((I$18-'Simulation II'!$B404)^2)/(2*'Simulation II'!I$22^2)))</f>
        <v>0</v>
      </c>
      <c r="J404" s="22">
        <f t="shared" si="10"/>
        <v>7.4724348415062765E-18</v>
      </c>
    </row>
    <row r="405" spans="1:10">
      <c r="A405" s="18">
        <f>B405/'Isocratic retention'!$B$5</f>
        <v>1.8900000000000099</v>
      </c>
      <c r="B405" s="8">
        <v>3.7800000000000198</v>
      </c>
      <c r="C405" s="22">
        <f>(1/(C$22*(SQRT(2*PI())))*EXP(-((C$19-'Simulation II'!$B405)^2)/(2*'Simulation II'!C$22^2)))</f>
        <v>0</v>
      </c>
      <c r="D405" s="22">
        <f>(1/(D$22*(SQRT(2*PI())))*EXP(-((D$19-'Simulation II'!$B405)^2)/(2*'Simulation II'!D$22^2)))</f>
        <v>0</v>
      </c>
      <c r="E405" s="22">
        <f>(1/(E$22*(SQRT(2*PI())))*EXP(-((E$19-'Simulation II'!$B405)^2)/(2*'Simulation II'!E$22^2)))</f>
        <v>0</v>
      </c>
      <c r="F405" s="22">
        <f>(1/(F$22*(SQRT(2*PI())))*EXP(-((F$19-'Simulation II'!$B405)^2)/(2*'Simulation II'!F$22^2)))</f>
        <v>7.8287997324383562E-26</v>
      </c>
      <c r="G405" s="22">
        <f>(1/(G$22*(SQRT(2*PI())))*EXP(-((G$18-'Simulation II'!$B405)^2)/(2*'Simulation II'!G$22^2)))</f>
        <v>0</v>
      </c>
      <c r="H405" s="22">
        <f>(1/(H$22*(SQRT(2*PI())))*EXP(-((H$18-'Simulation II'!$B405)^2)/(2*'Simulation II'!H$22^2)))</f>
        <v>0</v>
      </c>
      <c r="I405" s="22">
        <f>(1/(I$22*(SQRT(2*PI())))*EXP(-((I$18-'Simulation II'!$B405)^2)/(2*'Simulation II'!I$22^2)))</f>
        <v>0</v>
      </c>
      <c r="J405" s="22">
        <f t="shared" si="10"/>
        <v>7.8287997324383562E-26</v>
      </c>
    </row>
    <row r="406" spans="1:10">
      <c r="A406" s="18">
        <f>B406/'Isocratic retention'!$B$5</f>
        <v>1.89500000000001</v>
      </c>
      <c r="B406" s="8">
        <v>3.79000000000002</v>
      </c>
      <c r="C406" s="22">
        <f>(1/(C$22*(SQRT(2*PI())))*EXP(-((C$19-'Simulation II'!$B406)^2)/(2*'Simulation II'!C$22^2)))</f>
        <v>0</v>
      </c>
      <c r="D406" s="22">
        <f>(1/(D$22*(SQRT(2*PI())))*EXP(-((D$19-'Simulation II'!$B406)^2)/(2*'Simulation II'!D$22^2)))</f>
        <v>0</v>
      </c>
      <c r="E406" s="22">
        <f>(1/(E$22*(SQRT(2*PI())))*EXP(-((E$19-'Simulation II'!$B406)^2)/(2*'Simulation II'!E$22^2)))</f>
        <v>0</v>
      </c>
      <c r="F406" s="22">
        <f>(1/(F$22*(SQRT(2*PI())))*EXP(-((F$19-'Simulation II'!$B406)^2)/(2*'Simulation II'!F$22^2)))</f>
        <v>3.2907081189628301E-35</v>
      </c>
      <c r="G406" s="22">
        <f>(1/(G$22*(SQRT(2*PI())))*EXP(-((G$18-'Simulation II'!$B406)^2)/(2*'Simulation II'!G$22^2)))</f>
        <v>0</v>
      </c>
      <c r="H406" s="22">
        <f>(1/(H$22*(SQRT(2*PI())))*EXP(-((H$18-'Simulation II'!$B406)^2)/(2*'Simulation II'!H$22^2)))</f>
        <v>0</v>
      </c>
      <c r="I406" s="22">
        <f>(1/(I$22*(SQRT(2*PI())))*EXP(-((I$18-'Simulation II'!$B406)^2)/(2*'Simulation II'!I$22^2)))</f>
        <v>0</v>
      </c>
      <c r="J406" s="22">
        <f t="shared" si="10"/>
        <v>3.2907081189628301E-35</v>
      </c>
    </row>
    <row r="407" spans="1:10">
      <c r="A407" s="18">
        <f>B407/'Isocratic retention'!$B$5</f>
        <v>1.9000000000000099</v>
      </c>
      <c r="B407" s="8">
        <v>3.8000000000000198</v>
      </c>
      <c r="C407" s="22">
        <f>(1/(C$22*(SQRT(2*PI())))*EXP(-((C$19-'Simulation II'!$B407)^2)/(2*'Simulation II'!C$22^2)))</f>
        <v>0</v>
      </c>
      <c r="D407" s="22">
        <f>(1/(D$22*(SQRT(2*PI())))*EXP(-((D$19-'Simulation II'!$B407)^2)/(2*'Simulation II'!D$22^2)))</f>
        <v>0</v>
      </c>
      <c r="E407" s="22">
        <f>(1/(E$22*(SQRT(2*PI())))*EXP(-((E$19-'Simulation II'!$B407)^2)/(2*'Simulation II'!E$22^2)))</f>
        <v>0</v>
      </c>
      <c r="F407" s="22">
        <f>(1/(F$22*(SQRT(2*PI())))*EXP(-((F$19-'Simulation II'!$B407)^2)/(2*'Simulation II'!F$22^2)))</f>
        <v>5.54938267736997E-46</v>
      </c>
      <c r="G407" s="22">
        <f>(1/(G$22*(SQRT(2*PI())))*EXP(-((G$18-'Simulation II'!$B407)^2)/(2*'Simulation II'!G$22^2)))</f>
        <v>0</v>
      </c>
      <c r="H407" s="22">
        <f>(1/(H$22*(SQRT(2*PI())))*EXP(-((H$18-'Simulation II'!$B407)^2)/(2*'Simulation II'!H$22^2)))</f>
        <v>0</v>
      </c>
      <c r="I407" s="22">
        <f>(1/(I$22*(SQRT(2*PI())))*EXP(-((I$18-'Simulation II'!$B407)^2)/(2*'Simulation II'!I$22^2)))</f>
        <v>0</v>
      </c>
      <c r="J407" s="22">
        <f t="shared" si="10"/>
        <v>5.54938267736997E-46</v>
      </c>
    </row>
    <row r="408" spans="1:10">
      <c r="A408" s="18">
        <f>B408/'Isocratic retention'!$B$5</f>
        <v>1.90500000000001</v>
      </c>
      <c r="B408" s="8">
        <v>3.81000000000002</v>
      </c>
      <c r="C408" s="22">
        <f>(1/(C$22*(SQRT(2*PI())))*EXP(-((C$19-'Simulation II'!$B408)^2)/(2*'Simulation II'!C$22^2)))</f>
        <v>0</v>
      </c>
      <c r="D408" s="22">
        <f>(1/(D$22*(SQRT(2*PI())))*EXP(-((D$19-'Simulation II'!$B408)^2)/(2*'Simulation II'!D$22^2)))</f>
        <v>0</v>
      </c>
      <c r="E408" s="22">
        <f>(1/(E$22*(SQRT(2*PI())))*EXP(-((E$19-'Simulation II'!$B408)^2)/(2*'Simulation II'!E$22^2)))</f>
        <v>0</v>
      </c>
      <c r="F408" s="22">
        <f>(1/(F$22*(SQRT(2*PI())))*EXP(-((F$19-'Simulation II'!$B408)^2)/(2*'Simulation II'!F$22^2)))</f>
        <v>3.754577886387184E-58</v>
      </c>
      <c r="G408" s="22">
        <f>(1/(G$22*(SQRT(2*PI())))*EXP(-((G$18-'Simulation II'!$B408)^2)/(2*'Simulation II'!G$22^2)))</f>
        <v>0</v>
      </c>
      <c r="H408" s="22">
        <f>(1/(H$22*(SQRT(2*PI())))*EXP(-((H$18-'Simulation II'!$B408)^2)/(2*'Simulation II'!H$22^2)))</f>
        <v>0</v>
      </c>
      <c r="I408" s="22">
        <f>(1/(I$22*(SQRT(2*PI())))*EXP(-((I$18-'Simulation II'!$B408)^2)/(2*'Simulation II'!I$22^2)))</f>
        <v>0</v>
      </c>
      <c r="J408" s="22">
        <f t="shared" si="10"/>
        <v>3.754577886387184E-58</v>
      </c>
    </row>
    <row r="409" spans="1:10">
      <c r="A409" s="18">
        <f>B409/'Isocratic retention'!$B$5</f>
        <v>1.9100000000000099</v>
      </c>
      <c r="B409" s="8">
        <v>3.8200000000000198</v>
      </c>
      <c r="C409" s="22">
        <f>(1/(C$22*(SQRT(2*PI())))*EXP(-((C$19-'Simulation II'!$B409)^2)/(2*'Simulation II'!C$22^2)))</f>
        <v>0</v>
      </c>
      <c r="D409" s="22">
        <f>(1/(D$22*(SQRT(2*PI())))*EXP(-((D$19-'Simulation II'!$B409)^2)/(2*'Simulation II'!D$22^2)))</f>
        <v>0</v>
      </c>
      <c r="E409" s="22">
        <f>(1/(E$22*(SQRT(2*PI())))*EXP(-((E$19-'Simulation II'!$B409)^2)/(2*'Simulation II'!E$22^2)))</f>
        <v>0</v>
      </c>
      <c r="F409" s="22">
        <f>(1/(F$22*(SQRT(2*PI())))*EXP(-((F$19-'Simulation II'!$B409)^2)/(2*'Simulation II'!F$22^2)))</f>
        <v>1.0191513732533301E-71</v>
      </c>
      <c r="G409" s="22">
        <f>(1/(G$22*(SQRT(2*PI())))*EXP(-((G$18-'Simulation II'!$B409)^2)/(2*'Simulation II'!G$22^2)))</f>
        <v>0</v>
      </c>
      <c r="H409" s="22">
        <f>(1/(H$22*(SQRT(2*PI())))*EXP(-((H$18-'Simulation II'!$B409)^2)/(2*'Simulation II'!H$22^2)))</f>
        <v>0</v>
      </c>
      <c r="I409" s="22">
        <f>(1/(I$22*(SQRT(2*PI())))*EXP(-((I$18-'Simulation II'!$B409)^2)/(2*'Simulation II'!I$22^2)))</f>
        <v>0</v>
      </c>
      <c r="J409" s="22">
        <f t="shared" si="10"/>
        <v>1.0191513732533301E-71</v>
      </c>
    </row>
    <row r="410" spans="1:10">
      <c r="A410" s="18">
        <f>B410/'Isocratic retention'!$B$5</f>
        <v>1.91500000000001</v>
      </c>
      <c r="B410" s="8">
        <v>3.8300000000000201</v>
      </c>
      <c r="C410" s="22">
        <f>(1/(C$22*(SQRT(2*PI())))*EXP(-((C$19-'Simulation II'!$B410)^2)/(2*'Simulation II'!C$22^2)))</f>
        <v>0</v>
      </c>
      <c r="D410" s="22">
        <f>(1/(D$22*(SQRT(2*PI())))*EXP(-((D$19-'Simulation II'!$B410)^2)/(2*'Simulation II'!D$22^2)))</f>
        <v>0</v>
      </c>
      <c r="E410" s="22">
        <f>(1/(E$22*(SQRT(2*PI())))*EXP(-((E$19-'Simulation II'!$B410)^2)/(2*'Simulation II'!E$22^2)))</f>
        <v>0</v>
      </c>
      <c r="F410" s="22">
        <f>(1/(F$22*(SQRT(2*PI())))*EXP(-((F$19-'Simulation II'!$B410)^2)/(2*'Simulation II'!F$22^2)))</f>
        <v>1.1098835187926489E-86</v>
      </c>
      <c r="G410" s="22">
        <f>(1/(G$22*(SQRT(2*PI())))*EXP(-((G$18-'Simulation II'!$B410)^2)/(2*'Simulation II'!G$22^2)))</f>
        <v>0</v>
      </c>
      <c r="H410" s="22">
        <f>(1/(H$22*(SQRT(2*PI())))*EXP(-((H$18-'Simulation II'!$B410)^2)/(2*'Simulation II'!H$22^2)))</f>
        <v>0</v>
      </c>
      <c r="I410" s="22">
        <f>(1/(I$22*(SQRT(2*PI())))*EXP(-((I$18-'Simulation II'!$B410)^2)/(2*'Simulation II'!I$22^2)))</f>
        <v>0</v>
      </c>
      <c r="J410" s="22">
        <f t="shared" si="10"/>
        <v>1.1098835187926489E-86</v>
      </c>
    </row>
    <row r="411" spans="1:10">
      <c r="A411" s="18">
        <f>B411/'Isocratic retention'!$B$5</f>
        <v>1.9200000000000099</v>
      </c>
      <c r="B411" s="8">
        <v>3.8400000000000198</v>
      </c>
      <c r="C411" s="22">
        <f>(1/(C$22*(SQRT(2*PI())))*EXP(-((C$19-'Simulation II'!$B411)^2)/(2*'Simulation II'!C$22^2)))</f>
        <v>0</v>
      </c>
      <c r="D411" s="22">
        <f>(1/(D$22*(SQRT(2*PI())))*EXP(-((D$19-'Simulation II'!$B411)^2)/(2*'Simulation II'!D$22^2)))</f>
        <v>0</v>
      </c>
      <c r="E411" s="22">
        <f>(1/(E$22*(SQRT(2*PI())))*EXP(-((E$19-'Simulation II'!$B411)^2)/(2*'Simulation II'!E$22^2)))</f>
        <v>0</v>
      </c>
      <c r="F411" s="22">
        <f>(1/(F$22*(SQRT(2*PI())))*EXP(-((F$19-'Simulation II'!$B411)^2)/(2*'Simulation II'!F$22^2)))</f>
        <v>4.8492797974208941E-103</v>
      </c>
      <c r="G411" s="22">
        <f>(1/(G$22*(SQRT(2*PI())))*EXP(-((G$18-'Simulation II'!$B411)^2)/(2*'Simulation II'!G$22^2)))</f>
        <v>0</v>
      </c>
      <c r="H411" s="22">
        <f>(1/(H$22*(SQRT(2*PI())))*EXP(-((H$18-'Simulation II'!$B411)^2)/(2*'Simulation II'!H$22^2)))</f>
        <v>0</v>
      </c>
      <c r="I411" s="22">
        <f>(1/(I$22*(SQRT(2*PI())))*EXP(-((I$18-'Simulation II'!$B411)^2)/(2*'Simulation II'!I$22^2)))</f>
        <v>0</v>
      </c>
      <c r="J411" s="22">
        <f t="shared" si="10"/>
        <v>4.8492797974208941E-103</v>
      </c>
    </row>
    <row r="412" spans="1:10">
      <c r="A412" s="18">
        <f>B412/'Isocratic retention'!$B$5</f>
        <v>1.92500000000001</v>
      </c>
      <c r="B412" s="8">
        <v>3.8500000000000201</v>
      </c>
      <c r="C412" s="22">
        <f>(1/(C$22*(SQRT(2*PI())))*EXP(-((C$19-'Simulation II'!$B412)^2)/(2*'Simulation II'!C$22^2)))</f>
        <v>0</v>
      </c>
      <c r="D412" s="22">
        <f>(1/(D$22*(SQRT(2*PI())))*EXP(-((D$19-'Simulation II'!$B412)^2)/(2*'Simulation II'!D$22^2)))</f>
        <v>0</v>
      </c>
      <c r="E412" s="22">
        <f>(1/(E$22*(SQRT(2*PI())))*EXP(-((E$19-'Simulation II'!$B412)^2)/(2*'Simulation II'!E$22^2)))</f>
        <v>0</v>
      </c>
      <c r="F412" s="22">
        <f>(1/(F$22*(SQRT(2*PI())))*EXP(-((F$19-'Simulation II'!$B412)^2)/(2*'Simulation II'!F$22^2)))</f>
        <v>8.5003775593470957E-121</v>
      </c>
      <c r="G412" s="22">
        <f>(1/(G$22*(SQRT(2*PI())))*EXP(-((G$18-'Simulation II'!$B412)^2)/(2*'Simulation II'!G$22^2)))</f>
        <v>0</v>
      </c>
      <c r="H412" s="22">
        <f>(1/(H$22*(SQRT(2*PI())))*EXP(-((H$18-'Simulation II'!$B412)^2)/(2*'Simulation II'!H$22^2)))</f>
        <v>0</v>
      </c>
      <c r="I412" s="22">
        <f>(1/(I$22*(SQRT(2*PI())))*EXP(-((I$18-'Simulation II'!$B412)^2)/(2*'Simulation II'!I$22^2)))</f>
        <v>0</v>
      </c>
      <c r="J412" s="22">
        <f t="shared" ref="J412:J475" si="11">SUM(C412:I412)</f>
        <v>8.5003775593470957E-121</v>
      </c>
    </row>
    <row r="413" spans="1:10">
      <c r="A413" s="18">
        <f>B413/'Isocratic retention'!$B$5</f>
        <v>1.9300000000000099</v>
      </c>
      <c r="B413" s="8">
        <v>3.8600000000000199</v>
      </c>
      <c r="C413" s="22">
        <f>(1/(C$22*(SQRT(2*PI())))*EXP(-((C$19-'Simulation II'!$B413)^2)/(2*'Simulation II'!C$22^2)))</f>
        <v>0</v>
      </c>
      <c r="D413" s="22">
        <f>(1/(D$22*(SQRT(2*PI())))*EXP(-((D$19-'Simulation II'!$B413)^2)/(2*'Simulation II'!D$22^2)))</f>
        <v>0</v>
      </c>
      <c r="E413" s="22">
        <f>(1/(E$22*(SQRT(2*PI())))*EXP(-((E$19-'Simulation II'!$B413)^2)/(2*'Simulation II'!E$22^2)))</f>
        <v>0</v>
      </c>
      <c r="F413" s="22">
        <f>(1/(F$22*(SQRT(2*PI())))*EXP(-((F$19-'Simulation II'!$B413)^2)/(2*'Simulation II'!F$22^2)))</f>
        <v>5.9780607132793431E-140</v>
      </c>
      <c r="G413" s="22">
        <f>(1/(G$22*(SQRT(2*PI())))*EXP(-((G$18-'Simulation II'!$B413)^2)/(2*'Simulation II'!G$22^2)))</f>
        <v>0</v>
      </c>
      <c r="H413" s="22">
        <f>(1/(H$22*(SQRT(2*PI())))*EXP(-((H$18-'Simulation II'!$B413)^2)/(2*'Simulation II'!H$22^2)))</f>
        <v>0</v>
      </c>
      <c r="I413" s="22">
        <f>(1/(I$22*(SQRT(2*PI())))*EXP(-((I$18-'Simulation II'!$B413)^2)/(2*'Simulation II'!I$22^2)))</f>
        <v>0</v>
      </c>
      <c r="J413" s="22">
        <f t="shared" si="11"/>
        <v>5.9780607132793431E-140</v>
      </c>
    </row>
    <row r="414" spans="1:10">
      <c r="A414" s="18">
        <f>B414/'Isocratic retention'!$B$5</f>
        <v>1.93500000000001</v>
      </c>
      <c r="B414" s="8">
        <v>3.8700000000000201</v>
      </c>
      <c r="C414" s="22">
        <f>(1/(C$22*(SQRT(2*PI())))*EXP(-((C$19-'Simulation II'!$B414)^2)/(2*'Simulation II'!C$22^2)))</f>
        <v>0</v>
      </c>
      <c r="D414" s="22">
        <f>(1/(D$22*(SQRT(2*PI())))*EXP(-((D$19-'Simulation II'!$B414)^2)/(2*'Simulation II'!D$22^2)))</f>
        <v>0</v>
      </c>
      <c r="E414" s="22">
        <f>(1/(E$22*(SQRT(2*PI())))*EXP(-((E$19-'Simulation II'!$B414)^2)/(2*'Simulation II'!E$22^2)))</f>
        <v>0</v>
      </c>
      <c r="F414" s="22">
        <f>(1/(F$22*(SQRT(2*PI())))*EXP(-((F$19-'Simulation II'!$B414)^2)/(2*'Simulation II'!F$22^2)))</f>
        <v>1.6867221925268248E-160</v>
      </c>
      <c r="G414" s="22">
        <f>(1/(G$22*(SQRT(2*PI())))*EXP(-((G$18-'Simulation II'!$B414)^2)/(2*'Simulation II'!G$22^2)))</f>
        <v>0</v>
      </c>
      <c r="H414" s="22">
        <f>(1/(H$22*(SQRT(2*PI())))*EXP(-((H$18-'Simulation II'!$B414)^2)/(2*'Simulation II'!H$22^2)))</f>
        <v>0</v>
      </c>
      <c r="I414" s="22">
        <f>(1/(I$22*(SQRT(2*PI())))*EXP(-((I$18-'Simulation II'!$B414)^2)/(2*'Simulation II'!I$22^2)))</f>
        <v>0</v>
      </c>
      <c r="J414" s="22">
        <f t="shared" si="11"/>
        <v>1.6867221925268248E-160</v>
      </c>
    </row>
    <row r="415" spans="1:10">
      <c r="A415" s="18">
        <f>B415/'Isocratic retention'!$B$5</f>
        <v>1.9400000000000099</v>
      </c>
      <c r="B415" s="8">
        <v>3.8800000000000199</v>
      </c>
      <c r="C415" s="22">
        <f>(1/(C$22*(SQRT(2*PI())))*EXP(-((C$19-'Simulation II'!$B415)^2)/(2*'Simulation II'!C$22^2)))</f>
        <v>0</v>
      </c>
      <c r="D415" s="22">
        <f>(1/(D$22*(SQRT(2*PI())))*EXP(-((D$19-'Simulation II'!$B415)^2)/(2*'Simulation II'!D$22^2)))</f>
        <v>0</v>
      </c>
      <c r="E415" s="22">
        <f>(1/(E$22*(SQRT(2*PI())))*EXP(-((E$19-'Simulation II'!$B415)^2)/(2*'Simulation II'!E$22^2)))</f>
        <v>0</v>
      </c>
      <c r="F415" s="22">
        <f>(1/(F$22*(SQRT(2*PI())))*EXP(-((F$19-'Simulation II'!$B415)^2)/(2*'Simulation II'!F$22^2)))</f>
        <v>1.9093604788171214E-182</v>
      </c>
      <c r="G415" s="22">
        <f>(1/(G$22*(SQRT(2*PI())))*EXP(-((G$18-'Simulation II'!$B415)^2)/(2*'Simulation II'!G$22^2)))</f>
        <v>0</v>
      </c>
      <c r="H415" s="22">
        <f>(1/(H$22*(SQRT(2*PI())))*EXP(-((H$18-'Simulation II'!$B415)^2)/(2*'Simulation II'!H$22^2)))</f>
        <v>0</v>
      </c>
      <c r="I415" s="22">
        <f>(1/(I$22*(SQRT(2*PI())))*EXP(-((I$18-'Simulation II'!$B415)^2)/(2*'Simulation II'!I$22^2)))</f>
        <v>0</v>
      </c>
      <c r="J415" s="22">
        <f t="shared" si="11"/>
        <v>1.9093604788171214E-182</v>
      </c>
    </row>
    <row r="416" spans="1:10">
      <c r="A416" s="18">
        <f>B416/'Isocratic retention'!$B$5</f>
        <v>1.9450000000000101</v>
      </c>
      <c r="B416" s="8">
        <v>3.8900000000000201</v>
      </c>
      <c r="C416" s="22">
        <f>(1/(C$22*(SQRT(2*PI())))*EXP(-((C$19-'Simulation II'!$B416)^2)/(2*'Simulation II'!C$22^2)))</f>
        <v>0</v>
      </c>
      <c r="D416" s="22">
        <f>(1/(D$22*(SQRT(2*PI())))*EXP(-((D$19-'Simulation II'!$B416)^2)/(2*'Simulation II'!D$22^2)))</f>
        <v>0</v>
      </c>
      <c r="E416" s="22">
        <f>(1/(E$22*(SQRT(2*PI())))*EXP(-((E$19-'Simulation II'!$B416)^2)/(2*'Simulation II'!E$22^2)))</f>
        <v>0</v>
      </c>
      <c r="F416" s="22">
        <f>(1/(F$22*(SQRT(2*PI())))*EXP(-((F$19-'Simulation II'!$B416)^2)/(2*'Simulation II'!F$22^2)))</f>
        <v>8.6714840832761454E-206</v>
      </c>
      <c r="G416" s="22">
        <f>(1/(G$22*(SQRT(2*PI())))*EXP(-((G$18-'Simulation II'!$B416)^2)/(2*'Simulation II'!G$22^2)))</f>
        <v>0</v>
      </c>
      <c r="H416" s="22">
        <f>(1/(H$22*(SQRT(2*PI())))*EXP(-((H$18-'Simulation II'!$B416)^2)/(2*'Simulation II'!H$22^2)))</f>
        <v>0</v>
      </c>
      <c r="I416" s="22">
        <f>(1/(I$22*(SQRT(2*PI())))*EXP(-((I$18-'Simulation II'!$B416)^2)/(2*'Simulation II'!I$22^2)))</f>
        <v>0</v>
      </c>
      <c r="J416" s="22">
        <f t="shared" si="11"/>
        <v>8.6714840832761454E-206</v>
      </c>
    </row>
    <row r="417" spans="1:10">
      <c r="A417" s="18">
        <f>B417/'Isocratic retention'!$B$5</f>
        <v>1.9500000000000099</v>
      </c>
      <c r="B417" s="8">
        <v>3.9000000000000199</v>
      </c>
      <c r="C417" s="22">
        <f>(1/(C$22*(SQRT(2*PI())))*EXP(-((C$19-'Simulation II'!$B417)^2)/(2*'Simulation II'!C$22^2)))</f>
        <v>0</v>
      </c>
      <c r="D417" s="22">
        <f>(1/(D$22*(SQRT(2*PI())))*EXP(-((D$19-'Simulation II'!$B417)^2)/(2*'Simulation II'!D$22^2)))</f>
        <v>0</v>
      </c>
      <c r="E417" s="22">
        <f>(1/(E$22*(SQRT(2*PI())))*EXP(-((E$19-'Simulation II'!$B417)^2)/(2*'Simulation II'!E$22^2)))</f>
        <v>0</v>
      </c>
      <c r="F417" s="22">
        <f>(1/(F$22*(SQRT(2*PI())))*EXP(-((F$19-'Simulation II'!$B417)^2)/(2*'Simulation II'!F$22^2)))</f>
        <v>1.5800108374998871E-230</v>
      </c>
      <c r="G417" s="22">
        <f>(1/(G$22*(SQRT(2*PI())))*EXP(-((G$18-'Simulation II'!$B417)^2)/(2*'Simulation II'!G$22^2)))</f>
        <v>0</v>
      </c>
      <c r="H417" s="22">
        <f>(1/(H$22*(SQRT(2*PI())))*EXP(-((H$18-'Simulation II'!$B417)^2)/(2*'Simulation II'!H$22^2)))</f>
        <v>0</v>
      </c>
      <c r="I417" s="22">
        <f>(1/(I$22*(SQRT(2*PI())))*EXP(-((I$18-'Simulation II'!$B417)^2)/(2*'Simulation II'!I$22^2)))</f>
        <v>0</v>
      </c>
      <c r="J417" s="22">
        <f t="shared" si="11"/>
        <v>1.5800108374998871E-230</v>
      </c>
    </row>
    <row r="418" spans="1:10">
      <c r="A418" s="18">
        <f>B418/'Isocratic retention'!$B$5</f>
        <v>1.9550000000000101</v>
      </c>
      <c r="B418" s="8">
        <v>3.9100000000000201</v>
      </c>
      <c r="C418" s="22">
        <f>(1/(C$22*(SQRT(2*PI())))*EXP(-((C$19-'Simulation II'!$B418)^2)/(2*'Simulation II'!C$22^2)))</f>
        <v>0</v>
      </c>
      <c r="D418" s="22">
        <f>(1/(D$22*(SQRT(2*PI())))*EXP(-((D$19-'Simulation II'!$B418)^2)/(2*'Simulation II'!D$22^2)))</f>
        <v>0</v>
      </c>
      <c r="E418" s="22">
        <f>(1/(E$22*(SQRT(2*PI())))*EXP(-((E$19-'Simulation II'!$B418)^2)/(2*'Simulation II'!E$22^2)))</f>
        <v>0</v>
      </c>
      <c r="F418" s="22">
        <f>(1/(F$22*(SQRT(2*PI())))*EXP(-((F$19-'Simulation II'!$B418)^2)/(2*'Simulation II'!F$22^2)))</f>
        <v>1.155015554117029E-256</v>
      </c>
      <c r="G418" s="22">
        <f>(1/(G$22*(SQRT(2*PI())))*EXP(-((G$18-'Simulation II'!$B418)^2)/(2*'Simulation II'!G$22^2)))</f>
        <v>0</v>
      </c>
      <c r="H418" s="22">
        <f>(1/(H$22*(SQRT(2*PI())))*EXP(-((H$18-'Simulation II'!$B418)^2)/(2*'Simulation II'!H$22^2)))</f>
        <v>0</v>
      </c>
      <c r="I418" s="22">
        <f>(1/(I$22*(SQRT(2*PI())))*EXP(-((I$18-'Simulation II'!$B418)^2)/(2*'Simulation II'!I$22^2)))</f>
        <v>0</v>
      </c>
      <c r="J418" s="22">
        <f t="shared" si="11"/>
        <v>1.155015554117029E-256</v>
      </c>
    </row>
    <row r="419" spans="1:10">
      <c r="A419" s="18">
        <f>B419/'Isocratic retention'!$B$5</f>
        <v>1.96000000000001</v>
      </c>
      <c r="B419" s="8">
        <v>3.9200000000000199</v>
      </c>
      <c r="C419" s="22">
        <f>(1/(C$22*(SQRT(2*PI())))*EXP(-((C$19-'Simulation II'!$B419)^2)/(2*'Simulation II'!C$22^2)))</f>
        <v>0</v>
      </c>
      <c r="D419" s="22">
        <f>(1/(D$22*(SQRT(2*PI())))*EXP(-((D$19-'Simulation II'!$B419)^2)/(2*'Simulation II'!D$22^2)))</f>
        <v>0</v>
      </c>
      <c r="E419" s="22">
        <f>(1/(E$22*(SQRT(2*PI())))*EXP(-((E$19-'Simulation II'!$B419)^2)/(2*'Simulation II'!E$22^2)))</f>
        <v>0</v>
      </c>
      <c r="F419" s="22">
        <f>(1/(F$22*(SQRT(2*PI())))*EXP(-((F$19-'Simulation II'!$B419)^2)/(2*'Simulation II'!F$22^2)))</f>
        <v>3.3874799388120263E-284</v>
      </c>
      <c r="G419" s="22">
        <f>(1/(G$22*(SQRT(2*PI())))*EXP(-((G$18-'Simulation II'!$B419)^2)/(2*'Simulation II'!G$22^2)))</f>
        <v>0</v>
      </c>
      <c r="H419" s="22">
        <f>(1/(H$22*(SQRT(2*PI())))*EXP(-((H$18-'Simulation II'!$B419)^2)/(2*'Simulation II'!H$22^2)))</f>
        <v>0</v>
      </c>
      <c r="I419" s="22">
        <f>(1/(I$22*(SQRT(2*PI())))*EXP(-((I$18-'Simulation II'!$B419)^2)/(2*'Simulation II'!I$22^2)))</f>
        <v>0</v>
      </c>
      <c r="J419" s="22">
        <f t="shared" si="11"/>
        <v>3.3874799388120263E-284</v>
      </c>
    </row>
    <row r="420" spans="1:10">
      <c r="A420" s="18">
        <f>B420/'Isocratic retention'!$B$5</f>
        <v>1.9650000000000101</v>
      </c>
      <c r="B420" s="8">
        <v>3.9300000000000201</v>
      </c>
      <c r="C420" s="22">
        <f>(1/(C$22*(SQRT(2*PI())))*EXP(-((C$19-'Simulation II'!$B420)^2)/(2*'Simulation II'!C$22^2)))</f>
        <v>0</v>
      </c>
      <c r="D420" s="22">
        <f>(1/(D$22*(SQRT(2*PI())))*EXP(-((D$19-'Simulation II'!$B420)^2)/(2*'Simulation II'!D$22^2)))</f>
        <v>0</v>
      </c>
      <c r="E420" s="22">
        <f>(1/(E$22*(SQRT(2*PI())))*EXP(-((E$19-'Simulation II'!$B420)^2)/(2*'Simulation II'!E$22^2)))</f>
        <v>0</v>
      </c>
      <c r="F420" s="22">
        <f>(1/(F$22*(SQRT(2*PI())))*EXP(-((F$19-'Simulation II'!$B420)^2)/(2*'Simulation II'!F$22^2)))</f>
        <v>0</v>
      </c>
      <c r="G420" s="22">
        <f>(1/(G$22*(SQRT(2*PI())))*EXP(-((G$18-'Simulation II'!$B420)^2)/(2*'Simulation II'!G$22^2)))</f>
        <v>0</v>
      </c>
      <c r="H420" s="22">
        <f>(1/(H$22*(SQRT(2*PI())))*EXP(-((H$18-'Simulation II'!$B420)^2)/(2*'Simulation II'!H$22^2)))</f>
        <v>0</v>
      </c>
      <c r="I420" s="22">
        <f>(1/(I$22*(SQRT(2*PI())))*EXP(-((I$18-'Simulation II'!$B420)^2)/(2*'Simulation II'!I$22^2)))</f>
        <v>0</v>
      </c>
      <c r="J420" s="22">
        <f t="shared" si="11"/>
        <v>0</v>
      </c>
    </row>
    <row r="421" spans="1:10">
      <c r="A421" s="18">
        <f>B421/'Isocratic retention'!$B$5</f>
        <v>1.97000000000001</v>
      </c>
      <c r="B421" s="8">
        <v>3.9400000000000199</v>
      </c>
      <c r="C421" s="22">
        <f>(1/(C$22*(SQRT(2*PI())))*EXP(-((C$19-'Simulation II'!$B421)^2)/(2*'Simulation II'!C$22^2)))</f>
        <v>0</v>
      </c>
      <c r="D421" s="22">
        <f>(1/(D$22*(SQRT(2*PI())))*EXP(-((D$19-'Simulation II'!$B421)^2)/(2*'Simulation II'!D$22^2)))</f>
        <v>0</v>
      </c>
      <c r="E421" s="22">
        <f>(1/(E$22*(SQRT(2*PI())))*EXP(-((E$19-'Simulation II'!$B421)^2)/(2*'Simulation II'!E$22^2)))</f>
        <v>0</v>
      </c>
      <c r="F421" s="22">
        <f>(1/(F$22*(SQRT(2*PI())))*EXP(-((F$19-'Simulation II'!$B421)^2)/(2*'Simulation II'!F$22^2)))</f>
        <v>0</v>
      </c>
      <c r="G421" s="22">
        <f>(1/(G$22*(SQRT(2*PI())))*EXP(-((G$18-'Simulation II'!$B421)^2)/(2*'Simulation II'!G$22^2)))</f>
        <v>0</v>
      </c>
      <c r="H421" s="22">
        <f>(1/(H$22*(SQRT(2*PI())))*EXP(-((H$18-'Simulation II'!$B421)^2)/(2*'Simulation II'!H$22^2)))</f>
        <v>0</v>
      </c>
      <c r="I421" s="22">
        <f>(1/(I$22*(SQRT(2*PI())))*EXP(-((I$18-'Simulation II'!$B421)^2)/(2*'Simulation II'!I$22^2)))</f>
        <v>0</v>
      </c>
      <c r="J421" s="22">
        <f t="shared" si="11"/>
        <v>0</v>
      </c>
    </row>
    <row r="422" spans="1:10">
      <c r="A422" s="18">
        <f>B422/'Isocratic retention'!$B$5</f>
        <v>1.9750000000000101</v>
      </c>
      <c r="B422" s="8">
        <v>3.9500000000000202</v>
      </c>
      <c r="C422" s="22">
        <f>(1/(C$22*(SQRT(2*PI())))*EXP(-((C$19-'Simulation II'!$B422)^2)/(2*'Simulation II'!C$22^2)))</f>
        <v>0</v>
      </c>
      <c r="D422" s="22">
        <f>(1/(D$22*(SQRT(2*PI())))*EXP(-((D$19-'Simulation II'!$B422)^2)/(2*'Simulation II'!D$22^2)))</f>
        <v>0</v>
      </c>
      <c r="E422" s="22">
        <f>(1/(E$22*(SQRT(2*PI())))*EXP(-((E$19-'Simulation II'!$B422)^2)/(2*'Simulation II'!E$22^2)))</f>
        <v>0</v>
      </c>
      <c r="F422" s="22">
        <f>(1/(F$22*(SQRT(2*PI())))*EXP(-((F$19-'Simulation II'!$B422)^2)/(2*'Simulation II'!F$22^2)))</f>
        <v>0</v>
      </c>
      <c r="G422" s="22">
        <f>(1/(G$22*(SQRT(2*PI())))*EXP(-((G$18-'Simulation II'!$B422)^2)/(2*'Simulation II'!G$22^2)))</f>
        <v>0</v>
      </c>
      <c r="H422" s="22">
        <f>(1/(H$22*(SQRT(2*PI())))*EXP(-((H$18-'Simulation II'!$B422)^2)/(2*'Simulation II'!H$22^2)))</f>
        <v>0</v>
      </c>
      <c r="I422" s="22">
        <f>(1/(I$22*(SQRT(2*PI())))*EXP(-((I$18-'Simulation II'!$B422)^2)/(2*'Simulation II'!I$22^2)))</f>
        <v>0</v>
      </c>
      <c r="J422" s="22">
        <f t="shared" si="11"/>
        <v>0</v>
      </c>
    </row>
    <row r="423" spans="1:10">
      <c r="A423" s="18">
        <f>B423/'Isocratic retention'!$B$5</f>
        <v>1.98000000000001</v>
      </c>
      <c r="B423" s="8">
        <v>3.9600000000000199</v>
      </c>
      <c r="C423" s="22">
        <f>(1/(C$22*(SQRT(2*PI())))*EXP(-((C$19-'Simulation II'!$B423)^2)/(2*'Simulation II'!C$22^2)))</f>
        <v>0</v>
      </c>
      <c r="D423" s="22">
        <f>(1/(D$22*(SQRT(2*PI())))*EXP(-((D$19-'Simulation II'!$B423)^2)/(2*'Simulation II'!D$22^2)))</f>
        <v>0</v>
      </c>
      <c r="E423" s="22">
        <f>(1/(E$22*(SQRT(2*PI())))*EXP(-((E$19-'Simulation II'!$B423)^2)/(2*'Simulation II'!E$22^2)))</f>
        <v>0</v>
      </c>
      <c r="F423" s="22">
        <f>(1/(F$22*(SQRT(2*PI())))*EXP(-((F$19-'Simulation II'!$B423)^2)/(2*'Simulation II'!F$22^2)))</f>
        <v>0</v>
      </c>
      <c r="G423" s="22">
        <f>(1/(G$22*(SQRT(2*PI())))*EXP(-((G$18-'Simulation II'!$B423)^2)/(2*'Simulation II'!G$22^2)))</f>
        <v>0</v>
      </c>
      <c r="H423" s="22">
        <f>(1/(H$22*(SQRT(2*PI())))*EXP(-((H$18-'Simulation II'!$B423)^2)/(2*'Simulation II'!H$22^2)))</f>
        <v>0</v>
      </c>
      <c r="I423" s="22">
        <f>(1/(I$22*(SQRT(2*PI())))*EXP(-((I$18-'Simulation II'!$B423)^2)/(2*'Simulation II'!I$22^2)))</f>
        <v>0</v>
      </c>
      <c r="J423" s="22">
        <f t="shared" si="11"/>
        <v>0</v>
      </c>
    </row>
    <row r="424" spans="1:10">
      <c r="A424" s="18">
        <f>B424/'Isocratic retention'!$B$5</f>
        <v>1.9850000000000101</v>
      </c>
      <c r="B424" s="8">
        <v>3.9700000000000202</v>
      </c>
      <c r="C424" s="22">
        <f>(1/(C$22*(SQRT(2*PI())))*EXP(-((C$19-'Simulation II'!$B424)^2)/(2*'Simulation II'!C$22^2)))</f>
        <v>0</v>
      </c>
      <c r="D424" s="22">
        <f>(1/(D$22*(SQRT(2*PI())))*EXP(-((D$19-'Simulation II'!$B424)^2)/(2*'Simulation II'!D$22^2)))</f>
        <v>0</v>
      </c>
      <c r="E424" s="22">
        <f>(1/(E$22*(SQRT(2*PI())))*EXP(-((E$19-'Simulation II'!$B424)^2)/(2*'Simulation II'!E$22^2)))</f>
        <v>0</v>
      </c>
      <c r="F424" s="22">
        <f>(1/(F$22*(SQRT(2*PI())))*EXP(-((F$19-'Simulation II'!$B424)^2)/(2*'Simulation II'!F$22^2)))</f>
        <v>0</v>
      </c>
      <c r="G424" s="22">
        <f>(1/(G$22*(SQRT(2*PI())))*EXP(-((G$18-'Simulation II'!$B424)^2)/(2*'Simulation II'!G$22^2)))</f>
        <v>0</v>
      </c>
      <c r="H424" s="22">
        <f>(1/(H$22*(SQRT(2*PI())))*EXP(-((H$18-'Simulation II'!$B424)^2)/(2*'Simulation II'!H$22^2)))</f>
        <v>0</v>
      </c>
      <c r="I424" s="22">
        <f>(1/(I$22*(SQRT(2*PI())))*EXP(-((I$18-'Simulation II'!$B424)^2)/(2*'Simulation II'!I$22^2)))</f>
        <v>0</v>
      </c>
      <c r="J424" s="22">
        <f t="shared" si="11"/>
        <v>0</v>
      </c>
    </row>
    <row r="425" spans="1:10">
      <c r="A425" s="18">
        <f>B425/'Isocratic retention'!$B$5</f>
        <v>1.99000000000001</v>
      </c>
      <c r="B425" s="8">
        <v>3.98000000000002</v>
      </c>
      <c r="C425" s="22">
        <f>(1/(C$22*(SQRT(2*PI())))*EXP(-((C$19-'Simulation II'!$B425)^2)/(2*'Simulation II'!C$22^2)))</f>
        <v>0</v>
      </c>
      <c r="D425" s="22">
        <f>(1/(D$22*(SQRT(2*PI())))*EXP(-((D$19-'Simulation II'!$B425)^2)/(2*'Simulation II'!D$22^2)))</f>
        <v>0</v>
      </c>
      <c r="E425" s="22">
        <f>(1/(E$22*(SQRT(2*PI())))*EXP(-((E$19-'Simulation II'!$B425)^2)/(2*'Simulation II'!E$22^2)))</f>
        <v>0</v>
      </c>
      <c r="F425" s="22">
        <f>(1/(F$22*(SQRT(2*PI())))*EXP(-((F$19-'Simulation II'!$B425)^2)/(2*'Simulation II'!F$22^2)))</f>
        <v>0</v>
      </c>
      <c r="G425" s="22">
        <f>(1/(G$22*(SQRT(2*PI())))*EXP(-((G$18-'Simulation II'!$B425)^2)/(2*'Simulation II'!G$22^2)))</f>
        <v>0</v>
      </c>
      <c r="H425" s="22">
        <f>(1/(H$22*(SQRT(2*PI())))*EXP(-((H$18-'Simulation II'!$B425)^2)/(2*'Simulation II'!H$22^2)))</f>
        <v>0</v>
      </c>
      <c r="I425" s="22">
        <f>(1/(I$22*(SQRT(2*PI())))*EXP(-((I$18-'Simulation II'!$B425)^2)/(2*'Simulation II'!I$22^2)))</f>
        <v>0</v>
      </c>
      <c r="J425" s="22">
        <f t="shared" si="11"/>
        <v>0</v>
      </c>
    </row>
    <row r="426" spans="1:10">
      <c r="A426" s="18">
        <f>B426/'Isocratic retention'!$B$5</f>
        <v>1.9950000000000101</v>
      </c>
      <c r="B426" s="8">
        <v>3.9900000000000202</v>
      </c>
      <c r="C426" s="22">
        <f>(1/(C$22*(SQRT(2*PI())))*EXP(-((C$19-'Simulation II'!$B426)^2)/(2*'Simulation II'!C$22^2)))</f>
        <v>0</v>
      </c>
      <c r="D426" s="22">
        <f>(1/(D$22*(SQRT(2*PI())))*EXP(-((D$19-'Simulation II'!$B426)^2)/(2*'Simulation II'!D$22^2)))</f>
        <v>0</v>
      </c>
      <c r="E426" s="22">
        <f>(1/(E$22*(SQRT(2*PI())))*EXP(-((E$19-'Simulation II'!$B426)^2)/(2*'Simulation II'!E$22^2)))</f>
        <v>0</v>
      </c>
      <c r="F426" s="22">
        <f>(1/(F$22*(SQRT(2*PI())))*EXP(-((F$19-'Simulation II'!$B426)^2)/(2*'Simulation II'!F$22^2)))</f>
        <v>0</v>
      </c>
      <c r="G426" s="22">
        <f>(1/(G$22*(SQRT(2*PI())))*EXP(-((G$18-'Simulation II'!$B426)^2)/(2*'Simulation II'!G$22^2)))</f>
        <v>0</v>
      </c>
      <c r="H426" s="22">
        <f>(1/(H$22*(SQRT(2*PI())))*EXP(-((H$18-'Simulation II'!$B426)^2)/(2*'Simulation II'!H$22^2)))</f>
        <v>0</v>
      </c>
      <c r="I426" s="22">
        <f>(1/(I$22*(SQRT(2*PI())))*EXP(-((I$18-'Simulation II'!$B426)^2)/(2*'Simulation II'!I$22^2)))</f>
        <v>0</v>
      </c>
      <c r="J426" s="22">
        <f t="shared" si="11"/>
        <v>0</v>
      </c>
    </row>
    <row r="427" spans="1:10">
      <c r="A427" s="18">
        <f>B427/'Isocratic retention'!$B$5</f>
        <v>2.0000000000000102</v>
      </c>
      <c r="B427" s="8">
        <v>4.0000000000000204</v>
      </c>
      <c r="C427" s="22">
        <f>(1/(C$22*(SQRT(2*PI())))*EXP(-((C$19-'Simulation II'!$B427)^2)/(2*'Simulation II'!C$22^2)))</f>
        <v>0</v>
      </c>
      <c r="D427" s="22">
        <f>(1/(D$22*(SQRT(2*PI())))*EXP(-((D$19-'Simulation II'!$B427)^2)/(2*'Simulation II'!D$22^2)))</f>
        <v>0</v>
      </c>
      <c r="E427" s="22">
        <f>(1/(E$22*(SQRT(2*PI())))*EXP(-((E$19-'Simulation II'!$B427)^2)/(2*'Simulation II'!E$22^2)))</f>
        <v>0</v>
      </c>
      <c r="F427" s="22">
        <f>(1/(F$22*(SQRT(2*PI())))*EXP(-((F$19-'Simulation II'!$B427)^2)/(2*'Simulation II'!F$22^2)))</f>
        <v>0</v>
      </c>
      <c r="G427" s="22">
        <f>(1/(G$22*(SQRT(2*PI())))*EXP(-((G$18-'Simulation II'!$B427)^2)/(2*'Simulation II'!G$22^2)))</f>
        <v>0</v>
      </c>
      <c r="H427" s="22">
        <f>(1/(H$22*(SQRT(2*PI())))*EXP(-((H$18-'Simulation II'!$B427)^2)/(2*'Simulation II'!H$22^2)))</f>
        <v>0</v>
      </c>
      <c r="I427" s="22">
        <f>(1/(I$22*(SQRT(2*PI())))*EXP(-((I$18-'Simulation II'!$B427)^2)/(2*'Simulation II'!I$22^2)))</f>
        <v>0</v>
      </c>
      <c r="J427" s="22">
        <f t="shared" si="11"/>
        <v>0</v>
      </c>
    </row>
    <row r="428" spans="1:10">
      <c r="A428" s="18">
        <f>B428/'Isocratic retention'!$B$5</f>
        <v>2.0050000000000101</v>
      </c>
      <c r="B428" s="8">
        <v>4.0100000000000202</v>
      </c>
      <c r="C428" s="22">
        <f>(1/(C$22*(SQRT(2*PI())))*EXP(-((C$19-'Simulation II'!$B428)^2)/(2*'Simulation II'!C$22^2)))</f>
        <v>0</v>
      </c>
      <c r="D428" s="22">
        <f>(1/(D$22*(SQRT(2*PI())))*EXP(-((D$19-'Simulation II'!$B428)^2)/(2*'Simulation II'!D$22^2)))</f>
        <v>0</v>
      </c>
      <c r="E428" s="22">
        <f>(1/(E$22*(SQRT(2*PI())))*EXP(-((E$19-'Simulation II'!$B428)^2)/(2*'Simulation II'!E$22^2)))</f>
        <v>0</v>
      </c>
      <c r="F428" s="22">
        <f>(1/(F$22*(SQRT(2*PI())))*EXP(-((F$19-'Simulation II'!$B428)^2)/(2*'Simulation II'!F$22^2)))</f>
        <v>0</v>
      </c>
      <c r="G428" s="22">
        <f>(1/(G$22*(SQRT(2*PI())))*EXP(-((G$18-'Simulation II'!$B428)^2)/(2*'Simulation II'!G$22^2)))</f>
        <v>0</v>
      </c>
      <c r="H428" s="22">
        <f>(1/(H$22*(SQRT(2*PI())))*EXP(-((H$18-'Simulation II'!$B428)^2)/(2*'Simulation II'!H$22^2)))</f>
        <v>0</v>
      </c>
      <c r="I428" s="22">
        <f>(1/(I$22*(SQRT(2*PI())))*EXP(-((I$18-'Simulation II'!$B428)^2)/(2*'Simulation II'!I$22^2)))</f>
        <v>0</v>
      </c>
      <c r="J428" s="22">
        <f t="shared" si="11"/>
        <v>0</v>
      </c>
    </row>
    <row r="429" spans="1:10">
      <c r="A429" s="18">
        <f>B429/'Isocratic retention'!$B$5</f>
        <v>2.01000000000001</v>
      </c>
      <c r="B429" s="8">
        <v>4.02000000000002</v>
      </c>
      <c r="C429" s="22">
        <f>(1/(C$22*(SQRT(2*PI())))*EXP(-((C$19-'Simulation II'!$B429)^2)/(2*'Simulation II'!C$22^2)))</f>
        <v>0</v>
      </c>
      <c r="D429" s="22">
        <f>(1/(D$22*(SQRT(2*PI())))*EXP(-((D$19-'Simulation II'!$B429)^2)/(2*'Simulation II'!D$22^2)))</f>
        <v>0</v>
      </c>
      <c r="E429" s="22">
        <f>(1/(E$22*(SQRT(2*PI())))*EXP(-((E$19-'Simulation II'!$B429)^2)/(2*'Simulation II'!E$22^2)))</f>
        <v>0</v>
      </c>
      <c r="F429" s="22">
        <f>(1/(F$22*(SQRT(2*PI())))*EXP(-((F$19-'Simulation II'!$B429)^2)/(2*'Simulation II'!F$22^2)))</f>
        <v>0</v>
      </c>
      <c r="G429" s="22">
        <f>(1/(G$22*(SQRT(2*PI())))*EXP(-((G$18-'Simulation II'!$B429)^2)/(2*'Simulation II'!G$22^2)))</f>
        <v>0</v>
      </c>
      <c r="H429" s="22">
        <f>(1/(H$22*(SQRT(2*PI())))*EXP(-((H$18-'Simulation II'!$B429)^2)/(2*'Simulation II'!H$22^2)))</f>
        <v>0</v>
      </c>
      <c r="I429" s="22">
        <f>(1/(I$22*(SQRT(2*PI())))*EXP(-((I$18-'Simulation II'!$B429)^2)/(2*'Simulation II'!I$22^2)))</f>
        <v>0</v>
      </c>
      <c r="J429" s="22">
        <f t="shared" si="11"/>
        <v>0</v>
      </c>
    </row>
    <row r="430" spans="1:10">
      <c r="A430" s="18">
        <f>B430/'Isocratic retention'!$B$5</f>
        <v>2.0150000000000099</v>
      </c>
      <c r="B430" s="8">
        <v>4.0300000000000198</v>
      </c>
      <c r="C430" s="22">
        <f>(1/(C$22*(SQRT(2*PI())))*EXP(-((C$19-'Simulation II'!$B430)^2)/(2*'Simulation II'!C$22^2)))</f>
        <v>0</v>
      </c>
      <c r="D430" s="22">
        <f>(1/(D$22*(SQRT(2*PI())))*EXP(-((D$19-'Simulation II'!$B430)^2)/(2*'Simulation II'!D$22^2)))</f>
        <v>0</v>
      </c>
      <c r="E430" s="22">
        <f>(1/(E$22*(SQRT(2*PI())))*EXP(-((E$19-'Simulation II'!$B430)^2)/(2*'Simulation II'!E$22^2)))</f>
        <v>0</v>
      </c>
      <c r="F430" s="22">
        <f>(1/(F$22*(SQRT(2*PI())))*EXP(-((F$19-'Simulation II'!$B430)^2)/(2*'Simulation II'!F$22^2)))</f>
        <v>0</v>
      </c>
      <c r="G430" s="22">
        <f>(1/(G$22*(SQRT(2*PI())))*EXP(-((G$18-'Simulation II'!$B430)^2)/(2*'Simulation II'!G$22^2)))</f>
        <v>0</v>
      </c>
      <c r="H430" s="22">
        <f>(1/(H$22*(SQRT(2*PI())))*EXP(-((H$18-'Simulation II'!$B430)^2)/(2*'Simulation II'!H$22^2)))</f>
        <v>0</v>
      </c>
      <c r="I430" s="22">
        <f>(1/(I$22*(SQRT(2*PI())))*EXP(-((I$18-'Simulation II'!$B430)^2)/(2*'Simulation II'!I$22^2)))</f>
        <v>0</v>
      </c>
      <c r="J430" s="22">
        <f t="shared" si="11"/>
        <v>0</v>
      </c>
    </row>
    <row r="431" spans="1:10">
      <c r="A431" s="18">
        <f>B431/'Isocratic retention'!$B$5</f>
        <v>2.0200000000000098</v>
      </c>
      <c r="B431" s="8">
        <v>4.0400000000000196</v>
      </c>
      <c r="C431" s="22">
        <f>(1/(C$22*(SQRT(2*PI())))*EXP(-((C$19-'Simulation II'!$B431)^2)/(2*'Simulation II'!C$22^2)))</f>
        <v>0</v>
      </c>
      <c r="D431" s="22">
        <f>(1/(D$22*(SQRT(2*PI())))*EXP(-((D$19-'Simulation II'!$B431)^2)/(2*'Simulation II'!D$22^2)))</f>
        <v>0</v>
      </c>
      <c r="E431" s="22">
        <f>(1/(E$22*(SQRT(2*PI())))*EXP(-((E$19-'Simulation II'!$B431)^2)/(2*'Simulation II'!E$22^2)))</f>
        <v>0</v>
      </c>
      <c r="F431" s="22">
        <f>(1/(F$22*(SQRT(2*PI())))*EXP(-((F$19-'Simulation II'!$B431)^2)/(2*'Simulation II'!F$22^2)))</f>
        <v>0</v>
      </c>
      <c r="G431" s="22">
        <f>(1/(G$22*(SQRT(2*PI())))*EXP(-((G$18-'Simulation II'!$B431)^2)/(2*'Simulation II'!G$22^2)))</f>
        <v>0</v>
      </c>
      <c r="H431" s="22">
        <f>(1/(H$22*(SQRT(2*PI())))*EXP(-((H$18-'Simulation II'!$B431)^2)/(2*'Simulation II'!H$22^2)))</f>
        <v>0</v>
      </c>
      <c r="I431" s="22">
        <f>(1/(I$22*(SQRT(2*PI())))*EXP(-((I$18-'Simulation II'!$B431)^2)/(2*'Simulation II'!I$22^2)))</f>
        <v>0</v>
      </c>
      <c r="J431" s="22">
        <f t="shared" si="11"/>
        <v>0</v>
      </c>
    </row>
    <row r="432" spans="1:10">
      <c r="A432" s="18">
        <f>B432/'Isocratic retention'!$B$5</f>
        <v>2.025000000000015</v>
      </c>
      <c r="B432" s="8">
        <v>4.05000000000003</v>
      </c>
      <c r="C432" s="22">
        <f>(1/(C$22*(SQRT(2*PI())))*EXP(-((C$19-'Simulation II'!$B432)^2)/(2*'Simulation II'!C$22^2)))</f>
        <v>0</v>
      </c>
      <c r="D432" s="22">
        <f>(1/(D$22*(SQRT(2*PI())))*EXP(-((D$19-'Simulation II'!$B432)^2)/(2*'Simulation II'!D$22^2)))</f>
        <v>0</v>
      </c>
      <c r="E432" s="22">
        <f>(1/(E$22*(SQRT(2*PI())))*EXP(-((E$19-'Simulation II'!$B432)^2)/(2*'Simulation II'!E$22^2)))</f>
        <v>0</v>
      </c>
      <c r="F432" s="22">
        <f>(1/(F$22*(SQRT(2*PI())))*EXP(-((F$19-'Simulation II'!$B432)^2)/(2*'Simulation II'!F$22^2)))</f>
        <v>0</v>
      </c>
      <c r="G432" s="22">
        <f>(1/(G$22*(SQRT(2*PI())))*EXP(-((G$18-'Simulation II'!$B432)^2)/(2*'Simulation II'!G$22^2)))</f>
        <v>0</v>
      </c>
      <c r="H432" s="22">
        <f>(1/(H$22*(SQRT(2*PI())))*EXP(-((H$18-'Simulation II'!$B432)^2)/(2*'Simulation II'!H$22^2)))</f>
        <v>0</v>
      </c>
      <c r="I432" s="22">
        <f>(1/(I$22*(SQRT(2*PI())))*EXP(-((I$18-'Simulation II'!$B432)^2)/(2*'Simulation II'!I$22^2)))</f>
        <v>0</v>
      </c>
      <c r="J432" s="22">
        <f t="shared" si="11"/>
        <v>0</v>
      </c>
    </row>
    <row r="433" spans="1:10">
      <c r="A433" s="18">
        <f>B433/'Isocratic retention'!$B$5</f>
        <v>2.0300000000000149</v>
      </c>
      <c r="B433" s="8">
        <v>4.0600000000000298</v>
      </c>
      <c r="C433" s="22">
        <f>(1/(C$22*(SQRT(2*PI())))*EXP(-((C$19-'Simulation II'!$B433)^2)/(2*'Simulation II'!C$22^2)))</f>
        <v>0</v>
      </c>
      <c r="D433" s="22">
        <f>(1/(D$22*(SQRT(2*PI())))*EXP(-((D$19-'Simulation II'!$B433)^2)/(2*'Simulation II'!D$22^2)))</f>
        <v>0</v>
      </c>
      <c r="E433" s="22">
        <f>(1/(E$22*(SQRT(2*PI())))*EXP(-((E$19-'Simulation II'!$B433)^2)/(2*'Simulation II'!E$22^2)))</f>
        <v>0</v>
      </c>
      <c r="F433" s="22">
        <f>(1/(F$22*(SQRT(2*PI())))*EXP(-((F$19-'Simulation II'!$B433)^2)/(2*'Simulation II'!F$22^2)))</f>
        <v>0</v>
      </c>
      <c r="G433" s="22">
        <f>(1/(G$22*(SQRT(2*PI())))*EXP(-((G$18-'Simulation II'!$B433)^2)/(2*'Simulation II'!G$22^2)))</f>
        <v>0</v>
      </c>
      <c r="H433" s="22">
        <f>(1/(H$22*(SQRT(2*PI())))*EXP(-((H$18-'Simulation II'!$B433)^2)/(2*'Simulation II'!H$22^2)))</f>
        <v>0</v>
      </c>
      <c r="I433" s="22">
        <f>(1/(I$22*(SQRT(2*PI())))*EXP(-((I$18-'Simulation II'!$B433)^2)/(2*'Simulation II'!I$22^2)))</f>
        <v>0</v>
      </c>
      <c r="J433" s="22">
        <f t="shared" si="11"/>
        <v>0</v>
      </c>
    </row>
    <row r="434" spans="1:10">
      <c r="A434" s="18">
        <f>B434/'Isocratic retention'!$B$5</f>
        <v>2.0350000000000148</v>
      </c>
      <c r="B434" s="8">
        <v>4.0700000000000296</v>
      </c>
      <c r="C434" s="22">
        <f>(1/(C$22*(SQRT(2*PI())))*EXP(-((C$19-'Simulation II'!$B434)^2)/(2*'Simulation II'!C$22^2)))</f>
        <v>0</v>
      </c>
      <c r="D434" s="22">
        <f>(1/(D$22*(SQRT(2*PI())))*EXP(-((D$19-'Simulation II'!$B434)^2)/(2*'Simulation II'!D$22^2)))</f>
        <v>0</v>
      </c>
      <c r="E434" s="22">
        <f>(1/(E$22*(SQRT(2*PI())))*EXP(-((E$19-'Simulation II'!$B434)^2)/(2*'Simulation II'!E$22^2)))</f>
        <v>0</v>
      </c>
      <c r="F434" s="22">
        <f>(1/(F$22*(SQRT(2*PI())))*EXP(-((F$19-'Simulation II'!$B434)^2)/(2*'Simulation II'!F$22^2)))</f>
        <v>0</v>
      </c>
      <c r="G434" s="22">
        <f>(1/(G$22*(SQRT(2*PI())))*EXP(-((G$18-'Simulation II'!$B434)^2)/(2*'Simulation II'!G$22^2)))</f>
        <v>0</v>
      </c>
      <c r="H434" s="22">
        <f>(1/(H$22*(SQRT(2*PI())))*EXP(-((H$18-'Simulation II'!$B434)^2)/(2*'Simulation II'!H$22^2)))</f>
        <v>0</v>
      </c>
      <c r="I434" s="22">
        <f>(1/(I$22*(SQRT(2*PI())))*EXP(-((I$18-'Simulation II'!$B434)^2)/(2*'Simulation II'!I$22^2)))</f>
        <v>0</v>
      </c>
      <c r="J434" s="22">
        <f t="shared" si="11"/>
        <v>0</v>
      </c>
    </row>
    <row r="435" spans="1:10">
      <c r="A435" s="18">
        <f>B435/'Isocratic retention'!$B$5</f>
        <v>2.0400000000000151</v>
      </c>
      <c r="B435" s="8">
        <v>4.0800000000000303</v>
      </c>
      <c r="C435" s="22">
        <f>(1/(C$22*(SQRT(2*PI())))*EXP(-((C$19-'Simulation II'!$B435)^2)/(2*'Simulation II'!C$22^2)))</f>
        <v>0</v>
      </c>
      <c r="D435" s="22">
        <f>(1/(D$22*(SQRT(2*PI())))*EXP(-((D$19-'Simulation II'!$B435)^2)/(2*'Simulation II'!D$22^2)))</f>
        <v>0</v>
      </c>
      <c r="E435" s="22">
        <f>(1/(E$22*(SQRT(2*PI())))*EXP(-((E$19-'Simulation II'!$B435)^2)/(2*'Simulation II'!E$22^2)))</f>
        <v>0</v>
      </c>
      <c r="F435" s="22">
        <f>(1/(F$22*(SQRT(2*PI())))*EXP(-((F$19-'Simulation II'!$B435)^2)/(2*'Simulation II'!F$22^2)))</f>
        <v>0</v>
      </c>
      <c r="G435" s="22">
        <f>(1/(G$22*(SQRT(2*PI())))*EXP(-((G$18-'Simulation II'!$B435)^2)/(2*'Simulation II'!G$22^2)))</f>
        <v>0</v>
      </c>
      <c r="H435" s="22">
        <f>(1/(H$22*(SQRT(2*PI())))*EXP(-((H$18-'Simulation II'!$B435)^2)/(2*'Simulation II'!H$22^2)))</f>
        <v>0</v>
      </c>
      <c r="I435" s="22">
        <f>(1/(I$22*(SQRT(2*PI())))*EXP(-((I$18-'Simulation II'!$B435)^2)/(2*'Simulation II'!I$22^2)))</f>
        <v>0</v>
      </c>
      <c r="J435" s="22">
        <f t="shared" si="11"/>
        <v>0</v>
      </c>
    </row>
    <row r="436" spans="1:10">
      <c r="A436" s="18">
        <f>B436/'Isocratic retention'!$B$5</f>
        <v>2.045000000000015</v>
      </c>
      <c r="B436" s="8">
        <v>4.0900000000000301</v>
      </c>
      <c r="C436" s="22">
        <f>(1/(C$22*(SQRT(2*PI())))*EXP(-((C$19-'Simulation II'!$B436)^2)/(2*'Simulation II'!C$22^2)))</f>
        <v>0</v>
      </c>
      <c r="D436" s="22">
        <f>(1/(D$22*(SQRT(2*PI())))*EXP(-((D$19-'Simulation II'!$B436)^2)/(2*'Simulation II'!D$22^2)))</f>
        <v>0</v>
      </c>
      <c r="E436" s="22">
        <f>(1/(E$22*(SQRT(2*PI())))*EXP(-((E$19-'Simulation II'!$B436)^2)/(2*'Simulation II'!E$22^2)))</f>
        <v>0</v>
      </c>
      <c r="F436" s="22">
        <f>(1/(F$22*(SQRT(2*PI())))*EXP(-((F$19-'Simulation II'!$B436)^2)/(2*'Simulation II'!F$22^2)))</f>
        <v>0</v>
      </c>
      <c r="G436" s="22">
        <f>(1/(G$22*(SQRT(2*PI())))*EXP(-((G$18-'Simulation II'!$B436)^2)/(2*'Simulation II'!G$22^2)))</f>
        <v>0</v>
      </c>
      <c r="H436" s="22">
        <f>(1/(H$22*(SQRT(2*PI())))*EXP(-((H$18-'Simulation II'!$B436)^2)/(2*'Simulation II'!H$22^2)))</f>
        <v>0</v>
      </c>
      <c r="I436" s="22">
        <f>(1/(I$22*(SQRT(2*PI())))*EXP(-((I$18-'Simulation II'!$B436)^2)/(2*'Simulation II'!I$22^2)))</f>
        <v>0</v>
      </c>
      <c r="J436" s="22">
        <f t="shared" si="11"/>
        <v>0</v>
      </c>
    </row>
    <row r="437" spans="1:10">
      <c r="A437" s="18">
        <f>B437/'Isocratic retention'!$B$5</f>
        <v>2.0500000000000149</v>
      </c>
      <c r="B437" s="8">
        <v>4.1000000000000298</v>
      </c>
      <c r="C437" s="22">
        <f>(1/(C$22*(SQRT(2*PI())))*EXP(-((C$19-'Simulation II'!$B437)^2)/(2*'Simulation II'!C$22^2)))</f>
        <v>0</v>
      </c>
      <c r="D437" s="22">
        <f>(1/(D$22*(SQRT(2*PI())))*EXP(-((D$19-'Simulation II'!$B437)^2)/(2*'Simulation II'!D$22^2)))</f>
        <v>0</v>
      </c>
      <c r="E437" s="22">
        <f>(1/(E$22*(SQRT(2*PI())))*EXP(-((E$19-'Simulation II'!$B437)^2)/(2*'Simulation II'!E$22^2)))</f>
        <v>0</v>
      </c>
      <c r="F437" s="22">
        <f>(1/(F$22*(SQRT(2*PI())))*EXP(-((F$19-'Simulation II'!$B437)^2)/(2*'Simulation II'!F$22^2)))</f>
        <v>0</v>
      </c>
      <c r="G437" s="22">
        <f>(1/(G$22*(SQRT(2*PI())))*EXP(-((G$18-'Simulation II'!$B437)^2)/(2*'Simulation II'!G$22^2)))</f>
        <v>0</v>
      </c>
      <c r="H437" s="22">
        <f>(1/(H$22*(SQRT(2*PI())))*EXP(-((H$18-'Simulation II'!$B437)^2)/(2*'Simulation II'!H$22^2)))</f>
        <v>0</v>
      </c>
      <c r="I437" s="22">
        <f>(1/(I$22*(SQRT(2*PI())))*EXP(-((I$18-'Simulation II'!$B437)^2)/(2*'Simulation II'!I$22^2)))</f>
        <v>0</v>
      </c>
      <c r="J437" s="22">
        <f t="shared" si="11"/>
        <v>0</v>
      </c>
    </row>
    <row r="438" spans="1:10">
      <c r="A438" s="18">
        <f>B438/'Isocratic retention'!$B$5</f>
        <v>2.0550000000000148</v>
      </c>
      <c r="B438" s="8">
        <v>4.1100000000000296</v>
      </c>
      <c r="C438" s="22">
        <f>(1/(C$22*(SQRT(2*PI())))*EXP(-((C$19-'Simulation II'!$B438)^2)/(2*'Simulation II'!C$22^2)))</f>
        <v>0</v>
      </c>
      <c r="D438" s="22">
        <f>(1/(D$22*(SQRT(2*PI())))*EXP(-((D$19-'Simulation II'!$B438)^2)/(2*'Simulation II'!D$22^2)))</f>
        <v>0</v>
      </c>
      <c r="E438" s="22">
        <f>(1/(E$22*(SQRT(2*PI())))*EXP(-((E$19-'Simulation II'!$B438)^2)/(2*'Simulation II'!E$22^2)))</f>
        <v>0</v>
      </c>
      <c r="F438" s="22">
        <f>(1/(F$22*(SQRT(2*PI())))*EXP(-((F$19-'Simulation II'!$B438)^2)/(2*'Simulation II'!F$22^2)))</f>
        <v>0</v>
      </c>
      <c r="G438" s="22">
        <f>(1/(G$22*(SQRT(2*PI())))*EXP(-((G$18-'Simulation II'!$B438)^2)/(2*'Simulation II'!G$22^2)))</f>
        <v>0</v>
      </c>
      <c r="H438" s="22">
        <f>(1/(H$22*(SQRT(2*PI())))*EXP(-((H$18-'Simulation II'!$B438)^2)/(2*'Simulation II'!H$22^2)))</f>
        <v>0</v>
      </c>
      <c r="I438" s="22">
        <f>(1/(I$22*(SQRT(2*PI())))*EXP(-((I$18-'Simulation II'!$B438)^2)/(2*'Simulation II'!I$22^2)))</f>
        <v>0</v>
      </c>
      <c r="J438" s="22">
        <f t="shared" si="11"/>
        <v>0</v>
      </c>
    </row>
    <row r="439" spans="1:10">
      <c r="A439" s="18">
        <f>B439/'Isocratic retention'!$B$5</f>
        <v>2.0600000000000152</v>
      </c>
      <c r="B439" s="8">
        <v>4.1200000000000303</v>
      </c>
      <c r="C439" s="22">
        <f>(1/(C$22*(SQRT(2*PI())))*EXP(-((C$19-'Simulation II'!$B439)^2)/(2*'Simulation II'!C$22^2)))</f>
        <v>0</v>
      </c>
      <c r="D439" s="22">
        <f>(1/(D$22*(SQRT(2*PI())))*EXP(-((D$19-'Simulation II'!$B439)^2)/(2*'Simulation II'!D$22^2)))</f>
        <v>0</v>
      </c>
      <c r="E439" s="22">
        <f>(1/(E$22*(SQRT(2*PI())))*EXP(-((E$19-'Simulation II'!$B439)^2)/(2*'Simulation II'!E$22^2)))</f>
        <v>0</v>
      </c>
      <c r="F439" s="22">
        <f>(1/(F$22*(SQRT(2*PI())))*EXP(-((F$19-'Simulation II'!$B439)^2)/(2*'Simulation II'!F$22^2)))</f>
        <v>0</v>
      </c>
      <c r="G439" s="22">
        <f>(1/(G$22*(SQRT(2*PI())))*EXP(-((G$18-'Simulation II'!$B439)^2)/(2*'Simulation II'!G$22^2)))</f>
        <v>0</v>
      </c>
      <c r="H439" s="22">
        <f>(1/(H$22*(SQRT(2*PI())))*EXP(-((H$18-'Simulation II'!$B439)^2)/(2*'Simulation II'!H$22^2)))</f>
        <v>0</v>
      </c>
      <c r="I439" s="22">
        <f>(1/(I$22*(SQRT(2*PI())))*EXP(-((I$18-'Simulation II'!$B439)^2)/(2*'Simulation II'!I$22^2)))</f>
        <v>0</v>
      </c>
      <c r="J439" s="22">
        <f t="shared" si="11"/>
        <v>0</v>
      </c>
    </row>
    <row r="440" spans="1:10">
      <c r="A440" s="18">
        <f>B440/'Isocratic retention'!$B$5</f>
        <v>2.065000000000015</v>
      </c>
      <c r="B440" s="8">
        <v>4.1300000000000301</v>
      </c>
      <c r="C440" s="22">
        <f>(1/(C$22*(SQRT(2*PI())))*EXP(-((C$19-'Simulation II'!$B440)^2)/(2*'Simulation II'!C$22^2)))</f>
        <v>0</v>
      </c>
      <c r="D440" s="22">
        <f>(1/(D$22*(SQRT(2*PI())))*EXP(-((D$19-'Simulation II'!$B440)^2)/(2*'Simulation II'!D$22^2)))</f>
        <v>0</v>
      </c>
      <c r="E440" s="22">
        <f>(1/(E$22*(SQRT(2*PI())))*EXP(-((E$19-'Simulation II'!$B440)^2)/(2*'Simulation II'!E$22^2)))</f>
        <v>0</v>
      </c>
      <c r="F440" s="22">
        <f>(1/(F$22*(SQRT(2*PI())))*EXP(-((F$19-'Simulation II'!$B440)^2)/(2*'Simulation II'!F$22^2)))</f>
        <v>0</v>
      </c>
      <c r="G440" s="22">
        <f>(1/(G$22*(SQRT(2*PI())))*EXP(-((G$18-'Simulation II'!$B440)^2)/(2*'Simulation II'!G$22^2)))</f>
        <v>0</v>
      </c>
      <c r="H440" s="22">
        <f>(1/(H$22*(SQRT(2*PI())))*EXP(-((H$18-'Simulation II'!$B440)^2)/(2*'Simulation II'!H$22^2)))</f>
        <v>0</v>
      </c>
      <c r="I440" s="22">
        <f>(1/(I$22*(SQRT(2*PI())))*EXP(-((I$18-'Simulation II'!$B440)^2)/(2*'Simulation II'!I$22^2)))</f>
        <v>0</v>
      </c>
      <c r="J440" s="22">
        <f t="shared" si="11"/>
        <v>0</v>
      </c>
    </row>
    <row r="441" spans="1:10">
      <c r="A441" s="18">
        <f>B441/'Isocratic retention'!$B$5</f>
        <v>2.0700000000000149</v>
      </c>
      <c r="B441" s="8">
        <v>4.1400000000000299</v>
      </c>
      <c r="C441" s="22">
        <f>(1/(C$22*(SQRT(2*PI())))*EXP(-((C$19-'Simulation II'!$B441)^2)/(2*'Simulation II'!C$22^2)))</f>
        <v>0</v>
      </c>
      <c r="D441" s="22">
        <f>(1/(D$22*(SQRT(2*PI())))*EXP(-((D$19-'Simulation II'!$B441)^2)/(2*'Simulation II'!D$22^2)))</f>
        <v>0</v>
      </c>
      <c r="E441" s="22">
        <f>(1/(E$22*(SQRT(2*PI())))*EXP(-((E$19-'Simulation II'!$B441)^2)/(2*'Simulation II'!E$22^2)))</f>
        <v>0</v>
      </c>
      <c r="F441" s="22">
        <f>(1/(F$22*(SQRT(2*PI())))*EXP(-((F$19-'Simulation II'!$B441)^2)/(2*'Simulation II'!F$22^2)))</f>
        <v>0</v>
      </c>
      <c r="G441" s="22">
        <f>(1/(G$22*(SQRT(2*PI())))*EXP(-((G$18-'Simulation II'!$B441)^2)/(2*'Simulation II'!G$22^2)))</f>
        <v>0</v>
      </c>
      <c r="H441" s="22">
        <f>(1/(H$22*(SQRT(2*PI())))*EXP(-((H$18-'Simulation II'!$B441)^2)/(2*'Simulation II'!H$22^2)))</f>
        <v>0</v>
      </c>
      <c r="I441" s="22">
        <f>(1/(I$22*(SQRT(2*PI())))*EXP(-((I$18-'Simulation II'!$B441)^2)/(2*'Simulation II'!I$22^2)))</f>
        <v>0</v>
      </c>
      <c r="J441" s="22">
        <f t="shared" si="11"/>
        <v>0</v>
      </c>
    </row>
    <row r="442" spans="1:10">
      <c r="A442" s="18">
        <f>B442/'Isocratic retention'!$B$5</f>
        <v>2.0750000000000148</v>
      </c>
      <c r="B442" s="8">
        <v>4.1500000000000297</v>
      </c>
      <c r="C442" s="22">
        <f>(1/(C$22*(SQRT(2*PI())))*EXP(-((C$19-'Simulation II'!$B442)^2)/(2*'Simulation II'!C$22^2)))</f>
        <v>0</v>
      </c>
      <c r="D442" s="22">
        <f>(1/(D$22*(SQRT(2*PI())))*EXP(-((D$19-'Simulation II'!$B442)^2)/(2*'Simulation II'!D$22^2)))</f>
        <v>0</v>
      </c>
      <c r="E442" s="22">
        <f>(1/(E$22*(SQRT(2*PI())))*EXP(-((E$19-'Simulation II'!$B442)^2)/(2*'Simulation II'!E$22^2)))</f>
        <v>0</v>
      </c>
      <c r="F442" s="22">
        <f>(1/(F$22*(SQRT(2*PI())))*EXP(-((F$19-'Simulation II'!$B442)^2)/(2*'Simulation II'!F$22^2)))</f>
        <v>0</v>
      </c>
      <c r="G442" s="22">
        <f>(1/(G$22*(SQRT(2*PI())))*EXP(-((G$18-'Simulation II'!$B442)^2)/(2*'Simulation II'!G$22^2)))</f>
        <v>0</v>
      </c>
      <c r="H442" s="22">
        <f>(1/(H$22*(SQRT(2*PI())))*EXP(-((H$18-'Simulation II'!$B442)^2)/(2*'Simulation II'!H$22^2)))</f>
        <v>0</v>
      </c>
      <c r="I442" s="22">
        <f>(1/(I$22*(SQRT(2*PI())))*EXP(-((I$18-'Simulation II'!$B442)^2)/(2*'Simulation II'!I$22^2)))</f>
        <v>0</v>
      </c>
      <c r="J442" s="22">
        <f t="shared" si="11"/>
        <v>0</v>
      </c>
    </row>
    <row r="443" spans="1:10">
      <c r="A443" s="18">
        <f>B443/'Isocratic retention'!$B$5</f>
        <v>2.0800000000000152</v>
      </c>
      <c r="B443" s="8">
        <v>4.1600000000000303</v>
      </c>
      <c r="C443" s="22">
        <f>(1/(C$22*(SQRT(2*PI())))*EXP(-((C$19-'Simulation II'!$B443)^2)/(2*'Simulation II'!C$22^2)))</f>
        <v>0</v>
      </c>
      <c r="D443" s="22">
        <f>(1/(D$22*(SQRT(2*PI())))*EXP(-((D$19-'Simulation II'!$B443)^2)/(2*'Simulation II'!D$22^2)))</f>
        <v>0</v>
      </c>
      <c r="E443" s="22">
        <f>(1/(E$22*(SQRT(2*PI())))*EXP(-((E$19-'Simulation II'!$B443)^2)/(2*'Simulation II'!E$22^2)))</f>
        <v>0</v>
      </c>
      <c r="F443" s="22">
        <f>(1/(F$22*(SQRT(2*PI())))*EXP(-((F$19-'Simulation II'!$B443)^2)/(2*'Simulation II'!F$22^2)))</f>
        <v>0</v>
      </c>
      <c r="G443" s="22">
        <f>(1/(G$22*(SQRT(2*PI())))*EXP(-((G$18-'Simulation II'!$B443)^2)/(2*'Simulation II'!G$22^2)))</f>
        <v>0</v>
      </c>
      <c r="H443" s="22">
        <f>(1/(H$22*(SQRT(2*PI())))*EXP(-((H$18-'Simulation II'!$B443)^2)/(2*'Simulation II'!H$22^2)))</f>
        <v>0</v>
      </c>
      <c r="I443" s="22">
        <f>(1/(I$22*(SQRT(2*PI())))*EXP(-((I$18-'Simulation II'!$B443)^2)/(2*'Simulation II'!I$22^2)))</f>
        <v>0</v>
      </c>
      <c r="J443" s="22">
        <f t="shared" si="11"/>
        <v>0</v>
      </c>
    </row>
    <row r="444" spans="1:10">
      <c r="A444" s="18">
        <f>B444/'Isocratic retention'!$B$5</f>
        <v>2.0850000000000151</v>
      </c>
      <c r="B444" s="8">
        <v>4.1700000000000301</v>
      </c>
      <c r="C444" s="22">
        <f>(1/(C$22*(SQRT(2*PI())))*EXP(-((C$19-'Simulation II'!$B444)^2)/(2*'Simulation II'!C$22^2)))</f>
        <v>0</v>
      </c>
      <c r="D444" s="22">
        <f>(1/(D$22*(SQRT(2*PI())))*EXP(-((D$19-'Simulation II'!$B444)^2)/(2*'Simulation II'!D$22^2)))</f>
        <v>0</v>
      </c>
      <c r="E444" s="22">
        <f>(1/(E$22*(SQRT(2*PI())))*EXP(-((E$19-'Simulation II'!$B444)^2)/(2*'Simulation II'!E$22^2)))</f>
        <v>0</v>
      </c>
      <c r="F444" s="22">
        <f>(1/(F$22*(SQRT(2*PI())))*EXP(-((F$19-'Simulation II'!$B444)^2)/(2*'Simulation II'!F$22^2)))</f>
        <v>0</v>
      </c>
      <c r="G444" s="22">
        <f>(1/(G$22*(SQRT(2*PI())))*EXP(-((G$18-'Simulation II'!$B444)^2)/(2*'Simulation II'!G$22^2)))</f>
        <v>0</v>
      </c>
      <c r="H444" s="22">
        <f>(1/(H$22*(SQRT(2*PI())))*EXP(-((H$18-'Simulation II'!$B444)^2)/(2*'Simulation II'!H$22^2)))</f>
        <v>0</v>
      </c>
      <c r="I444" s="22">
        <f>(1/(I$22*(SQRT(2*PI())))*EXP(-((I$18-'Simulation II'!$B444)^2)/(2*'Simulation II'!I$22^2)))</f>
        <v>0</v>
      </c>
      <c r="J444" s="22">
        <f t="shared" si="11"/>
        <v>0</v>
      </c>
    </row>
    <row r="445" spans="1:10">
      <c r="A445" s="18">
        <f>B445/'Isocratic retention'!$B$5</f>
        <v>2.090000000000015</v>
      </c>
      <c r="B445" s="8">
        <v>4.1800000000000299</v>
      </c>
      <c r="C445" s="22">
        <f>(1/(C$22*(SQRT(2*PI())))*EXP(-((C$19-'Simulation II'!$B445)^2)/(2*'Simulation II'!C$22^2)))</f>
        <v>0</v>
      </c>
      <c r="D445" s="22">
        <f>(1/(D$22*(SQRT(2*PI())))*EXP(-((D$19-'Simulation II'!$B445)^2)/(2*'Simulation II'!D$22^2)))</f>
        <v>0</v>
      </c>
      <c r="E445" s="22">
        <f>(1/(E$22*(SQRT(2*PI())))*EXP(-((E$19-'Simulation II'!$B445)^2)/(2*'Simulation II'!E$22^2)))</f>
        <v>0</v>
      </c>
      <c r="F445" s="22">
        <f>(1/(F$22*(SQRT(2*PI())))*EXP(-((F$19-'Simulation II'!$B445)^2)/(2*'Simulation II'!F$22^2)))</f>
        <v>0</v>
      </c>
      <c r="G445" s="22">
        <f>(1/(G$22*(SQRT(2*PI())))*EXP(-((G$18-'Simulation II'!$B445)^2)/(2*'Simulation II'!G$22^2)))</f>
        <v>0</v>
      </c>
      <c r="H445" s="22">
        <f>(1/(H$22*(SQRT(2*PI())))*EXP(-((H$18-'Simulation II'!$B445)^2)/(2*'Simulation II'!H$22^2)))</f>
        <v>0</v>
      </c>
      <c r="I445" s="22">
        <f>(1/(I$22*(SQRT(2*PI())))*EXP(-((I$18-'Simulation II'!$B445)^2)/(2*'Simulation II'!I$22^2)))</f>
        <v>0</v>
      </c>
      <c r="J445" s="22">
        <f t="shared" si="11"/>
        <v>0</v>
      </c>
    </row>
    <row r="446" spans="1:10">
      <c r="A446" s="18">
        <f>B446/'Isocratic retention'!$B$5</f>
        <v>2.0950000000000149</v>
      </c>
      <c r="B446" s="8">
        <v>4.1900000000000297</v>
      </c>
      <c r="C446" s="22">
        <f>(1/(C$22*(SQRT(2*PI())))*EXP(-((C$19-'Simulation II'!$B446)^2)/(2*'Simulation II'!C$22^2)))</f>
        <v>0</v>
      </c>
      <c r="D446" s="22">
        <f>(1/(D$22*(SQRT(2*PI())))*EXP(-((D$19-'Simulation II'!$B446)^2)/(2*'Simulation II'!D$22^2)))</f>
        <v>0</v>
      </c>
      <c r="E446" s="22">
        <f>(1/(E$22*(SQRT(2*PI())))*EXP(-((E$19-'Simulation II'!$B446)^2)/(2*'Simulation II'!E$22^2)))</f>
        <v>0</v>
      </c>
      <c r="F446" s="22">
        <f>(1/(F$22*(SQRT(2*PI())))*EXP(-((F$19-'Simulation II'!$B446)^2)/(2*'Simulation II'!F$22^2)))</f>
        <v>0</v>
      </c>
      <c r="G446" s="22">
        <f>(1/(G$22*(SQRT(2*PI())))*EXP(-((G$18-'Simulation II'!$B446)^2)/(2*'Simulation II'!G$22^2)))</f>
        <v>0</v>
      </c>
      <c r="H446" s="22">
        <f>(1/(H$22*(SQRT(2*PI())))*EXP(-((H$18-'Simulation II'!$B446)^2)/(2*'Simulation II'!H$22^2)))</f>
        <v>0</v>
      </c>
      <c r="I446" s="22">
        <f>(1/(I$22*(SQRT(2*PI())))*EXP(-((I$18-'Simulation II'!$B446)^2)/(2*'Simulation II'!I$22^2)))</f>
        <v>0</v>
      </c>
      <c r="J446" s="22">
        <f t="shared" si="11"/>
        <v>0</v>
      </c>
    </row>
    <row r="447" spans="1:10">
      <c r="A447" s="18">
        <f>B447/'Isocratic retention'!$B$5</f>
        <v>2.1000000000000152</v>
      </c>
      <c r="B447" s="8">
        <v>4.2000000000000304</v>
      </c>
      <c r="C447" s="22">
        <f>(1/(C$22*(SQRT(2*PI())))*EXP(-((C$19-'Simulation II'!$B447)^2)/(2*'Simulation II'!C$22^2)))</f>
        <v>0</v>
      </c>
      <c r="D447" s="22">
        <f>(1/(D$22*(SQRT(2*PI())))*EXP(-((D$19-'Simulation II'!$B447)^2)/(2*'Simulation II'!D$22^2)))</f>
        <v>0</v>
      </c>
      <c r="E447" s="22">
        <f>(1/(E$22*(SQRT(2*PI())))*EXP(-((E$19-'Simulation II'!$B447)^2)/(2*'Simulation II'!E$22^2)))</f>
        <v>0</v>
      </c>
      <c r="F447" s="22">
        <f>(1/(F$22*(SQRT(2*PI())))*EXP(-((F$19-'Simulation II'!$B447)^2)/(2*'Simulation II'!F$22^2)))</f>
        <v>0</v>
      </c>
      <c r="G447" s="22">
        <f>(1/(G$22*(SQRT(2*PI())))*EXP(-((G$18-'Simulation II'!$B447)^2)/(2*'Simulation II'!G$22^2)))</f>
        <v>0</v>
      </c>
      <c r="H447" s="22">
        <f>(1/(H$22*(SQRT(2*PI())))*EXP(-((H$18-'Simulation II'!$B447)^2)/(2*'Simulation II'!H$22^2)))</f>
        <v>0</v>
      </c>
      <c r="I447" s="22">
        <f>(1/(I$22*(SQRT(2*PI())))*EXP(-((I$18-'Simulation II'!$B447)^2)/(2*'Simulation II'!I$22^2)))</f>
        <v>0</v>
      </c>
      <c r="J447" s="22">
        <f t="shared" si="11"/>
        <v>0</v>
      </c>
    </row>
    <row r="448" spans="1:10">
      <c r="A448" s="18">
        <f>B448/'Isocratic retention'!$B$5</f>
        <v>2.1050000000000151</v>
      </c>
      <c r="B448" s="8">
        <v>4.2100000000000302</v>
      </c>
      <c r="C448" s="22">
        <f>(1/(C$22*(SQRT(2*PI())))*EXP(-((C$19-'Simulation II'!$B448)^2)/(2*'Simulation II'!C$22^2)))</f>
        <v>0</v>
      </c>
      <c r="D448" s="22">
        <f>(1/(D$22*(SQRT(2*PI())))*EXP(-((D$19-'Simulation II'!$B448)^2)/(2*'Simulation II'!D$22^2)))</f>
        <v>0</v>
      </c>
      <c r="E448" s="22">
        <f>(1/(E$22*(SQRT(2*PI())))*EXP(-((E$19-'Simulation II'!$B448)^2)/(2*'Simulation II'!E$22^2)))</f>
        <v>0</v>
      </c>
      <c r="F448" s="22">
        <f>(1/(F$22*(SQRT(2*PI())))*EXP(-((F$19-'Simulation II'!$B448)^2)/(2*'Simulation II'!F$22^2)))</f>
        <v>0</v>
      </c>
      <c r="G448" s="22">
        <f>(1/(G$22*(SQRT(2*PI())))*EXP(-((G$18-'Simulation II'!$B448)^2)/(2*'Simulation II'!G$22^2)))</f>
        <v>0</v>
      </c>
      <c r="H448" s="22">
        <f>(1/(H$22*(SQRT(2*PI())))*EXP(-((H$18-'Simulation II'!$B448)^2)/(2*'Simulation II'!H$22^2)))</f>
        <v>0</v>
      </c>
      <c r="I448" s="22">
        <f>(1/(I$22*(SQRT(2*PI())))*EXP(-((I$18-'Simulation II'!$B448)^2)/(2*'Simulation II'!I$22^2)))</f>
        <v>0</v>
      </c>
      <c r="J448" s="22">
        <f t="shared" si="11"/>
        <v>0</v>
      </c>
    </row>
    <row r="449" spans="1:10">
      <c r="A449" s="18">
        <f>B449/'Isocratic retention'!$B$5</f>
        <v>2.110000000000015</v>
      </c>
      <c r="B449" s="8">
        <v>4.2200000000000299</v>
      </c>
      <c r="C449" s="22">
        <f>(1/(C$22*(SQRT(2*PI())))*EXP(-((C$19-'Simulation II'!$B449)^2)/(2*'Simulation II'!C$22^2)))</f>
        <v>0</v>
      </c>
      <c r="D449" s="22">
        <f>(1/(D$22*(SQRT(2*PI())))*EXP(-((D$19-'Simulation II'!$B449)^2)/(2*'Simulation II'!D$22^2)))</f>
        <v>0</v>
      </c>
      <c r="E449" s="22">
        <f>(1/(E$22*(SQRT(2*PI())))*EXP(-((E$19-'Simulation II'!$B449)^2)/(2*'Simulation II'!E$22^2)))</f>
        <v>0</v>
      </c>
      <c r="F449" s="22">
        <f>(1/(F$22*(SQRT(2*PI())))*EXP(-((F$19-'Simulation II'!$B449)^2)/(2*'Simulation II'!F$22^2)))</f>
        <v>0</v>
      </c>
      <c r="G449" s="22">
        <f>(1/(G$22*(SQRT(2*PI())))*EXP(-((G$18-'Simulation II'!$B449)^2)/(2*'Simulation II'!G$22^2)))</f>
        <v>0</v>
      </c>
      <c r="H449" s="22">
        <f>(1/(H$22*(SQRT(2*PI())))*EXP(-((H$18-'Simulation II'!$B449)^2)/(2*'Simulation II'!H$22^2)))</f>
        <v>0</v>
      </c>
      <c r="I449" s="22">
        <f>(1/(I$22*(SQRT(2*PI())))*EXP(-((I$18-'Simulation II'!$B449)^2)/(2*'Simulation II'!I$22^2)))</f>
        <v>0</v>
      </c>
      <c r="J449" s="22">
        <f t="shared" si="11"/>
        <v>0</v>
      </c>
    </row>
    <row r="450" spans="1:10">
      <c r="A450" s="18">
        <f>B450/'Isocratic retention'!$B$5</f>
        <v>2.1150000000000149</v>
      </c>
      <c r="B450" s="8">
        <v>4.2300000000000297</v>
      </c>
      <c r="C450" s="22">
        <f>(1/(C$22*(SQRT(2*PI())))*EXP(-((C$19-'Simulation II'!$B450)^2)/(2*'Simulation II'!C$22^2)))</f>
        <v>0</v>
      </c>
      <c r="D450" s="22">
        <f>(1/(D$22*(SQRT(2*PI())))*EXP(-((D$19-'Simulation II'!$B450)^2)/(2*'Simulation II'!D$22^2)))</f>
        <v>0</v>
      </c>
      <c r="E450" s="22">
        <f>(1/(E$22*(SQRT(2*PI())))*EXP(-((E$19-'Simulation II'!$B450)^2)/(2*'Simulation II'!E$22^2)))</f>
        <v>0</v>
      </c>
      <c r="F450" s="22">
        <f>(1/(F$22*(SQRT(2*PI())))*EXP(-((F$19-'Simulation II'!$B450)^2)/(2*'Simulation II'!F$22^2)))</f>
        <v>0</v>
      </c>
      <c r="G450" s="22">
        <f>(1/(G$22*(SQRT(2*PI())))*EXP(-((G$18-'Simulation II'!$B450)^2)/(2*'Simulation II'!G$22^2)))</f>
        <v>0</v>
      </c>
      <c r="H450" s="22">
        <f>(1/(H$22*(SQRT(2*PI())))*EXP(-((H$18-'Simulation II'!$B450)^2)/(2*'Simulation II'!H$22^2)))</f>
        <v>0</v>
      </c>
      <c r="I450" s="22">
        <f>(1/(I$22*(SQRT(2*PI())))*EXP(-((I$18-'Simulation II'!$B450)^2)/(2*'Simulation II'!I$22^2)))</f>
        <v>0</v>
      </c>
      <c r="J450" s="22">
        <f t="shared" si="11"/>
        <v>0</v>
      </c>
    </row>
    <row r="451" spans="1:10">
      <c r="A451" s="18">
        <f>B451/'Isocratic retention'!$B$5</f>
        <v>2.1200000000000152</v>
      </c>
      <c r="B451" s="8">
        <v>4.2400000000000304</v>
      </c>
      <c r="C451" s="22">
        <f>(1/(C$22*(SQRT(2*PI())))*EXP(-((C$19-'Simulation II'!$B451)^2)/(2*'Simulation II'!C$22^2)))</f>
        <v>0</v>
      </c>
      <c r="D451" s="22">
        <f>(1/(D$22*(SQRT(2*PI())))*EXP(-((D$19-'Simulation II'!$B451)^2)/(2*'Simulation II'!D$22^2)))</f>
        <v>0</v>
      </c>
      <c r="E451" s="22">
        <f>(1/(E$22*(SQRT(2*PI())))*EXP(-((E$19-'Simulation II'!$B451)^2)/(2*'Simulation II'!E$22^2)))</f>
        <v>0</v>
      </c>
      <c r="F451" s="22">
        <f>(1/(F$22*(SQRT(2*PI())))*EXP(-((F$19-'Simulation II'!$B451)^2)/(2*'Simulation II'!F$22^2)))</f>
        <v>0</v>
      </c>
      <c r="G451" s="22">
        <f>(1/(G$22*(SQRT(2*PI())))*EXP(-((G$18-'Simulation II'!$B451)^2)/(2*'Simulation II'!G$22^2)))</f>
        <v>0</v>
      </c>
      <c r="H451" s="22">
        <f>(1/(H$22*(SQRT(2*PI())))*EXP(-((H$18-'Simulation II'!$B451)^2)/(2*'Simulation II'!H$22^2)))</f>
        <v>0</v>
      </c>
      <c r="I451" s="22">
        <f>(1/(I$22*(SQRT(2*PI())))*EXP(-((I$18-'Simulation II'!$B451)^2)/(2*'Simulation II'!I$22^2)))</f>
        <v>0</v>
      </c>
      <c r="J451" s="22">
        <f t="shared" si="11"/>
        <v>0</v>
      </c>
    </row>
    <row r="452" spans="1:10">
      <c r="A452" s="18">
        <f>B452/'Isocratic retention'!$B$5</f>
        <v>2.1250000000000151</v>
      </c>
      <c r="B452" s="8">
        <v>4.2500000000000302</v>
      </c>
      <c r="C452" s="22">
        <f>(1/(C$22*(SQRT(2*PI())))*EXP(-((C$19-'Simulation II'!$B452)^2)/(2*'Simulation II'!C$22^2)))</f>
        <v>0</v>
      </c>
      <c r="D452" s="22">
        <f>(1/(D$22*(SQRT(2*PI())))*EXP(-((D$19-'Simulation II'!$B452)^2)/(2*'Simulation II'!D$22^2)))</f>
        <v>0</v>
      </c>
      <c r="E452" s="22">
        <f>(1/(E$22*(SQRT(2*PI())))*EXP(-((E$19-'Simulation II'!$B452)^2)/(2*'Simulation II'!E$22^2)))</f>
        <v>0</v>
      </c>
      <c r="F452" s="22">
        <f>(1/(F$22*(SQRT(2*PI())))*EXP(-((F$19-'Simulation II'!$B452)^2)/(2*'Simulation II'!F$22^2)))</f>
        <v>0</v>
      </c>
      <c r="G452" s="22">
        <f>(1/(G$22*(SQRT(2*PI())))*EXP(-((G$18-'Simulation II'!$B452)^2)/(2*'Simulation II'!G$22^2)))</f>
        <v>0</v>
      </c>
      <c r="H452" s="22">
        <f>(1/(H$22*(SQRT(2*PI())))*EXP(-((H$18-'Simulation II'!$B452)^2)/(2*'Simulation II'!H$22^2)))</f>
        <v>0</v>
      </c>
      <c r="I452" s="22">
        <f>(1/(I$22*(SQRT(2*PI())))*EXP(-((I$18-'Simulation II'!$B452)^2)/(2*'Simulation II'!I$22^2)))</f>
        <v>0</v>
      </c>
      <c r="J452" s="22">
        <f t="shared" si="11"/>
        <v>0</v>
      </c>
    </row>
    <row r="453" spans="1:10">
      <c r="A453" s="18">
        <f>B453/'Isocratic retention'!$B$5</f>
        <v>2.130000000000015</v>
      </c>
      <c r="B453" s="8">
        <v>4.26000000000003</v>
      </c>
      <c r="C453" s="22">
        <f>(1/(C$22*(SQRT(2*PI())))*EXP(-((C$19-'Simulation II'!$B453)^2)/(2*'Simulation II'!C$22^2)))</f>
        <v>0</v>
      </c>
      <c r="D453" s="22">
        <f>(1/(D$22*(SQRT(2*PI())))*EXP(-((D$19-'Simulation II'!$B453)^2)/(2*'Simulation II'!D$22^2)))</f>
        <v>0</v>
      </c>
      <c r="E453" s="22">
        <f>(1/(E$22*(SQRT(2*PI())))*EXP(-((E$19-'Simulation II'!$B453)^2)/(2*'Simulation II'!E$22^2)))</f>
        <v>0</v>
      </c>
      <c r="F453" s="22">
        <f>(1/(F$22*(SQRT(2*PI())))*EXP(-((F$19-'Simulation II'!$B453)^2)/(2*'Simulation II'!F$22^2)))</f>
        <v>0</v>
      </c>
      <c r="G453" s="22">
        <f>(1/(G$22*(SQRT(2*PI())))*EXP(-((G$18-'Simulation II'!$B453)^2)/(2*'Simulation II'!G$22^2)))</f>
        <v>0</v>
      </c>
      <c r="H453" s="22">
        <f>(1/(H$22*(SQRT(2*PI())))*EXP(-((H$18-'Simulation II'!$B453)^2)/(2*'Simulation II'!H$22^2)))</f>
        <v>0</v>
      </c>
      <c r="I453" s="22">
        <f>(1/(I$22*(SQRT(2*PI())))*EXP(-((I$18-'Simulation II'!$B453)^2)/(2*'Simulation II'!I$22^2)))</f>
        <v>0</v>
      </c>
      <c r="J453" s="22">
        <f t="shared" si="11"/>
        <v>0</v>
      </c>
    </row>
    <row r="454" spans="1:10">
      <c r="A454" s="18">
        <f>B454/'Isocratic retention'!$B$5</f>
        <v>2.1350000000000149</v>
      </c>
      <c r="B454" s="8">
        <v>4.2700000000000298</v>
      </c>
      <c r="C454" s="22">
        <f>(1/(C$22*(SQRT(2*PI())))*EXP(-((C$19-'Simulation II'!$B454)^2)/(2*'Simulation II'!C$22^2)))</f>
        <v>0</v>
      </c>
      <c r="D454" s="22">
        <f>(1/(D$22*(SQRT(2*PI())))*EXP(-((D$19-'Simulation II'!$B454)^2)/(2*'Simulation II'!D$22^2)))</f>
        <v>0</v>
      </c>
      <c r="E454" s="22">
        <f>(1/(E$22*(SQRT(2*PI())))*EXP(-((E$19-'Simulation II'!$B454)^2)/(2*'Simulation II'!E$22^2)))</f>
        <v>0</v>
      </c>
      <c r="F454" s="22">
        <f>(1/(F$22*(SQRT(2*PI())))*EXP(-((F$19-'Simulation II'!$B454)^2)/(2*'Simulation II'!F$22^2)))</f>
        <v>0</v>
      </c>
      <c r="G454" s="22">
        <f>(1/(G$22*(SQRT(2*PI())))*EXP(-((G$18-'Simulation II'!$B454)^2)/(2*'Simulation II'!G$22^2)))</f>
        <v>0</v>
      </c>
      <c r="H454" s="22">
        <f>(1/(H$22*(SQRT(2*PI())))*EXP(-((H$18-'Simulation II'!$B454)^2)/(2*'Simulation II'!H$22^2)))</f>
        <v>0</v>
      </c>
      <c r="I454" s="22">
        <f>(1/(I$22*(SQRT(2*PI())))*EXP(-((I$18-'Simulation II'!$B454)^2)/(2*'Simulation II'!I$22^2)))</f>
        <v>0</v>
      </c>
      <c r="J454" s="22">
        <f t="shared" si="11"/>
        <v>0</v>
      </c>
    </row>
    <row r="455" spans="1:10">
      <c r="A455" s="18">
        <f>B455/'Isocratic retention'!$B$5</f>
        <v>2.1400000000000148</v>
      </c>
      <c r="B455" s="8">
        <v>4.2800000000000296</v>
      </c>
      <c r="C455" s="22">
        <f>(1/(C$22*(SQRT(2*PI())))*EXP(-((C$19-'Simulation II'!$B455)^2)/(2*'Simulation II'!C$22^2)))</f>
        <v>0</v>
      </c>
      <c r="D455" s="22">
        <f>(1/(D$22*(SQRT(2*PI())))*EXP(-((D$19-'Simulation II'!$B455)^2)/(2*'Simulation II'!D$22^2)))</f>
        <v>0</v>
      </c>
      <c r="E455" s="22">
        <f>(1/(E$22*(SQRT(2*PI())))*EXP(-((E$19-'Simulation II'!$B455)^2)/(2*'Simulation II'!E$22^2)))</f>
        <v>0</v>
      </c>
      <c r="F455" s="22">
        <f>(1/(F$22*(SQRT(2*PI())))*EXP(-((F$19-'Simulation II'!$B455)^2)/(2*'Simulation II'!F$22^2)))</f>
        <v>0</v>
      </c>
      <c r="G455" s="22">
        <f>(1/(G$22*(SQRT(2*PI())))*EXP(-((G$18-'Simulation II'!$B455)^2)/(2*'Simulation II'!G$22^2)))</f>
        <v>0</v>
      </c>
      <c r="H455" s="22">
        <f>(1/(H$22*(SQRT(2*PI())))*EXP(-((H$18-'Simulation II'!$B455)^2)/(2*'Simulation II'!H$22^2)))</f>
        <v>0</v>
      </c>
      <c r="I455" s="22">
        <f>(1/(I$22*(SQRT(2*PI())))*EXP(-((I$18-'Simulation II'!$B455)^2)/(2*'Simulation II'!I$22^2)))</f>
        <v>0</v>
      </c>
      <c r="J455" s="22">
        <f t="shared" si="11"/>
        <v>0</v>
      </c>
    </row>
    <row r="456" spans="1:10">
      <c r="A456" s="18">
        <f>B456/'Isocratic retention'!$B$5</f>
        <v>2.1450000000000151</v>
      </c>
      <c r="B456" s="8">
        <v>4.2900000000000302</v>
      </c>
      <c r="C456" s="22">
        <f>(1/(C$22*(SQRT(2*PI())))*EXP(-((C$19-'Simulation II'!$B456)^2)/(2*'Simulation II'!C$22^2)))</f>
        <v>0</v>
      </c>
      <c r="D456" s="22">
        <f>(1/(D$22*(SQRT(2*PI())))*EXP(-((D$19-'Simulation II'!$B456)^2)/(2*'Simulation II'!D$22^2)))</f>
        <v>0</v>
      </c>
      <c r="E456" s="22">
        <f>(1/(E$22*(SQRT(2*PI())))*EXP(-((E$19-'Simulation II'!$B456)^2)/(2*'Simulation II'!E$22^2)))</f>
        <v>0</v>
      </c>
      <c r="F456" s="22">
        <f>(1/(F$22*(SQRT(2*PI())))*EXP(-((F$19-'Simulation II'!$B456)^2)/(2*'Simulation II'!F$22^2)))</f>
        <v>0</v>
      </c>
      <c r="G456" s="22">
        <f>(1/(G$22*(SQRT(2*PI())))*EXP(-((G$18-'Simulation II'!$B456)^2)/(2*'Simulation II'!G$22^2)))</f>
        <v>0</v>
      </c>
      <c r="H456" s="22">
        <f>(1/(H$22*(SQRT(2*PI())))*EXP(-((H$18-'Simulation II'!$B456)^2)/(2*'Simulation II'!H$22^2)))</f>
        <v>0</v>
      </c>
      <c r="I456" s="22">
        <f>(1/(I$22*(SQRT(2*PI())))*EXP(-((I$18-'Simulation II'!$B456)^2)/(2*'Simulation II'!I$22^2)))</f>
        <v>0</v>
      </c>
      <c r="J456" s="22">
        <f t="shared" si="11"/>
        <v>0</v>
      </c>
    </row>
    <row r="457" spans="1:10">
      <c r="A457" s="18">
        <f>B457/'Isocratic retention'!$B$5</f>
        <v>2.150000000000015</v>
      </c>
      <c r="B457" s="8">
        <v>4.30000000000003</v>
      </c>
      <c r="C457" s="22">
        <f>(1/(C$22*(SQRT(2*PI())))*EXP(-((C$19-'Simulation II'!$B457)^2)/(2*'Simulation II'!C$22^2)))</f>
        <v>0</v>
      </c>
      <c r="D457" s="22">
        <f>(1/(D$22*(SQRT(2*PI())))*EXP(-((D$19-'Simulation II'!$B457)^2)/(2*'Simulation II'!D$22^2)))</f>
        <v>0</v>
      </c>
      <c r="E457" s="22">
        <f>(1/(E$22*(SQRT(2*PI())))*EXP(-((E$19-'Simulation II'!$B457)^2)/(2*'Simulation II'!E$22^2)))</f>
        <v>0</v>
      </c>
      <c r="F457" s="22">
        <f>(1/(F$22*(SQRT(2*PI())))*EXP(-((F$19-'Simulation II'!$B457)^2)/(2*'Simulation II'!F$22^2)))</f>
        <v>0</v>
      </c>
      <c r="G457" s="22">
        <f>(1/(G$22*(SQRT(2*PI())))*EXP(-((G$18-'Simulation II'!$B457)^2)/(2*'Simulation II'!G$22^2)))</f>
        <v>0</v>
      </c>
      <c r="H457" s="22">
        <f>(1/(H$22*(SQRT(2*PI())))*EXP(-((H$18-'Simulation II'!$B457)^2)/(2*'Simulation II'!H$22^2)))</f>
        <v>0</v>
      </c>
      <c r="I457" s="22">
        <f>(1/(I$22*(SQRT(2*PI())))*EXP(-((I$18-'Simulation II'!$B457)^2)/(2*'Simulation II'!I$22^2)))</f>
        <v>0</v>
      </c>
      <c r="J457" s="22">
        <f t="shared" si="11"/>
        <v>0</v>
      </c>
    </row>
    <row r="458" spans="1:10">
      <c r="A458" s="18">
        <f>B458/'Isocratic retention'!$B$5</f>
        <v>2.1550000000000149</v>
      </c>
      <c r="B458" s="8">
        <v>4.3100000000000298</v>
      </c>
      <c r="C458" s="22">
        <f>(1/(C$22*(SQRT(2*PI())))*EXP(-((C$19-'Simulation II'!$B458)^2)/(2*'Simulation II'!C$22^2)))</f>
        <v>0</v>
      </c>
      <c r="D458" s="22">
        <f>(1/(D$22*(SQRT(2*PI())))*EXP(-((D$19-'Simulation II'!$B458)^2)/(2*'Simulation II'!D$22^2)))</f>
        <v>0</v>
      </c>
      <c r="E458" s="22">
        <f>(1/(E$22*(SQRT(2*PI())))*EXP(-((E$19-'Simulation II'!$B458)^2)/(2*'Simulation II'!E$22^2)))</f>
        <v>0</v>
      </c>
      <c r="F458" s="22">
        <f>(1/(F$22*(SQRT(2*PI())))*EXP(-((F$19-'Simulation II'!$B458)^2)/(2*'Simulation II'!F$22^2)))</f>
        <v>0</v>
      </c>
      <c r="G458" s="22">
        <f>(1/(G$22*(SQRT(2*PI())))*EXP(-((G$18-'Simulation II'!$B458)^2)/(2*'Simulation II'!G$22^2)))</f>
        <v>0</v>
      </c>
      <c r="H458" s="22">
        <f>(1/(H$22*(SQRT(2*PI())))*EXP(-((H$18-'Simulation II'!$B458)^2)/(2*'Simulation II'!H$22^2)))</f>
        <v>0</v>
      </c>
      <c r="I458" s="22">
        <f>(1/(I$22*(SQRT(2*PI())))*EXP(-((I$18-'Simulation II'!$B458)^2)/(2*'Simulation II'!I$22^2)))</f>
        <v>0</v>
      </c>
      <c r="J458" s="22">
        <f t="shared" si="11"/>
        <v>0</v>
      </c>
    </row>
    <row r="459" spans="1:10">
      <c r="A459" s="18">
        <f>B459/'Isocratic retention'!$B$5</f>
        <v>2.1600000000000148</v>
      </c>
      <c r="B459" s="8">
        <v>4.3200000000000296</v>
      </c>
      <c r="C459" s="22">
        <f>(1/(C$22*(SQRT(2*PI())))*EXP(-((C$19-'Simulation II'!$B459)^2)/(2*'Simulation II'!C$22^2)))</f>
        <v>0</v>
      </c>
      <c r="D459" s="22">
        <f>(1/(D$22*(SQRT(2*PI())))*EXP(-((D$19-'Simulation II'!$B459)^2)/(2*'Simulation II'!D$22^2)))</f>
        <v>0</v>
      </c>
      <c r="E459" s="22">
        <f>(1/(E$22*(SQRT(2*PI())))*EXP(-((E$19-'Simulation II'!$B459)^2)/(2*'Simulation II'!E$22^2)))</f>
        <v>0</v>
      </c>
      <c r="F459" s="22">
        <f>(1/(F$22*(SQRT(2*PI())))*EXP(-((F$19-'Simulation II'!$B459)^2)/(2*'Simulation II'!F$22^2)))</f>
        <v>0</v>
      </c>
      <c r="G459" s="22">
        <f>(1/(G$22*(SQRT(2*PI())))*EXP(-((G$18-'Simulation II'!$B459)^2)/(2*'Simulation II'!G$22^2)))</f>
        <v>0</v>
      </c>
      <c r="H459" s="22">
        <f>(1/(H$22*(SQRT(2*PI())))*EXP(-((H$18-'Simulation II'!$B459)^2)/(2*'Simulation II'!H$22^2)))</f>
        <v>0</v>
      </c>
      <c r="I459" s="22">
        <f>(1/(I$22*(SQRT(2*PI())))*EXP(-((I$18-'Simulation II'!$B459)^2)/(2*'Simulation II'!I$22^2)))</f>
        <v>0</v>
      </c>
      <c r="J459" s="22">
        <f t="shared" si="11"/>
        <v>0</v>
      </c>
    </row>
    <row r="460" spans="1:10">
      <c r="A460" s="18">
        <f>B460/'Isocratic retention'!$B$5</f>
        <v>2.1650000000000151</v>
      </c>
      <c r="B460" s="8">
        <v>4.3300000000000303</v>
      </c>
      <c r="C460" s="22">
        <f>(1/(C$22*(SQRT(2*PI())))*EXP(-((C$19-'Simulation II'!$B460)^2)/(2*'Simulation II'!C$22^2)))</f>
        <v>0</v>
      </c>
      <c r="D460" s="22">
        <f>(1/(D$22*(SQRT(2*PI())))*EXP(-((D$19-'Simulation II'!$B460)^2)/(2*'Simulation II'!D$22^2)))</f>
        <v>0</v>
      </c>
      <c r="E460" s="22">
        <f>(1/(E$22*(SQRT(2*PI())))*EXP(-((E$19-'Simulation II'!$B460)^2)/(2*'Simulation II'!E$22^2)))</f>
        <v>0</v>
      </c>
      <c r="F460" s="22">
        <f>(1/(F$22*(SQRT(2*PI())))*EXP(-((F$19-'Simulation II'!$B460)^2)/(2*'Simulation II'!F$22^2)))</f>
        <v>0</v>
      </c>
      <c r="G460" s="22">
        <f>(1/(G$22*(SQRT(2*PI())))*EXP(-((G$18-'Simulation II'!$B460)^2)/(2*'Simulation II'!G$22^2)))</f>
        <v>0</v>
      </c>
      <c r="H460" s="22">
        <f>(1/(H$22*(SQRT(2*PI())))*EXP(-((H$18-'Simulation II'!$B460)^2)/(2*'Simulation II'!H$22^2)))</f>
        <v>0</v>
      </c>
      <c r="I460" s="22">
        <f>(1/(I$22*(SQRT(2*PI())))*EXP(-((I$18-'Simulation II'!$B460)^2)/(2*'Simulation II'!I$22^2)))</f>
        <v>0</v>
      </c>
      <c r="J460" s="22">
        <f t="shared" si="11"/>
        <v>0</v>
      </c>
    </row>
    <row r="461" spans="1:10">
      <c r="A461" s="18">
        <f>B461/'Isocratic retention'!$B$5</f>
        <v>2.170000000000015</v>
      </c>
      <c r="B461" s="8">
        <v>4.3400000000000301</v>
      </c>
      <c r="C461" s="22">
        <f>(1/(C$22*(SQRT(2*PI())))*EXP(-((C$19-'Simulation II'!$B461)^2)/(2*'Simulation II'!C$22^2)))</f>
        <v>0</v>
      </c>
      <c r="D461" s="22">
        <f>(1/(D$22*(SQRT(2*PI())))*EXP(-((D$19-'Simulation II'!$B461)^2)/(2*'Simulation II'!D$22^2)))</f>
        <v>0</v>
      </c>
      <c r="E461" s="22">
        <f>(1/(E$22*(SQRT(2*PI())))*EXP(-((E$19-'Simulation II'!$B461)^2)/(2*'Simulation II'!E$22^2)))</f>
        <v>0</v>
      </c>
      <c r="F461" s="22">
        <f>(1/(F$22*(SQRT(2*PI())))*EXP(-((F$19-'Simulation II'!$B461)^2)/(2*'Simulation II'!F$22^2)))</f>
        <v>0</v>
      </c>
      <c r="G461" s="22">
        <f>(1/(G$22*(SQRT(2*PI())))*EXP(-((G$18-'Simulation II'!$B461)^2)/(2*'Simulation II'!G$22^2)))</f>
        <v>0</v>
      </c>
      <c r="H461" s="22">
        <f>(1/(H$22*(SQRT(2*PI())))*EXP(-((H$18-'Simulation II'!$B461)^2)/(2*'Simulation II'!H$22^2)))</f>
        <v>0</v>
      </c>
      <c r="I461" s="22">
        <f>(1/(I$22*(SQRT(2*PI())))*EXP(-((I$18-'Simulation II'!$B461)^2)/(2*'Simulation II'!I$22^2)))</f>
        <v>0</v>
      </c>
      <c r="J461" s="22">
        <f t="shared" si="11"/>
        <v>0</v>
      </c>
    </row>
    <row r="462" spans="1:10">
      <c r="A462" s="18">
        <f>B462/'Isocratic retention'!$B$5</f>
        <v>2.1750000000000149</v>
      </c>
      <c r="B462" s="8">
        <v>4.3500000000000298</v>
      </c>
      <c r="C462" s="22">
        <f>(1/(C$22*(SQRT(2*PI())))*EXP(-((C$19-'Simulation II'!$B462)^2)/(2*'Simulation II'!C$22^2)))</f>
        <v>0</v>
      </c>
      <c r="D462" s="22">
        <f>(1/(D$22*(SQRT(2*PI())))*EXP(-((D$19-'Simulation II'!$B462)^2)/(2*'Simulation II'!D$22^2)))</f>
        <v>0</v>
      </c>
      <c r="E462" s="22">
        <f>(1/(E$22*(SQRT(2*PI())))*EXP(-((E$19-'Simulation II'!$B462)^2)/(2*'Simulation II'!E$22^2)))</f>
        <v>0</v>
      </c>
      <c r="F462" s="22">
        <f>(1/(F$22*(SQRT(2*PI())))*EXP(-((F$19-'Simulation II'!$B462)^2)/(2*'Simulation II'!F$22^2)))</f>
        <v>0</v>
      </c>
      <c r="G462" s="22">
        <f>(1/(G$22*(SQRT(2*PI())))*EXP(-((G$18-'Simulation II'!$B462)^2)/(2*'Simulation II'!G$22^2)))</f>
        <v>0</v>
      </c>
      <c r="H462" s="22">
        <f>(1/(H$22*(SQRT(2*PI())))*EXP(-((H$18-'Simulation II'!$B462)^2)/(2*'Simulation II'!H$22^2)))</f>
        <v>0</v>
      </c>
      <c r="I462" s="22">
        <f>(1/(I$22*(SQRT(2*PI())))*EXP(-((I$18-'Simulation II'!$B462)^2)/(2*'Simulation II'!I$22^2)))</f>
        <v>0</v>
      </c>
      <c r="J462" s="22">
        <f t="shared" si="11"/>
        <v>0</v>
      </c>
    </row>
    <row r="463" spans="1:10">
      <c r="A463" s="18">
        <f>B463/'Isocratic retention'!$B$5</f>
        <v>2.1800000000000148</v>
      </c>
      <c r="B463" s="8">
        <v>4.3600000000000296</v>
      </c>
      <c r="C463" s="22">
        <f>(1/(C$22*(SQRT(2*PI())))*EXP(-((C$19-'Simulation II'!$B463)^2)/(2*'Simulation II'!C$22^2)))</f>
        <v>0</v>
      </c>
      <c r="D463" s="22">
        <f>(1/(D$22*(SQRT(2*PI())))*EXP(-((D$19-'Simulation II'!$B463)^2)/(2*'Simulation II'!D$22^2)))</f>
        <v>0</v>
      </c>
      <c r="E463" s="22">
        <f>(1/(E$22*(SQRT(2*PI())))*EXP(-((E$19-'Simulation II'!$B463)^2)/(2*'Simulation II'!E$22^2)))</f>
        <v>0</v>
      </c>
      <c r="F463" s="22">
        <f>(1/(F$22*(SQRT(2*PI())))*EXP(-((F$19-'Simulation II'!$B463)^2)/(2*'Simulation II'!F$22^2)))</f>
        <v>0</v>
      </c>
      <c r="G463" s="22">
        <f>(1/(G$22*(SQRT(2*PI())))*EXP(-((G$18-'Simulation II'!$B463)^2)/(2*'Simulation II'!G$22^2)))</f>
        <v>0</v>
      </c>
      <c r="H463" s="22">
        <f>(1/(H$22*(SQRT(2*PI())))*EXP(-((H$18-'Simulation II'!$B463)^2)/(2*'Simulation II'!H$22^2)))</f>
        <v>0</v>
      </c>
      <c r="I463" s="22">
        <f>(1/(I$22*(SQRT(2*PI())))*EXP(-((I$18-'Simulation II'!$B463)^2)/(2*'Simulation II'!I$22^2)))</f>
        <v>0</v>
      </c>
      <c r="J463" s="22">
        <f t="shared" si="11"/>
        <v>0</v>
      </c>
    </row>
    <row r="464" spans="1:10">
      <c r="A464" s="18">
        <f>B464/'Isocratic retention'!$B$5</f>
        <v>2.1850000000000152</v>
      </c>
      <c r="B464" s="8">
        <v>4.3700000000000303</v>
      </c>
      <c r="C464" s="22">
        <f>(1/(C$22*(SQRT(2*PI())))*EXP(-((C$19-'Simulation II'!$B464)^2)/(2*'Simulation II'!C$22^2)))</f>
        <v>0</v>
      </c>
      <c r="D464" s="22">
        <f>(1/(D$22*(SQRT(2*PI())))*EXP(-((D$19-'Simulation II'!$B464)^2)/(2*'Simulation II'!D$22^2)))</f>
        <v>0</v>
      </c>
      <c r="E464" s="22">
        <f>(1/(E$22*(SQRT(2*PI())))*EXP(-((E$19-'Simulation II'!$B464)^2)/(2*'Simulation II'!E$22^2)))</f>
        <v>0</v>
      </c>
      <c r="F464" s="22">
        <f>(1/(F$22*(SQRT(2*PI())))*EXP(-((F$19-'Simulation II'!$B464)^2)/(2*'Simulation II'!F$22^2)))</f>
        <v>0</v>
      </c>
      <c r="G464" s="22">
        <f>(1/(G$22*(SQRT(2*PI())))*EXP(-((G$18-'Simulation II'!$B464)^2)/(2*'Simulation II'!G$22^2)))</f>
        <v>0</v>
      </c>
      <c r="H464" s="22">
        <f>(1/(H$22*(SQRT(2*PI())))*EXP(-((H$18-'Simulation II'!$B464)^2)/(2*'Simulation II'!H$22^2)))</f>
        <v>0</v>
      </c>
      <c r="I464" s="22">
        <f>(1/(I$22*(SQRT(2*PI())))*EXP(-((I$18-'Simulation II'!$B464)^2)/(2*'Simulation II'!I$22^2)))</f>
        <v>0</v>
      </c>
      <c r="J464" s="22">
        <f t="shared" si="11"/>
        <v>0</v>
      </c>
    </row>
    <row r="465" spans="1:10">
      <c r="A465" s="18">
        <f>B465/'Isocratic retention'!$B$5</f>
        <v>2.190000000000015</v>
      </c>
      <c r="B465" s="8">
        <v>4.3800000000000301</v>
      </c>
      <c r="C465" s="22">
        <f>(1/(C$22*(SQRT(2*PI())))*EXP(-((C$19-'Simulation II'!$B465)^2)/(2*'Simulation II'!C$22^2)))</f>
        <v>0</v>
      </c>
      <c r="D465" s="22">
        <f>(1/(D$22*(SQRT(2*PI())))*EXP(-((D$19-'Simulation II'!$B465)^2)/(2*'Simulation II'!D$22^2)))</f>
        <v>0</v>
      </c>
      <c r="E465" s="22">
        <f>(1/(E$22*(SQRT(2*PI())))*EXP(-((E$19-'Simulation II'!$B465)^2)/(2*'Simulation II'!E$22^2)))</f>
        <v>0</v>
      </c>
      <c r="F465" s="22">
        <f>(1/(F$22*(SQRT(2*PI())))*EXP(-((F$19-'Simulation II'!$B465)^2)/(2*'Simulation II'!F$22^2)))</f>
        <v>0</v>
      </c>
      <c r="G465" s="22">
        <f>(1/(G$22*(SQRT(2*PI())))*EXP(-((G$18-'Simulation II'!$B465)^2)/(2*'Simulation II'!G$22^2)))</f>
        <v>0</v>
      </c>
      <c r="H465" s="22">
        <f>(1/(H$22*(SQRT(2*PI())))*EXP(-((H$18-'Simulation II'!$B465)^2)/(2*'Simulation II'!H$22^2)))</f>
        <v>0</v>
      </c>
      <c r="I465" s="22">
        <f>(1/(I$22*(SQRT(2*PI())))*EXP(-((I$18-'Simulation II'!$B465)^2)/(2*'Simulation II'!I$22^2)))</f>
        <v>0</v>
      </c>
      <c r="J465" s="22">
        <f t="shared" si="11"/>
        <v>0</v>
      </c>
    </row>
    <row r="466" spans="1:10">
      <c r="A466" s="18">
        <f>B466/'Isocratic retention'!$B$5</f>
        <v>2.1950000000000149</v>
      </c>
      <c r="B466" s="8">
        <v>4.3900000000000299</v>
      </c>
      <c r="C466" s="22">
        <f>(1/(C$22*(SQRT(2*PI())))*EXP(-((C$19-'Simulation II'!$B466)^2)/(2*'Simulation II'!C$22^2)))</f>
        <v>0</v>
      </c>
      <c r="D466" s="22">
        <f>(1/(D$22*(SQRT(2*PI())))*EXP(-((D$19-'Simulation II'!$B466)^2)/(2*'Simulation II'!D$22^2)))</f>
        <v>0</v>
      </c>
      <c r="E466" s="22">
        <f>(1/(E$22*(SQRT(2*PI())))*EXP(-((E$19-'Simulation II'!$B466)^2)/(2*'Simulation II'!E$22^2)))</f>
        <v>0</v>
      </c>
      <c r="F466" s="22">
        <f>(1/(F$22*(SQRT(2*PI())))*EXP(-((F$19-'Simulation II'!$B466)^2)/(2*'Simulation II'!F$22^2)))</f>
        <v>0</v>
      </c>
      <c r="G466" s="22">
        <f>(1/(G$22*(SQRT(2*PI())))*EXP(-((G$18-'Simulation II'!$B466)^2)/(2*'Simulation II'!G$22^2)))</f>
        <v>0</v>
      </c>
      <c r="H466" s="22">
        <f>(1/(H$22*(SQRT(2*PI())))*EXP(-((H$18-'Simulation II'!$B466)^2)/(2*'Simulation II'!H$22^2)))</f>
        <v>0</v>
      </c>
      <c r="I466" s="22">
        <f>(1/(I$22*(SQRT(2*PI())))*EXP(-((I$18-'Simulation II'!$B466)^2)/(2*'Simulation II'!I$22^2)))</f>
        <v>0</v>
      </c>
      <c r="J466" s="22">
        <f t="shared" si="11"/>
        <v>0</v>
      </c>
    </row>
    <row r="467" spans="1:10">
      <c r="A467" s="18">
        <f>B467/'Isocratic retention'!$B$5</f>
        <v>2.2000000000000148</v>
      </c>
      <c r="B467" s="8">
        <v>4.4000000000000297</v>
      </c>
      <c r="C467" s="22">
        <f>(1/(C$22*(SQRT(2*PI())))*EXP(-((C$19-'Simulation II'!$B467)^2)/(2*'Simulation II'!C$22^2)))</f>
        <v>0</v>
      </c>
      <c r="D467" s="22">
        <f>(1/(D$22*(SQRT(2*PI())))*EXP(-((D$19-'Simulation II'!$B467)^2)/(2*'Simulation II'!D$22^2)))</f>
        <v>0</v>
      </c>
      <c r="E467" s="22">
        <f>(1/(E$22*(SQRT(2*PI())))*EXP(-((E$19-'Simulation II'!$B467)^2)/(2*'Simulation II'!E$22^2)))</f>
        <v>0</v>
      </c>
      <c r="F467" s="22">
        <f>(1/(F$22*(SQRT(2*PI())))*EXP(-((F$19-'Simulation II'!$B467)^2)/(2*'Simulation II'!F$22^2)))</f>
        <v>0</v>
      </c>
      <c r="G467" s="22">
        <f>(1/(G$22*(SQRT(2*PI())))*EXP(-((G$18-'Simulation II'!$B467)^2)/(2*'Simulation II'!G$22^2)))</f>
        <v>0</v>
      </c>
      <c r="H467" s="22">
        <f>(1/(H$22*(SQRT(2*PI())))*EXP(-((H$18-'Simulation II'!$B467)^2)/(2*'Simulation II'!H$22^2)))</f>
        <v>0</v>
      </c>
      <c r="I467" s="22">
        <f>(1/(I$22*(SQRT(2*PI())))*EXP(-((I$18-'Simulation II'!$B467)^2)/(2*'Simulation II'!I$22^2)))</f>
        <v>0</v>
      </c>
      <c r="J467" s="22">
        <f t="shared" si="11"/>
        <v>0</v>
      </c>
    </row>
    <row r="468" spans="1:10">
      <c r="A468" s="18">
        <f>B468/'Isocratic retention'!$B$5</f>
        <v>2.2050000000000152</v>
      </c>
      <c r="B468" s="8">
        <v>4.4100000000000303</v>
      </c>
      <c r="C468" s="22">
        <f>(1/(C$22*(SQRT(2*PI())))*EXP(-((C$19-'Simulation II'!$B468)^2)/(2*'Simulation II'!C$22^2)))</f>
        <v>0</v>
      </c>
      <c r="D468" s="22">
        <f>(1/(D$22*(SQRT(2*PI())))*EXP(-((D$19-'Simulation II'!$B468)^2)/(2*'Simulation II'!D$22^2)))</f>
        <v>0</v>
      </c>
      <c r="E468" s="22">
        <f>(1/(E$22*(SQRT(2*PI())))*EXP(-((E$19-'Simulation II'!$B468)^2)/(2*'Simulation II'!E$22^2)))</f>
        <v>0</v>
      </c>
      <c r="F468" s="22">
        <f>(1/(F$22*(SQRT(2*PI())))*EXP(-((F$19-'Simulation II'!$B468)^2)/(2*'Simulation II'!F$22^2)))</f>
        <v>0</v>
      </c>
      <c r="G468" s="22">
        <f>(1/(G$22*(SQRT(2*PI())))*EXP(-((G$18-'Simulation II'!$B468)^2)/(2*'Simulation II'!G$22^2)))</f>
        <v>0</v>
      </c>
      <c r="H468" s="22">
        <f>(1/(H$22*(SQRT(2*PI())))*EXP(-((H$18-'Simulation II'!$B468)^2)/(2*'Simulation II'!H$22^2)))</f>
        <v>0</v>
      </c>
      <c r="I468" s="22">
        <f>(1/(I$22*(SQRT(2*PI())))*EXP(-((I$18-'Simulation II'!$B468)^2)/(2*'Simulation II'!I$22^2)))</f>
        <v>0</v>
      </c>
      <c r="J468" s="22">
        <f t="shared" si="11"/>
        <v>0</v>
      </c>
    </row>
    <row r="469" spans="1:10">
      <c r="A469" s="18">
        <f>B469/'Isocratic retention'!$B$5</f>
        <v>2.2100000000000151</v>
      </c>
      <c r="B469" s="8">
        <v>4.4200000000000301</v>
      </c>
      <c r="C469" s="22">
        <f>(1/(C$22*(SQRT(2*PI())))*EXP(-((C$19-'Simulation II'!$B469)^2)/(2*'Simulation II'!C$22^2)))</f>
        <v>0</v>
      </c>
      <c r="D469" s="22">
        <f>(1/(D$22*(SQRT(2*PI())))*EXP(-((D$19-'Simulation II'!$B469)^2)/(2*'Simulation II'!D$22^2)))</f>
        <v>0</v>
      </c>
      <c r="E469" s="22">
        <f>(1/(E$22*(SQRT(2*PI())))*EXP(-((E$19-'Simulation II'!$B469)^2)/(2*'Simulation II'!E$22^2)))</f>
        <v>0</v>
      </c>
      <c r="F469" s="22">
        <f>(1/(F$22*(SQRT(2*PI())))*EXP(-((F$19-'Simulation II'!$B469)^2)/(2*'Simulation II'!F$22^2)))</f>
        <v>0</v>
      </c>
      <c r="G469" s="22">
        <f>(1/(G$22*(SQRT(2*PI())))*EXP(-((G$18-'Simulation II'!$B469)^2)/(2*'Simulation II'!G$22^2)))</f>
        <v>0</v>
      </c>
      <c r="H469" s="22">
        <f>(1/(H$22*(SQRT(2*PI())))*EXP(-((H$18-'Simulation II'!$B469)^2)/(2*'Simulation II'!H$22^2)))</f>
        <v>0</v>
      </c>
      <c r="I469" s="22">
        <f>(1/(I$22*(SQRT(2*PI())))*EXP(-((I$18-'Simulation II'!$B469)^2)/(2*'Simulation II'!I$22^2)))</f>
        <v>0</v>
      </c>
      <c r="J469" s="22">
        <f t="shared" si="11"/>
        <v>0</v>
      </c>
    </row>
    <row r="470" spans="1:10">
      <c r="A470" s="18">
        <f>B470/'Isocratic retention'!$B$5</f>
        <v>2.215000000000015</v>
      </c>
      <c r="B470" s="8">
        <v>4.4300000000000299</v>
      </c>
      <c r="C470" s="22">
        <f>(1/(C$22*(SQRT(2*PI())))*EXP(-((C$19-'Simulation II'!$B470)^2)/(2*'Simulation II'!C$22^2)))</f>
        <v>0</v>
      </c>
      <c r="D470" s="22">
        <f>(1/(D$22*(SQRT(2*PI())))*EXP(-((D$19-'Simulation II'!$B470)^2)/(2*'Simulation II'!D$22^2)))</f>
        <v>0</v>
      </c>
      <c r="E470" s="22">
        <f>(1/(E$22*(SQRT(2*PI())))*EXP(-((E$19-'Simulation II'!$B470)^2)/(2*'Simulation II'!E$22^2)))</f>
        <v>0</v>
      </c>
      <c r="F470" s="22">
        <f>(1/(F$22*(SQRT(2*PI())))*EXP(-((F$19-'Simulation II'!$B470)^2)/(2*'Simulation II'!F$22^2)))</f>
        <v>0</v>
      </c>
      <c r="G470" s="22">
        <f>(1/(G$22*(SQRT(2*PI())))*EXP(-((G$18-'Simulation II'!$B470)^2)/(2*'Simulation II'!G$22^2)))</f>
        <v>0</v>
      </c>
      <c r="H470" s="22">
        <f>(1/(H$22*(SQRT(2*PI())))*EXP(-((H$18-'Simulation II'!$B470)^2)/(2*'Simulation II'!H$22^2)))</f>
        <v>0</v>
      </c>
      <c r="I470" s="22">
        <f>(1/(I$22*(SQRT(2*PI())))*EXP(-((I$18-'Simulation II'!$B470)^2)/(2*'Simulation II'!I$22^2)))</f>
        <v>0</v>
      </c>
      <c r="J470" s="22">
        <f t="shared" si="11"/>
        <v>0</v>
      </c>
    </row>
    <row r="471" spans="1:10">
      <c r="A471" s="18">
        <f>B471/'Isocratic retention'!$B$5</f>
        <v>2.2200000000000149</v>
      </c>
      <c r="B471" s="8">
        <v>4.4400000000000297</v>
      </c>
      <c r="C471" s="22">
        <f>(1/(C$22*(SQRT(2*PI())))*EXP(-((C$19-'Simulation II'!$B471)^2)/(2*'Simulation II'!C$22^2)))</f>
        <v>0</v>
      </c>
      <c r="D471" s="22">
        <f>(1/(D$22*(SQRT(2*PI())))*EXP(-((D$19-'Simulation II'!$B471)^2)/(2*'Simulation II'!D$22^2)))</f>
        <v>0</v>
      </c>
      <c r="E471" s="22">
        <f>(1/(E$22*(SQRT(2*PI())))*EXP(-((E$19-'Simulation II'!$B471)^2)/(2*'Simulation II'!E$22^2)))</f>
        <v>0</v>
      </c>
      <c r="F471" s="22">
        <f>(1/(F$22*(SQRT(2*PI())))*EXP(-((F$19-'Simulation II'!$B471)^2)/(2*'Simulation II'!F$22^2)))</f>
        <v>0</v>
      </c>
      <c r="G471" s="22">
        <f>(1/(G$22*(SQRT(2*PI())))*EXP(-((G$18-'Simulation II'!$B471)^2)/(2*'Simulation II'!G$22^2)))</f>
        <v>0</v>
      </c>
      <c r="H471" s="22">
        <f>(1/(H$22*(SQRT(2*PI())))*EXP(-((H$18-'Simulation II'!$B471)^2)/(2*'Simulation II'!H$22^2)))</f>
        <v>0</v>
      </c>
      <c r="I471" s="22">
        <f>(1/(I$22*(SQRT(2*PI())))*EXP(-((I$18-'Simulation II'!$B471)^2)/(2*'Simulation II'!I$22^2)))</f>
        <v>0</v>
      </c>
      <c r="J471" s="22">
        <f t="shared" si="11"/>
        <v>0</v>
      </c>
    </row>
    <row r="472" spans="1:10">
      <c r="A472" s="18">
        <f>B472/'Isocratic retention'!$B$5</f>
        <v>2.2250000000000152</v>
      </c>
      <c r="B472" s="8">
        <v>4.4500000000000304</v>
      </c>
      <c r="C472" s="22">
        <f>(1/(C$22*(SQRT(2*PI())))*EXP(-((C$19-'Simulation II'!$B472)^2)/(2*'Simulation II'!C$22^2)))</f>
        <v>0</v>
      </c>
      <c r="D472" s="22">
        <f>(1/(D$22*(SQRT(2*PI())))*EXP(-((D$19-'Simulation II'!$B472)^2)/(2*'Simulation II'!D$22^2)))</f>
        <v>0</v>
      </c>
      <c r="E472" s="22">
        <f>(1/(E$22*(SQRT(2*PI())))*EXP(-((E$19-'Simulation II'!$B472)^2)/(2*'Simulation II'!E$22^2)))</f>
        <v>0</v>
      </c>
      <c r="F472" s="22">
        <f>(1/(F$22*(SQRT(2*PI())))*EXP(-((F$19-'Simulation II'!$B472)^2)/(2*'Simulation II'!F$22^2)))</f>
        <v>0</v>
      </c>
      <c r="G472" s="22">
        <f>(1/(G$22*(SQRT(2*PI())))*EXP(-((G$18-'Simulation II'!$B472)^2)/(2*'Simulation II'!G$22^2)))</f>
        <v>0</v>
      </c>
      <c r="H472" s="22">
        <f>(1/(H$22*(SQRT(2*PI())))*EXP(-((H$18-'Simulation II'!$B472)^2)/(2*'Simulation II'!H$22^2)))</f>
        <v>0</v>
      </c>
      <c r="I472" s="22">
        <f>(1/(I$22*(SQRT(2*PI())))*EXP(-((I$18-'Simulation II'!$B472)^2)/(2*'Simulation II'!I$22^2)))</f>
        <v>0</v>
      </c>
      <c r="J472" s="22">
        <f t="shared" si="11"/>
        <v>0</v>
      </c>
    </row>
    <row r="473" spans="1:10">
      <c r="A473" s="18">
        <f>B473/'Isocratic retention'!$B$5</f>
        <v>2.2300000000000151</v>
      </c>
      <c r="B473" s="8">
        <v>4.4600000000000302</v>
      </c>
      <c r="C473" s="22">
        <f>(1/(C$22*(SQRT(2*PI())))*EXP(-((C$19-'Simulation II'!$B473)^2)/(2*'Simulation II'!C$22^2)))</f>
        <v>0</v>
      </c>
      <c r="D473" s="22">
        <f>(1/(D$22*(SQRT(2*PI())))*EXP(-((D$19-'Simulation II'!$B473)^2)/(2*'Simulation II'!D$22^2)))</f>
        <v>0</v>
      </c>
      <c r="E473" s="22">
        <f>(1/(E$22*(SQRT(2*PI())))*EXP(-((E$19-'Simulation II'!$B473)^2)/(2*'Simulation II'!E$22^2)))</f>
        <v>0</v>
      </c>
      <c r="F473" s="22">
        <f>(1/(F$22*(SQRT(2*PI())))*EXP(-((F$19-'Simulation II'!$B473)^2)/(2*'Simulation II'!F$22^2)))</f>
        <v>0</v>
      </c>
      <c r="G473" s="22">
        <f>(1/(G$22*(SQRT(2*PI())))*EXP(-((G$18-'Simulation II'!$B473)^2)/(2*'Simulation II'!G$22^2)))</f>
        <v>0</v>
      </c>
      <c r="H473" s="22">
        <f>(1/(H$22*(SQRT(2*PI())))*EXP(-((H$18-'Simulation II'!$B473)^2)/(2*'Simulation II'!H$22^2)))</f>
        <v>0</v>
      </c>
      <c r="I473" s="22">
        <f>(1/(I$22*(SQRT(2*PI())))*EXP(-((I$18-'Simulation II'!$B473)^2)/(2*'Simulation II'!I$22^2)))</f>
        <v>0</v>
      </c>
      <c r="J473" s="22">
        <f t="shared" si="11"/>
        <v>0</v>
      </c>
    </row>
    <row r="474" spans="1:10">
      <c r="A474" s="18">
        <f>B474/'Isocratic retention'!$B$5</f>
        <v>2.235000000000015</v>
      </c>
      <c r="B474" s="8">
        <v>4.4700000000000299</v>
      </c>
      <c r="C474" s="22">
        <f>(1/(C$22*(SQRT(2*PI())))*EXP(-((C$19-'Simulation II'!$B474)^2)/(2*'Simulation II'!C$22^2)))</f>
        <v>0</v>
      </c>
      <c r="D474" s="22">
        <f>(1/(D$22*(SQRT(2*PI())))*EXP(-((D$19-'Simulation II'!$B474)^2)/(2*'Simulation II'!D$22^2)))</f>
        <v>0</v>
      </c>
      <c r="E474" s="22">
        <f>(1/(E$22*(SQRT(2*PI())))*EXP(-((E$19-'Simulation II'!$B474)^2)/(2*'Simulation II'!E$22^2)))</f>
        <v>0</v>
      </c>
      <c r="F474" s="22">
        <f>(1/(F$22*(SQRT(2*PI())))*EXP(-((F$19-'Simulation II'!$B474)^2)/(2*'Simulation II'!F$22^2)))</f>
        <v>0</v>
      </c>
      <c r="G474" s="22">
        <f>(1/(G$22*(SQRT(2*PI())))*EXP(-((G$18-'Simulation II'!$B474)^2)/(2*'Simulation II'!G$22^2)))</f>
        <v>0</v>
      </c>
      <c r="H474" s="22">
        <f>(1/(H$22*(SQRT(2*PI())))*EXP(-((H$18-'Simulation II'!$B474)^2)/(2*'Simulation II'!H$22^2)))</f>
        <v>0</v>
      </c>
      <c r="I474" s="22">
        <f>(1/(I$22*(SQRT(2*PI())))*EXP(-((I$18-'Simulation II'!$B474)^2)/(2*'Simulation II'!I$22^2)))</f>
        <v>0</v>
      </c>
      <c r="J474" s="22">
        <f t="shared" si="11"/>
        <v>0</v>
      </c>
    </row>
    <row r="475" spans="1:10">
      <c r="A475" s="18">
        <f>B475/'Isocratic retention'!$B$5</f>
        <v>2.2400000000000202</v>
      </c>
      <c r="B475" s="8">
        <v>4.4800000000000404</v>
      </c>
      <c r="C475" s="22">
        <f>(1/(C$22*(SQRT(2*PI())))*EXP(-((C$19-'Simulation II'!$B475)^2)/(2*'Simulation II'!C$22^2)))</f>
        <v>0</v>
      </c>
      <c r="D475" s="22">
        <f>(1/(D$22*(SQRT(2*PI())))*EXP(-((D$19-'Simulation II'!$B475)^2)/(2*'Simulation II'!D$22^2)))</f>
        <v>0</v>
      </c>
      <c r="E475" s="22">
        <f>(1/(E$22*(SQRT(2*PI())))*EXP(-((E$19-'Simulation II'!$B475)^2)/(2*'Simulation II'!E$22^2)))</f>
        <v>0</v>
      </c>
      <c r="F475" s="22">
        <f>(1/(F$22*(SQRT(2*PI())))*EXP(-((F$19-'Simulation II'!$B475)^2)/(2*'Simulation II'!F$22^2)))</f>
        <v>0</v>
      </c>
      <c r="G475" s="22">
        <f>(1/(G$22*(SQRT(2*PI())))*EXP(-((G$18-'Simulation II'!$B475)^2)/(2*'Simulation II'!G$22^2)))</f>
        <v>0</v>
      </c>
      <c r="H475" s="22">
        <f>(1/(H$22*(SQRT(2*PI())))*EXP(-((H$18-'Simulation II'!$B475)^2)/(2*'Simulation II'!H$22^2)))</f>
        <v>0</v>
      </c>
      <c r="I475" s="22">
        <f>(1/(I$22*(SQRT(2*PI())))*EXP(-((I$18-'Simulation II'!$B475)^2)/(2*'Simulation II'!I$22^2)))</f>
        <v>0</v>
      </c>
      <c r="J475" s="22">
        <f t="shared" si="11"/>
        <v>0</v>
      </c>
    </row>
    <row r="476" spans="1:10">
      <c r="A476" s="18">
        <f>B476/'Isocratic retention'!$B$5</f>
        <v>2.2450000000000201</v>
      </c>
      <c r="B476" s="8">
        <v>4.4900000000000402</v>
      </c>
      <c r="C476" s="22">
        <f>(1/(C$22*(SQRT(2*PI())))*EXP(-((C$19-'Simulation II'!$B476)^2)/(2*'Simulation II'!C$22^2)))</f>
        <v>0</v>
      </c>
      <c r="D476" s="22">
        <f>(1/(D$22*(SQRT(2*PI())))*EXP(-((D$19-'Simulation II'!$B476)^2)/(2*'Simulation II'!D$22^2)))</f>
        <v>0</v>
      </c>
      <c r="E476" s="22">
        <f>(1/(E$22*(SQRT(2*PI())))*EXP(-((E$19-'Simulation II'!$B476)^2)/(2*'Simulation II'!E$22^2)))</f>
        <v>0</v>
      </c>
      <c r="F476" s="22">
        <f>(1/(F$22*(SQRT(2*PI())))*EXP(-((F$19-'Simulation II'!$B476)^2)/(2*'Simulation II'!F$22^2)))</f>
        <v>0</v>
      </c>
      <c r="G476" s="22">
        <f>(1/(G$22*(SQRT(2*PI())))*EXP(-((G$18-'Simulation II'!$B476)^2)/(2*'Simulation II'!G$22^2)))</f>
        <v>0</v>
      </c>
      <c r="H476" s="22">
        <f>(1/(H$22*(SQRT(2*PI())))*EXP(-((H$18-'Simulation II'!$B476)^2)/(2*'Simulation II'!H$22^2)))</f>
        <v>0</v>
      </c>
      <c r="I476" s="22">
        <f>(1/(I$22*(SQRT(2*PI())))*EXP(-((I$18-'Simulation II'!$B476)^2)/(2*'Simulation II'!I$22^2)))</f>
        <v>0</v>
      </c>
      <c r="J476" s="22">
        <f t="shared" ref="J476:J539" si="12">SUM(C476:I476)</f>
        <v>0</v>
      </c>
    </row>
    <row r="477" spans="1:10">
      <c r="A477" s="18">
        <f>B477/'Isocratic retention'!$B$5</f>
        <v>2.25000000000002</v>
      </c>
      <c r="B477" s="8">
        <v>4.50000000000004</v>
      </c>
      <c r="C477" s="22">
        <f>(1/(C$22*(SQRT(2*PI())))*EXP(-((C$19-'Simulation II'!$B477)^2)/(2*'Simulation II'!C$22^2)))</f>
        <v>0</v>
      </c>
      <c r="D477" s="22">
        <f>(1/(D$22*(SQRT(2*PI())))*EXP(-((D$19-'Simulation II'!$B477)^2)/(2*'Simulation II'!D$22^2)))</f>
        <v>0</v>
      </c>
      <c r="E477" s="22">
        <f>(1/(E$22*(SQRT(2*PI())))*EXP(-((E$19-'Simulation II'!$B477)^2)/(2*'Simulation II'!E$22^2)))</f>
        <v>0</v>
      </c>
      <c r="F477" s="22">
        <f>(1/(F$22*(SQRT(2*PI())))*EXP(-((F$19-'Simulation II'!$B477)^2)/(2*'Simulation II'!F$22^2)))</f>
        <v>0</v>
      </c>
      <c r="G477" s="22">
        <f>(1/(G$22*(SQRT(2*PI())))*EXP(-((G$18-'Simulation II'!$B477)^2)/(2*'Simulation II'!G$22^2)))</f>
        <v>0</v>
      </c>
      <c r="H477" s="22">
        <f>(1/(H$22*(SQRT(2*PI())))*EXP(-((H$18-'Simulation II'!$B477)^2)/(2*'Simulation II'!H$22^2)))</f>
        <v>0</v>
      </c>
      <c r="I477" s="22">
        <f>(1/(I$22*(SQRT(2*PI())))*EXP(-((I$18-'Simulation II'!$B477)^2)/(2*'Simulation II'!I$22^2)))</f>
        <v>0</v>
      </c>
      <c r="J477" s="22">
        <f t="shared" si="12"/>
        <v>0</v>
      </c>
    </row>
    <row r="478" spans="1:10">
      <c r="A478" s="18">
        <f>B478/'Isocratic retention'!$B$5</f>
        <v>2.2550000000000199</v>
      </c>
      <c r="B478" s="8">
        <v>4.5100000000000398</v>
      </c>
      <c r="C478" s="22">
        <f>(1/(C$22*(SQRT(2*PI())))*EXP(-((C$19-'Simulation II'!$B478)^2)/(2*'Simulation II'!C$22^2)))</f>
        <v>0</v>
      </c>
      <c r="D478" s="22">
        <f>(1/(D$22*(SQRT(2*PI())))*EXP(-((D$19-'Simulation II'!$B478)^2)/(2*'Simulation II'!D$22^2)))</f>
        <v>0</v>
      </c>
      <c r="E478" s="22">
        <f>(1/(E$22*(SQRT(2*PI())))*EXP(-((E$19-'Simulation II'!$B478)^2)/(2*'Simulation II'!E$22^2)))</f>
        <v>0</v>
      </c>
      <c r="F478" s="22">
        <f>(1/(F$22*(SQRT(2*PI())))*EXP(-((F$19-'Simulation II'!$B478)^2)/(2*'Simulation II'!F$22^2)))</f>
        <v>0</v>
      </c>
      <c r="G478" s="22">
        <f>(1/(G$22*(SQRT(2*PI())))*EXP(-((G$18-'Simulation II'!$B478)^2)/(2*'Simulation II'!G$22^2)))</f>
        <v>0</v>
      </c>
      <c r="H478" s="22">
        <f>(1/(H$22*(SQRT(2*PI())))*EXP(-((H$18-'Simulation II'!$B478)^2)/(2*'Simulation II'!H$22^2)))</f>
        <v>0</v>
      </c>
      <c r="I478" s="22">
        <f>(1/(I$22*(SQRT(2*PI())))*EXP(-((I$18-'Simulation II'!$B478)^2)/(2*'Simulation II'!I$22^2)))</f>
        <v>0</v>
      </c>
      <c r="J478" s="22">
        <f t="shared" si="12"/>
        <v>0</v>
      </c>
    </row>
    <row r="479" spans="1:10">
      <c r="A479" s="18">
        <f>B479/'Isocratic retention'!$B$5</f>
        <v>2.2600000000000202</v>
      </c>
      <c r="B479" s="8">
        <v>4.5200000000000404</v>
      </c>
      <c r="C479" s="22">
        <f>(1/(C$22*(SQRT(2*PI())))*EXP(-((C$19-'Simulation II'!$B479)^2)/(2*'Simulation II'!C$22^2)))</f>
        <v>0</v>
      </c>
      <c r="D479" s="22">
        <f>(1/(D$22*(SQRT(2*PI())))*EXP(-((D$19-'Simulation II'!$B479)^2)/(2*'Simulation II'!D$22^2)))</f>
        <v>0</v>
      </c>
      <c r="E479" s="22">
        <f>(1/(E$22*(SQRT(2*PI())))*EXP(-((E$19-'Simulation II'!$B479)^2)/(2*'Simulation II'!E$22^2)))</f>
        <v>0</v>
      </c>
      <c r="F479" s="22">
        <f>(1/(F$22*(SQRT(2*PI())))*EXP(-((F$19-'Simulation II'!$B479)^2)/(2*'Simulation II'!F$22^2)))</f>
        <v>0</v>
      </c>
      <c r="G479" s="22">
        <f>(1/(G$22*(SQRT(2*PI())))*EXP(-((G$18-'Simulation II'!$B479)^2)/(2*'Simulation II'!G$22^2)))</f>
        <v>0</v>
      </c>
      <c r="H479" s="22">
        <f>(1/(H$22*(SQRT(2*PI())))*EXP(-((H$18-'Simulation II'!$B479)^2)/(2*'Simulation II'!H$22^2)))</f>
        <v>0</v>
      </c>
      <c r="I479" s="22">
        <f>(1/(I$22*(SQRT(2*PI())))*EXP(-((I$18-'Simulation II'!$B479)^2)/(2*'Simulation II'!I$22^2)))</f>
        <v>0</v>
      </c>
      <c r="J479" s="22">
        <f t="shared" si="12"/>
        <v>0</v>
      </c>
    </row>
    <row r="480" spans="1:10">
      <c r="A480" s="18">
        <f>B480/'Isocratic retention'!$B$5</f>
        <v>2.2650000000000201</v>
      </c>
      <c r="B480" s="8">
        <v>4.5300000000000402</v>
      </c>
      <c r="C480" s="22">
        <f>(1/(C$22*(SQRT(2*PI())))*EXP(-((C$19-'Simulation II'!$B480)^2)/(2*'Simulation II'!C$22^2)))</f>
        <v>0</v>
      </c>
      <c r="D480" s="22">
        <f>(1/(D$22*(SQRT(2*PI())))*EXP(-((D$19-'Simulation II'!$B480)^2)/(2*'Simulation II'!D$22^2)))</f>
        <v>0</v>
      </c>
      <c r="E480" s="22">
        <f>(1/(E$22*(SQRT(2*PI())))*EXP(-((E$19-'Simulation II'!$B480)^2)/(2*'Simulation II'!E$22^2)))</f>
        <v>0</v>
      </c>
      <c r="F480" s="22">
        <f>(1/(F$22*(SQRT(2*PI())))*EXP(-((F$19-'Simulation II'!$B480)^2)/(2*'Simulation II'!F$22^2)))</f>
        <v>0</v>
      </c>
      <c r="G480" s="22">
        <f>(1/(G$22*(SQRT(2*PI())))*EXP(-((G$18-'Simulation II'!$B480)^2)/(2*'Simulation II'!G$22^2)))</f>
        <v>0</v>
      </c>
      <c r="H480" s="22">
        <f>(1/(H$22*(SQRT(2*PI())))*EXP(-((H$18-'Simulation II'!$B480)^2)/(2*'Simulation II'!H$22^2)))</f>
        <v>0</v>
      </c>
      <c r="I480" s="22">
        <f>(1/(I$22*(SQRT(2*PI())))*EXP(-((I$18-'Simulation II'!$B480)^2)/(2*'Simulation II'!I$22^2)))</f>
        <v>0</v>
      </c>
      <c r="J480" s="22">
        <f t="shared" si="12"/>
        <v>0</v>
      </c>
    </row>
    <row r="481" spans="1:10">
      <c r="A481" s="18">
        <f>B481/'Isocratic retention'!$B$5</f>
        <v>2.27000000000002</v>
      </c>
      <c r="B481" s="8">
        <v>4.54000000000004</v>
      </c>
      <c r="C481" s="22">
        <f>(1/(C$22*(SQRT(2*PI())))*EXP(-((C$19-'Simulation II'!$B481)^2)/(2*'Simulation II'!C$22^2)))</f>
        <v>0</v>
      </c>
      <c r="D481" s="22">
        <f>(1/(D$22*(SQRT(2*PI())))*EXP(-((D$19-'Simulation II'!$B481)^2)/(2*'Simulation II'!D$22^2)))</f>
        <v>0</v>
      </c>
      <c r="E481" s="22">
        <f>(1/(E$22*(SQRT(2*PI())))*EXP(-((E$19-'Simulation II'!$B481)^2)/(2*'Simulation II'!E$22^2)))</f>
        <v>0</v>
      </c>
      <c r="F481" s="22">
        <f>(1/(F$22*(SQRT(2*PI())))*EXP(-((F$19-'Simulation II'!$B481)^2)/(2*'Simulation II'!F$22^2)))</f>
        <v>0</v>
      </c>
      <c r="G481" s="22">
        <f>(1/(G$22*(SQRT(2*PI())))*EXP(-((G$18-'Simulation II'!$B481)^2)/(2*'Simulation II'!G$22^2)))</f>
        <v>0</v>
      </c>
      <c r="H481" s="22">
        <f>(1/(H$22*(SQRT(2*PI())))*EXP(-((H$18-'Simulation II'!$B481)^2)/(2*'Simulation II'!H$22^2)))</f>
        <v>0</v>
      </c>
      <c r="I481" s="22">
        <f>(1/(I$22*(SQRT(2*PI())))*EXP(-((I$18-'Simulation II'!$B481)^2)/(2*'Simulation II'!I$22^2)))</f>
        <v>0</v>
      </c>
      <c r="J481" s="22">
        <f t="shared" si="12"/>
        <v>0</v>
      </c>
    </row>
    <row r="482" spans="1:10">
      <c r="A482" s="18">
        <f>B482/'Isocratic retention'!$B$5</f>
        <v>2.2750000000000199</v>
      </c>
      <c r="B482" s="8">
        <v>4.5500000000000398</v>
      </c>
      <c r="C482" s="22">
        <f>(1/(C$22*(SQRT(2*PI())))*EXP(-((C$19-'Simulation II'!$B482)^2)/(2*'Simulation II'!C$22^2)))</f>
        <v>0</v>
      </c>
      <c r="D482" s="22">
        <f>(1/(D$22*(SQRT(2*PI())))*EXP(-((D$19-'Simulation II'!$B482)^2)/(2*'Simulation II'!D$22^2)))</f>
        <v>0</v>
      </c>
      <c r="E482" s="22">
        <f>(1/(E$22*(SQRT(2*PI())))*EXP(-((E$19-'Simulation II'!$B482)^2)/(2*'Simulation II'!E$22^2)))</f>
        <v>0</v>
      </c>
      <c r="F482" s="22">
        <f>(1/(F$22*(SQRT(2*PI())))*EXP(-((F$19-'Simulation II'!$B482)^2)/(2*'Simulation II'!F$22^2)))</f>
        <v>0</v>
      </c>
      <c r="G482" s="22">
        <f>(1/(G$22*(SQRT(2*PI())))*EXP(-((G$18-'Simulation II'!$B482)^2)/(2*'Simulation II'!G$22^2)))</f>
        <v>0</v>
      </c>
      <c r="H482" s="22">
        <f>(1/(H$22*(SQRT(2*PI())))*EXP(-((H$18-'Simulation II'!$B482)^2)/(2*'Simulation II'!H$22^2)))</f>
        <v>0</v>
      </c>
      <c r="I482" s="22">
        <f>(1/(I$22*(SQRT(2*PI())))*EXP(-((I$18-'Simulation II'!$B482)^2)/(2*'Simulation II'!I$22^2)))</f>
        <v>0</v>
      </c>
      <c r="J482" s="22">
        <f t="shared" si="12"/>
        <v>0</v>
      </c>
    </row>
    <row r="483" spans="1:10">
      <c r="A483" s="18">
        <f>B483/'Isocratic retention'!$B$5</f>
        <v>2.2800000000000198</v>
      </c>
      <c r="B483" s="8">
        <v>4.5600000000000396</v>
      </c>
      <c r="C483" s="22">
        <f>(1/(C$22*(SQRT(2*PI())))*EXP(-((C$19-'Simulation II'!$B483)^2)/(2*'Simulation II'!C$22^2)))</f>
        <v>0</v>
      </c>
      <c r="D483" s="22">
        <f>(1/(D$22*(SQRT(2*PI())))*EXP(-((D$19-'Simulation II'!$B483)^2)/(2*'Simulation II'!D$22^2)))</f>
        <v>0</v>
      </c>
      <c r="E483" s="22">
        <f>(1/(E$22*(SQRT(2*PI())))*EXP(-((E$19-'Simulation II'!$B483)^2)/(2*'Simulation II'!E$22^2)))</f>
        <v>0</v>
      </c>
      <c r="F483" s="22">
        <f>(1/(F$22*(SQRT(2*PI())))*EXP(-((F$19-'Simulation II'!$B483)^2)/(2*'Simulation II'!F$22^2)))</f>
        <v>0</v>
      </c>
      <c r="G483" s="22">
        <f>(1/(G$22*(SQRT(2*PI())))*EXP(-((G$18-'Simulation II'!$B483)^2)/(2*'Simulation II'!G$22^2)))</f>
        <v>0</v>
      </c>
      <c r="H483" s="22">
        <f>(1/(H$22*(SQRT(2*PI())))*EXP(-((H$18-'Simulation II'!$B483)^2)/(2*'Simulation II'!H$22^2)))</f>
        <v>0</v>
      </c>
      <c r="I483" s="22">
        <f>(1/(I$22*(SQRT(2*PI())))*EXP(-((I$18-'Simulation II'!$B483)^2)/(2*'Simulation II'!I$22^2)))</f>
        <v>0</v>
      </c>
      <c r="J483" s="22">
        <f t="shared" si="12"/>
        <v>0</v>
      </c>
    </row>
    <row r="484" spans="1:10">
      <c r="A484" s="18">
        <f>B484/'Isocratic retention'!$B$5</f>
        <v>2.2850000000000201</v>
      </c>
      <c r="B484" s="8">
        <v>4.5700000000000403</v>
      </c>
      <c r="C484" s="22">
        <f>(1/(C$22*(SQRT(2*PI())))*EXP(-((C$19-'Simulation II'!$B484)^2)/(2*'Simulation II'!C$22^2)))</f>
        <v>0</v>
      </c>
      <c r="D484" s="22">
        <f>(1/(D$22*(SQRT(2*PI())))*EXP(-((D$19-'Simulation II'!$B484)^2)/(2*'Simulation II'!D$22^2)))</f>
        <v>0</v>
      </c>
      <c r="E484" s="22">
        <f>(1/(E$22*(SQRT(2*PI())))*EXP(-((E$19-'Simulation II'!$B484)^2)/(2*'Simulation II'!E$22^2)))</f>
        <v>0</v>
      </c>
      <c r="F484" s="22">
        <f>(1/(F$22*(SQRT(2*PI())))*EXP(-((F$19-'Simulation II'!$B484)^2)/(2*'Simulation II'!F$22^2)))</f>
        <v>0</v>
      </c>
      <c r="G484" s="22">
        <f>(1/(G$22*(SQRT(2*PI())))*EXP(-((G$18-'Simulation II'!$B484)^2)/(2*'Simulation II'!G$22^2)))</f>
        <v>0</v>
      </c>
      <c r="H484" s="22">
        <f>(1/(H$22*(SQRT(2*PI())))*EXP(-((H$18-'Simulation II'!$B484)^2)/(2*'Simulation II'!H$22^2)))</f>
        <v>0</v>
      </c>
      <c r="I484" s="22">
        <f>(1/(I$22*(SQRT(2*PI())))*EXP(-((I$18-'Simulation II'!$B484)^2)/(2*'Simulation II'!I$22^2)))</f>
        <v>0</v>
      </c>
      <c r="J484" s="22">
        <f t="shared" si="12"/>
        <v>0</v>
      </c>
    </row>
    <row r="485" spans="1:10">
      <c r="A485" s="18">
        <f>B485/'Isocratic retention'!$B$5</f>
        <v>2.29000000000002</v>
      </c>
      <c r="B485" s="8">
        <v>4.58000000000004</v>
      </c>
      <c r="C485" s="22">
        <f>(1/(C$22*(SQRT(2*PI())))*EXP(-((C$19-'Simulation II'!$B485)^2)/(2*'Simulation II'!C$22^2)))</f>
        <v>0</v>
      </c>
      <c r="D485" s="22">
        <f>(1/(D$22*(SQRT(2*PI())))*EXP(-((D$19-'Simulation II'!$B485)^2)/(2*'Simulation II'!D$22^2)))</f>
        <v>0</v>
      </c>
      <c r="E485" s="22">
        <f>(1/(E$22*(SQRT(2*PI())))*EXP(-((E$19-'Simulation II'!$B485)^2)/(2*'Simulation II'!E$22^2)))</f>
        <v>0</v>
      </c>
      <c r="F485" s="22">
        <f>(1/(F$22*(SQRT(2*PI())))*EXP(-((F$19-'Simulation II'!$B485)^2)/(2*'Simulation II'!F$22^2)))</f>
        <v>0</v>
      </c>
      <c r="G485" s="22">
        <f>(1/(G$22*(SQRT(2*PI())))*EXP(-((G$18-'Simulation II'!$B485)^2)/(2*'Simulation II'!G$22^2)))</f>
        <v>0</v>
      </c>
      <c r="H485" s="22">
        <f>(1/(H$22*(SQRT(2*PI())))*EXP(-((H$18-'Simulation II'!$B485)^2)/(2*'Simulation II'!H$22^2)))</f>
        <v>0</v>
      </c>
      <c r="I485" s="22">
        <f>(1/(I$22*(SQRT(2*PI())))*EXP(-((I$18-'Simulation II'!$B485)^2)/(2*'Simulation II'!I$22^2)))</f>
        <v>0</v>
      </c>
      <c r="J485" s="22">
        <f t="shared" si="12"/>
        <v>0</v>
      </c>
    </row>
    <row r="486" spans="1:10">
      <c r="A486" s="18">
        <f>B486/'Isocratic retention'!$B$5</f>
        <v>2.2950000000000199</v>
      </c>
      <c r="B486" s="8">
        <v>4.5900000000000398</v>
      </c>
      <c r="C486" s="22">
        <f>(1/(C$22*(SQRT(2*PI())))*EXP(-((C$19-'Simulation II'!$B486)^2)/(2*'Simulation II'!C$22^2)))</f>
        <v>0</v>
      </c>
      <c r="D486" s="22">
        <f>(1/(D$22*(SQRT(2*PI())))*EXP(-((D$19-'Simulation II'!$B486)^2)/(2*'Simulation II'!D$22^2)))</f>
        <v>0</v>
      </c>
      <c r="E486" s="22">
        <f>(1/(E$22*(SQRT(2*PI())))*EXP(-((E$19-'Simulation II'!$B486)^2)/(2*'Simulation II'!E$22^2)))</f>
        <v>0</v>
      </c>
      <c r="F486" s="22">
        <f>(1/(F$22*(SQRT(2*PI())))*EXP(-((F$19-'Simulation II'!$B486)^2)/(2*'Simulation II'!F$22^2)))</f>
        <v>0</v>
      </c>
      <c r="G486" s="22">
        <f>(1/(G$22*(SQRT(2*PI())))*EXP(-((G$18-'Simulation II'!$B486)^2)/(2*'Simulation II'!G$22^2)))</f>
        <v>0</v>
      </c>
      <c r="H486" s="22">
        <f>(1/(H$22*(SQRT(2*PI())))*EXP(-((H$18-'Simulation II'!$B486)^2)/(2*'Simulation II'!H$22^2)))</f>
        <v>0</v>
      </c>
      <c r="I486" s="22">
        <f>(1/(I$22*(SQRT(2*PI())))*EXP(-((I$18-'Simulation II'!$B486)^2)/(2*'Simulation II'!I$22^2)))</f>
        <v>0</v>
      </c>
      <c r="J486" s="22">
        <f t="shared" si="12"/>
        <v>0</v>
      </c>
    </row>
    <row r="487" spans="1:10">
      <c r="A487" s="18">
        <f>B487/'Isocratic retention'!$B$5</f>
        <v>2.3000000000000198</v>
      </c>
      <c r="B487" s="8">
        <v>4.6000000000000396</v>
      </c>
      <c r="C487" s="22">
        <f>(1/(C$22*(SQRT(2*PI())))*EXP(-((C$19-'Simulation II'!$B487)^2)/(2*'Simulation II'!C$22^2)))</f>
        <v>0</v>
      </c>
      <c r="D487" s="22">
        <f>(1/(D$22*(SQRT(2*PI())))*EXP(-((D$19-'Simulation II'!$B487)^2)/(2*'Simulation II'!D$22^2)))</f>
        <v>0</v>
      </c>
      <c r="E487" s="22">
        <f>(1/(E$22*(SQRT(2*PI())))*EXP(-((E$19-'Simulation II'!$B487)^2)/(2*'Simulation II'!E$22^2)))</f>
        <v>0</v>
      </c>
      <c r="F487" s="22">
        <f>(1/(F$22*(SQRT(2*PI())))*EXP(-((F$19-'Simulation II'!$B487)^2)/(2*'Simulation II'!F$22^2)))</f>
        <v>0</v>
      </c>
      <c r="G487" s="22">
        <f>(1/(G$22*(SQRT(2*PI())))*EXP(-((G$18-'Simulation II'!$B487)^2)/(2*'Simulation II'!G$22^2)))</f>
        <v>0</v>
      </c>
      <c r="H487" s="22">
        <f>(1/(H$22*(SQRT(2*PI())))*EXP(-((H$18-'Simulation II'!$B487)^2)/(2*'Simulation II'!H$22^2)))</f>
        <v>0</v>
      </c>
      <c r="I487" s="22">
        <f>(1/(I$22*(SQRT(2*PI())))*EXP(-((I$18-'Simulation II'!$B487)^2)/(2*'Simulation II'!I$22^2)))</f>
        <v>0</v>
      </c>
      <c r="J487" s="22">
        <f t="shared" si="12"/>
        <v>0</v>
      </c>
    </row>
    <row r="488" spans="1:10">
      <c r="A488" s="18">
        <f>B488/'Isocratic retention'!$B$5</f>
        <v>2.3050000000000201</v>
      </c>
      <c r="B488" s="8">
        <v>4.6100000000000403</v>
      </c>
      <c r="C488" s="22">
        <f>(1/(C$22*(SQRT(2*PI())))*EXP(-((C$19-'Simulation II'!$B488)^2)/(2*'Simulation II'!C$22^2)))</f>
        <v>0</v>
      </c>
      <c r="D488" s="22">
        <f>(1/(D$22*(SQRT(2*PI())))*EXP(-((D$19-'Simulation II'!$B488)^2)/(2*'Simulation II'!D$22^2)))</f>
        <v>0</v>
      </c>
      <c r="E488" s="22">
        <f>(1/(E$22*(SQRT(2*PI())))*EXP(-((E$19-'Simulation II'!$B488)^2)/(2*'Simulation II'!E$22^2)))</f>
        <v>0</v>
      </c>
      <c r="F488" s="22">
        <f>(1/(F$22*(SQRT(2*PI())))*EXP(-((F$19-'Simulation II'!$B488)^2)/(2*'Simulation II'!F$22^2)))</f>
        <v>0</v>
      </c>
      <c r="G488" s="22">
        <f>(1/(G$22*(SQRT(2*PI())))*EXP(-((G$18-'Simulation II'!$B488)^2)/(2*'Simulation II'!G$22^2)))</f>
        <v>0</v>
      </c>
      <c r="H488" s="22">
        <f>(1/(H$22*(SQRT(2*PI())))*EXP(-((H$18-'Simulation II'!$B488)^2)/(2*'Simulation II'!H$22^2)))</f>
        <v>0</v>
      </c>
      <c r="I488" s="22">
        <f>(1/(I$22*(SQRT(2*PI())))*EXP(-((I$18-'Simulation II'!$B488)^2)/(2*'Simulation II'!I$22^2)))</f>
        <v>0</v>
      </c>
      <c r="J488" s="22">
        <f t="shared" si="12"/>
        <v>0</v>
      </c>
    </row>
    <row r="489" spans="1:10">
      <c r="A489" s="18">
        <f>B489/'Isocratic retention'!$B$5</f>
        <v>2.31000000000002</v>
      </c>
      <c r="B489" s="8">
        <v>4.6200000000000401</v>
      </c>
      <c r="C489" s="22">
        <f>(1/(C$22*(SQRT(2*PI())))*EXP(-((C$19-'Simulation II'!$B489)^2)/(2*'Simulation II'!C$22^2)))</f>
        <v>0</v>
      </c>
      <c r="D489" s="22">
        <f>(1/(D$22*(SQRT(2*PI())))*EXP(-((D$19-'Simulation II'!$B489)^2)/(2*'Simulation II'!D$22^2)))</f>
        <v>0</v>
      </c>
      <c r="E489" s="22">
        <f>(1/(E$22*(SQRT(2*PI())))*EXP(-((E$19-'Simulation II'!$B489)^2)/(2*'Simulation II'!E$22^2)))</f>
        <v>0</v>
      </c>
      <c r="F489" s="22">
        <f>(1/(F$22*(SQRT(2*PI())))*EXP(-((F$19-'Simulation II'!$B489)^2)/(2*'Simulation II'!F$22^2)))</f>
        <v>0</v>
      </c>
      <c r="G489" s="22">
        <f>(1/(G$22*(SQRT(2*PI())))*EXP(-((G$18-'Simulation II'!$B489)^2)/(2*'Simulation II'!G$22^2)))</f>
        <v>0</v>
      </c>
      <c r="H489" s="22">
        <f>(1/(H$22*(SQRT(2*PI())))*EXP(-((H$18-'Simulation II'!$B489)^2)/(2*'Simulation II'!H$22^2)))</f>
        <v>0</v>
      </c>
      <c r="I489" s="22">
        <f>(1/(I$22*(SQRT(2*PI())))*EXP(-((I$18-'Simulation II'!$B489)^2)/(2*'Simulation II'!I$22^2)))</f>
        <v>0</v>
      </c>
      <c r="J489" s="22">
        <f t="shared" si="12"/>
        <v>0</v>
      </c>
    </row>
    <row r="490" spans="1:10">
      <c r="A490" s="18">
        <f>B490/'Isocratic retention'!$B$5</f>
        <v>2.3150000000000199</v>
      </c>
      <c r="B490" s="8">
        <v>4.6300000000000399</v>
      </c>
      <c r="C490" s="22">
        <f>(1/(C$22*(SQRT(2*PI())))*EXP(-((C$19-'Simulation II'!$B490)^2)/(2*'Simulation II'!C$22^2)))</f>
        <v>0</v>
      </c>
      <c r="D490" s="22">
        <f>(1/(D$22*(SQRT(2*PI())))*EXP(-((D$19-'Simulation II'!$B490)^2)/(2*'Simulation II'!D$22^2)))</f>
        <v>0</v>
      </c>
      <c r="E490" s="22">
        <f>(1/(E$22*(SQRT(2*PI())))*EXP(-((E$19-'Simulation II'!$B490)^2)/(2*'Simulation II'!E$22^2)))</f>
        <v>0</v>
      </c>
      <c r="F490" s="22">
        <f>(1/(F$22*(SQRT(2*PI())))*EXP(-((F$19-'Simulation II'!$B490)^2)/(2*'Simulation II'!F$22^2)))</f>
        <v>0</v>
      </c>
      <c r="G490" s="22">
        <f>(1/(G$22*(SQRT(2*PI())))*EXP(-((G$18-'Simulation II'!$B490)^2)/(2*'Simulation II'!G$22^2)))</f>
        <v>0</v>
      </c>
      <c r="H490" s="22">
        <f>(1/(H$22*(SQRT(2*PI())))*EXP(-((H$18-'Simulation II'!$B490)^2)/(2*'Simulation II'!H$22^2)))</f>
        <v>0</v>
      </c>
      <c r="I490" s="22">
        <f>(1/(I$22*(SQRT(2*PI())))*EXP(-((I$18-'Simulation II'!$B490)^2)/(2*'Simulation II'!I$22^2)))</f>
        <v>0</v>
      </c>
      <c r="J490" s="22">
        <f t="shared" si="12"/>
        <v>0</v>
      </c>
    </row>
    <row r="491" spans="1:10">
      <c r="A491" s="18">
        <f>B491/'Isocratic retention'!$B$5</f>
        <v>2.3200000000000198</v>
      </c>
      <c r="B491" s="8">
        <v>4.6400000000000396</v>
      </c>
      <c r="C491" s="22">
        <f>(1/(C$22*(SQRT(2*PI())))*EXP(-((C$19-'Simulation II'!$B491)^2)/(2*'Simulation II'!C$22^2)))</f>
        <v>0</v>
      </c>
      <c r="D491" s="22">
        <f>(1/(D$22*(SQRT(2*PI())))*EXP(-((D$19-'Simulation II'!$B491)^2)/(2*'Simulation II'!D$22^2)))</f>
        <v>0</v>
      </c>
      <c r="E491" s="22">
        <f>(1/(E$22*(SQRT(2*PI())))*EXP(-((E$19-'Simulation II'!$B491)^2)/(2*'Simulation II'!E$22^2)))</f>
        <v>0</v>
      </c>
      <c r="F491" s="22">
        <f>(1/(F$22*(SQRT(2*PI())))*EXP(-((F$19-'Simulation II'!$B491)^2)/(2*'Simulation II'!F$22^2)))</f>
        <v>0</v>
      </c>
      <c r="G491" s="22">
        <f>(1/(G$22*(SQRT(2*PI())))*EXP(-((G$18-'Simulation II'!$B491)^2)/(2*'Simulation II'!G$22^2)))</f>
        <v>0</v>
      </c>
      <c r="H491" s="22">
        <f>(1/(H$22*(SQRT(2*PI())))*EXP(-((H$18-'Simulation II'!$B491)^2)/(2*'Simulation II'!H$22^2)))</f>
        <v>0</v>
      </c>
      <c r="I491" s="22">
        <f>(1/(I$22*(SQRT(2*PI())))*EXP(-((I$18-'Simulation II'!$B491)^2)/(2*'Simulation II'!I$22^2)))</f>
        <v>0</v>
      </c>
      <c r="J491" s="22">
        <f t="shared" si="12"/>
        <v>0</v>
      </c>
    </row>
    <row r="492" spans="1:10">
      <c r="A492" s="18">
        <f>B492/'Isocratic retention'!$B$5</f>
        <v>2.3250000000000202</v>
      </c>
      <c r="B492" s="8">
        <v>4.6500000000000403</v>
      </c>
      <c r="C492" s="22">
        <f>(1/(C$22*(SQRT(2*PI())))*EXP(-((C$19-'Simulation II'!$B492)^2)/(2*'Simulation II'!C$22^2)))</f>
        <v>0</v>
      </c>
      <c r="D492" s="22">
        <f>(1/(D$22*(SQRT(2*PI())))*EXP(-((D$19-'Simulation II'!$B492)^2)/(2*'Simulation II'!D$22^2)))</f>
        <v>0</v>
      </c>
      <c r="E492" s="22">
        <f>(1/(E$22*(SQRT(2*PI())))*EXP(-((E$19-'Simulation II'!$B492)^2)/(2*'Simulation II'!E$22^2)))</f>
        <v>0</v>
      </c>
      <c r="F492" s="22">
        <f>(1/(F$22*(SQRT(2*PI())))*EXP(-((F$19-'Simulation II'!$B492)^2)/(2*'Simulation II'!F$22^2)))</f>
        <v>0</v>
      </c>
      <c r="G492" s="22">
        <f>(1/(G$22*(SQRT(2*PI())))*EXP(-((G$18-'Simulation II'!$B492)^2)/(2*'Simulation II'!G$22^2)))</f>
        <v>0</v>
      </c>
      <c r="H492" s="22">
        <f>(1/(H$22*(SQRT(2*PI())))*EXP(-((H$18-'Simulation II'!$B492)^2)/(2*'Simulation II'!H$22^2)))</f>
        <v>0</v>
      </c>
      <c r="I492" s="22">
        <f>(1/(I$22*(SQRT(2*PI())))*EXP(-((I$18-'Simulation II'!$B492)^2)/(2*'Simulation II'!I$22^2)))</f>
        <v>0</v>
      </c>
      <c r="J492" s="22">
        <f t="shared" si="12"/>
        <v>0</v>
      </c>
    </row>
    <row r="493" spans="1:10">
      <c r="A493" s="18">
        <f>B493/'Isocratic retention'!$B$5</f>
        <v>2.3300000000000201</v>
      </c>
      <c r="B493" s="8">
        <v>4.6600000000000401</v>
      </c>
      <c r="C493" s="22">
        <f>(1/(C$22*(SQRT(2*PI())))*EXP(-((C$19-'Simulation II'!$B493)^2)/(2*'Simulation II'!C$22^2)))</f>
        <v>0</v>
      </c>
      <c r="D493" s="22">
        <f>(1/(D$22*(SQRT(2*PI())))*EXP(-((D$19-'Simulation II'!$B493)^2)/(2*'Simulation II'!D$22^2)))</f>
        <v>0</v>
      </c>
      <c r="E493" s="22">
        <f>(1/(E$22*(SQRT(2*PI())))*EXP(-((E$19-'Simulation II'!$B493)^2)/(2*'Simulation II'!E$22^2)))</f>
        <v>0</v>
      </c>
      <c r="F493" s="22">
        <f>(1/(F$22*(SQRT(2*PI())))*EXP(-((F$19-'Simulation II'!$B493)^2)/(2*'Simulation II'!F$22^2)))</f>
        <v>0</v>
      </c>
      <c r="G493" s="22">
        <f>(1/(G$22*(SQRT(2*PI())))*EXP(-((G$18-'Simulation II'!$B493)^2)/(2*'Simulation II'!G$22^2)))</f>
        <v>0</v>
      </c>
      <c r="H493" s="22">
        <f>(1/(H$22*(SQRT(2*PI())))*EXP(-((H$18-'Simulation II'!$B493)^2)/(2*'Simulation II'!H$22^2)))</f>
        <v>0</v>
      </c>
      <c r="I493" s="22">
        <f>(1/(I$22*(SQRT(2*PI())))*EXP(-((I$18-'Simulation II'!$B493)^2)/(2*'Simulation II'!I$22^2)))</f>
        <v>0</v>
      </c>
      <c r="J493" s="22">
        <f t="shared" si="12"/>
        <v>0</v>
      </c>
    </row>
    <row r="494" spans="1:10">
      <c r="A494" s="18">
        <f>B494/'Isocratic retention'!$B$5</f>
        <v>2.3350000000000199</v>
      </c>
      <c r="B494" s="8">
        <v>4.6700000000000399</v>
      </c>
      <c r="C494" s="22">
        <f>(1/(C$22*(SQRT(2*PI())))*EXP(-((C$19-'Simulation II'!$B494)^2)/(2*'Simulation II'!C$22^2)))</f>
        <v>0</v>
      </c>
      <c r="D494" s="22">
        <f>(1/(D$22*(SQRT(2*PI())))*EXP(-((D$19-'Simulation II'!$B494)^2)/(2*'Simulation II'!D$22^2)))</f>
        <v>0</v>
      </c>
      <c r="E494" s="22">
        <f>(1/(E$22*(SQRT(2*PI())))*EXP(-((E$19-'Simulation II'!$B494)^2)/(2*'Simulation II'!E$22^2)))</f>
        <v>0</v>
      </c>
      <c r="F494" s="22">
        <f>(1/(F$22*(SQRT(2*PI())))*EXP(-((F$19-'Simulation II'!$B494)^2)/(2*'Simulation II'!F$22^2)))</f>
        <v>0</v>
      </c>
      <c r="G494" s="22">
        <f>(1/(G$22*(SQRT(2*PI())))*EXP(-((G$18-'Simulation II'!$B494)^2)/(2*'Simulation II'!G$22^2)))</f>
        <v>0</v>
      </c>
      <c r="H494" s="22">
        <f>(1/(H$22*(SQRT(2*PI())))*EXP(-((H$18-'Simulation II'!$B494)^2)/(2*'Simulation II'!H$22^2)))</f>
        <v>0</v>
      </c>
      <c r="I494" s="22">
        <f>(1/(I$22*(SQRT(2*PI())))*EXP(-((I$18-'Simulation II'!$B494)^2)/(2*'Simulation II'!I$22^2)))</f>
        <v>0</v>
      </c>
      <c r="J494" s="22">
        <f t="shared" si="12"/>
        <v>0</v>
      </c>
    </row>
    <row r="495" spans="1:10">
      <c r="A495" s="18">
        <f>B495/'Isocratic retention'!$B$5</f>
        <v>2.3400000000000198</v>
      </c>
      <c r="B495" s="8">
        <v>4.6800000000000397</v>
      </c>
      <c r="C495" s="22">
        <f>(1/(C$22*(SQRT(2*PI())))*EXP(-((C$19-'Simulation II'!$B495)^2)/(2*'Simulation II'!C$22^2)))</f>
        <v>0</v>
      </c>
      <c r="D495" s="22">
        <f>(1/(D$22*(SQRT(2*PI())))*EXP(-((D$19-'Simulation II'!$B495)^2)/(2*'Simulation II'!D$22^2)))</f>
        <v>0</v>
      </c>
      <c r="E495" s="22">
        <f>(1/(E$22*(SQRT(2*PI())))*EXP(-((E$19-'Simulation II'!$B495)^2)/(2*'Simulation II'!E$22^2)))</f>
        <v>0</v>
      </c>
      <c r="F495" s="22">
        <f>(1/(F$22*(SQRT(2*PI())))*EXP(-((F$19-'Simulation II'!$B495)^2)/(2*'Simulation II'!F$22^2)))</f>
        <v>0</v>
      </c>
      <c r="G495" s="22">
        <f>(1/(G$22*(SQRT(2*PI())))*EXP(-((G$18-'Simulation II'!$B495)^2)/(2*'Simulation II'!G$22^2)))</f>
        <v>0</v>
      </c>
      <c r="H495" s="22">
        <f>(1/(H$22*(SQRT(2*PI())))*EXP(-((H$18-'Simulation II'!$B495)^2)/(2*'Simulation II'!H$22^2)))</f>
        <v>0</v>
      </c>
      <c r="I495" s="22">
        <f>(1/(I$22*(SQRT(2*PI())))*EXP(-((I$18-'Simulation II'!$B495)^2)/(2*'Simulation II'!I$22^2)))</f>
        <v>0</v>
      </c>
      <c r="J495" s="22">
        <f t="shared" si="12"/>
        <v>0</v>
      </c>
    </row>
    <row r="496" spans="1:10">
      <c r="A496" s="18">
        <f>B496/'Isocratic retention'!$B$5</f>
        <v>2.3450000000000202</v>
      </c>
      <c r="B496" s="8">
        <v>4.6900000000000404</v>
      </c>
      <c r="C496" s="22">
        <f>(1/(C$22*(SQRT(2*PI())))*EXP(-((C$19-'Simulation II'!$B496)^2)/(2*'Simulation II'!C$22^2)))</f>
        <v>0</v>
      </c>
      <c r="D496" s="22">
        <f>(1/(D$22*(SQRT(2*PI())))*EXP(-((D$19-'Simulation II'!$B496)^2)/(2*'Simulation II'!D$22^2)))</f>
        <v>0</v>
      </c>
      <c r="E496" s="22">
        <f>(1/(E$22*(SQRT(2*PI())))*EXP(-((E$19-'Simulation II'!$B496)^2)/(2*'Simulation II'!E$22^2)))</f>
        <v>0</v>
      </c>
      <c r="F496" s="22">
        <f>(1/(F$22*(SQRT(2*PI())))*EXP(-((F$19-'Simulation II'!$B496)^2)/(2*'Simulation II'!F$22^2)))</f>
        <v>0</v>
      </c>
      <c r="G496" s="22">
        <f>(1/(G$22*(SQRT(2*PI())))*EXP(-((G$18-'Simulation II'!$B496)^2)/(2*'Simulation II'!G$22^2)))</f>
        <v>0</v>
      </c>
      <c r="H496" s="22">
        <f>(1/(H$22*(SQRT(2*PI())))*EXP(-((H$18-'Simulation II'!$B496)^2)/(2*'Simulation II'!H$22^2)))</f>
        <v>0</v>
      </c>
      <c r="I496" s="22">
        <f>(1/(I$22*(SQRT(2*PI())))*EXP(-((I$18-'Simulation II'!$B496)^2)/(2*'Simulation II'!I$22^2)))</f>
        <v>0</v>
      </c>
      <c r="J496" s="22">
        <f t="shared" si="12"/>
        <v>0</v>
      </c>
    </row>
    <row r="497" spans="1:10">
      <c r="A497" s="18">
        <f>B497/'Isocratic retention'!$B$5</f>
        <v>2.3500000000000201</v>
      </c>
      <c r="B497" s="8">
        <v>4.7000000000000401</v>
      </c>
      <c r="C497" s="22">
        <f>(1/(C$22*(SQRT(2*PI())))*EXP(-((C$19-'Simulation II'!$B497)^2)/(2*'Simulation II'!C$22^2)))</f>
        <v>0</v>
      </c>
      <c r="D497" s="22">
        <f>(1/(D$22*(SQRT(2*PI())))*EXP(-((D$19-'Simulation II'!$B497)^2)/(2*'Simulation II'!D$22^2)))</f>
        <v>0</v>
      </c>
      <c r="E497" s="22">
        <f>(1/(E$22*(SQRT(2*PI())))*EXP(-((E$19-'Simulation II'!$B497)^2)/(2*'Simulation II'!E$22^2)))</f>
        <v>0</v>
      </c>
      <c r="F497" s="22">
        <f>(1/(F$22*(SQRT(2*PI())))*EXP(-((F$19-'Simulation II'!$B497)^2)/(2*'Simulation II'!F$22^2)))</f>
        <v>0</v>
      </c>
      <c r="G497" s="22">
        <f>(1/(G$22*(SQRT(2*PI())))*EXP(-((G$18-'Simulation II'!$B497)^2)/(2*'Simulation II'!G$22^2)))</f>
        <v>0</v>
      </c>
      <c r="H497" s="22">
        <f>(1/(H$22*(SQRT(2*PI())))*EXP(-((H$18-'Simulation II'!$B497)^2)/(2*'Simulation II'!H$22^2)))</f>
        <v>0</v>
      </c>
      <c r="I497" s="22">
        <f>(1/(I$22*(SQRT(2*PI())))*EXP(-((I$18-'Simulation II'!$B497)^2)/(2*'Simulation II'!I$22^2)))</f>
        <v>0</v>
      </c>
      <c r="J497" s="22">
        <f t="shared" si="12"/>
        <v>0</v>
      </c>
    </row>
    <row r="498" spans="1:10">
      <c r="A498" s="18">
        <f>B498/'Isocratic retention'!$B$5</f>
        <v>2.35500000000002</v>
      </c>
      <c r="B498" s="8">
        <v>4.7100000000000399</v>
      </c>
      <c r="C498" s="22">
        <f>(1/(C$22*(SQRT(2*PI())))*EXP(-((C$19-'Simulation II'!$B498)^2)/(2*'Simulation II'!C$22^2)))</f>
        <v>0</v>
      </c>
      <c r="D498" s="22">
        <f>(1/(D$22*(SQRT(2*PI())))*EXP(-((D$19-'Simulation II'!$B498)^2)/(2*'Simulation II'!D$22^2)))</f>
        <v>0</v>
      </c>
      <c r="E498" s="22">
        <f>(1/(E$22*(SQRT(2*PI())))*EXP(-((E$19-'Simulation II'!$B498)^2)/(2*'Simulation II'!E$22^2)))</f>
        <v>0</v>
      </c>
      <c r="F498" s="22">
        <f>(1/(F$22*(SQRT(2*PI())))*EXP(-((F$19-'Simulation II'!$B498)^2)/(2*'Simulation II'!F$22^2)))</f>
        <v>0</v>
      </c>
      <c r="G498" s="22">
        <f>(1/(G$22*(SQRT(2*PI())))*EXP(-((G$18-'Simulation II'!$B498)^2)/(2*'Simulation II'!G$22^2)))</f>
        <v>0</v>
      </c>
      <c r="H498" s="22">
        <f>(1/(H$22*(SQRT(2*PI())))*EXP(-((H$18-'Simulation II'!$B498)^2)/(2*'Simulation II'!H$22^2)))</f>
        <v>0</v>
      </c>
      <c r="I498" s="22">
        <f>(1/(I$22*(SQRT(2*PI())))*EXP(-((I$18-'Simulation II'!$B498)^2)/(2*'Simulation II'!I$22^2)))</f>
        <v>0</v>
      </c>
      <c r="J498" s="22">
        <f t="shared" si="12"/>
        <v>0</v>
      </c>
    </row>
    <row r="499" spans="1:10">
      <c r="A499" s="18">
        <f>B499/'Isocratic retention'!$B$5</f>
        <v>2.3600000000000199</v>
      </c>
      <c r="B499" s="8">
        <v>4.7200000000000397</v>
      </c>
      <c r="C499" s="22">
        <f>(1/(C$22*(SQRT(2*PI())))*EXP(-((C$19-'Simulation II'!$B499)^2)/(2*'Simulation II'!C$22^2)))</f>
        <v>0</v>
      </c>
      <c r="D499" s="22">
        <f>(1/(D$22*(SQRT(2*PI())))*EXP(-((D$19-'Simulation II'!$B499)^2)/(2*'Simulation II'!D$22^2)))</f>
        <v>0</v>
      </c>
      <c r="E499" s="22">
        <f>(1/(E$22*(SQRT(2*PI())))*EXP(-((E$19-'Simulation II'!$B499)^2)/(2*'Simulation II'!E$22^2)))</f>
        <v>0</v>
      </c>
      <c r="F499" s="22">
        <f>(1/(F$22*(SQRT(2*PI())))*EXP(-((F$19-'Simulation II'!$B499)^2)/(2*'Simulation II'!F$22^2)))</f>
        <v>0</v>
      </c>
      <c r="G499" s="22">
        <f>(1/(G$22*(SQRT(2*PI())))*EXP(-((G$18-'Simulation II'!$B499)^2)/(2*'Simulation II'!G$22^2)))</f>
        <v>0</v>
      </c>
      <c r="H499" s="22">
        <f>(1/(H$22*(SQRT(2*PI())))*EXP(-((H$18-'Simulation II'!$B499)^2)/(2*'Simulation II'!H$22^2)))</f>
        <v>0</v>
      </c>
      <c r="I499" s="22">
        <f>(1/(I$22*(SQRT(2*PI())))*EXP(-((I$18-'Simulation II'!$B499)^2)/(2*'Simulation II'!I$22^2)))</f>
        <v>0</v>
      </c>
      <c r="J499" s="22">
        <f t="shared" si="12"/>
        <v>0</v>
      </c>
    </row>
    <row r="500" spans="1:10">
      <c r="A500" s="18">
        <f>B500/'Isocratic retention'!$B$5</f>
        <v>2.3650000000000202</v>
      </c>
      <c r="B500" s="8">
        <v>4.7300000000000404</v>
      </c>
      <c r="C500" s="22">
        <f>(1/(C$22*(SQRT(2*PI())))*EXP(-((C$19-'Simulation II'!$B500)^2)/(2*'Simulation II'!C$22^2)))</f>
        <v>0</v>
      </c>
      <c r="D500" s="22">
        <f>(1/(D$22*(SQRT(2*PI())))*EXP(-((D$19-'Simulation II'!$B500)^2)/(2*'Simulation II'!D$22^2)))</f>
        <v>0</v>
      </c>
      <c r="E500" s="22">
        <f>(1/(E$22*(SQRT(2*PI())))*EXP(-((E$19-'Simulation II'!$B500)^2)/(2*'Simulation II'!E$22^2)))</f>
        <v>0</v>
      </c>
      <c r="F500" s="22">
        <f>(1/(F$22*(SQRT(2*PI())))*EXP(-((F$19-'Simulation II'!$B500)^2)/(2*'Simulation II'!F$22^2)))</f>
        <v>0</v>
      </c>
      <c r="G500" s="22">
        <f>(1/(G$22*(SQRT(2*PI())))*EXP(-((G$18-'Simulation II'!$B500)^2)/(2*'Simulation II'!G$22^2)))</f>
        <v>0</v>
      </c>
      <c r="H500" s="22">
        <f>(1/(H$22*(SQRT(2*PI())))*EXP(-((H$18-'Simulation II'!$B500)^2)/(2*'Simulation II'!H$22^2)))</f>
        <v>0</v>
      </c>
      <c r="I500" s="22">
        <f>(1/(I$22*(SQRT(2*PI())))*EXP(-((I$18-'Simulation II'!$B500)^2)/(2*'Simulation II'!I$22^2)))</f>
        <v>0</v>
      </c>
      <c r="J500" s="22">
        <f t="shared" si="12"/>
        <v>0</v>
      </c>
    </row>
    <row r="501" spans="1:10">
      <c r="A501" s="18">
        <f>B501/'Isocratic retention'!$B$5</f>
        <v>2.3700000000000201</v>
      </c>
      <c r="B501" s="8">
        <v>4.7400000000000402</v>
      </c>
      <c r="C501" s="22">
        <f>(1/(C$22*(SQRT(2*PI())))*EXP(-((C$19-'Simulation II'!$B501)^2)/(2*'Simulation II'!C$22^2)))</f>
        <v>0</v>
      </c>
      <c r="D501" s="22">
        <f>(1/(D$22*(SQRT(2*PI())))*EXP(-((D$19-'Simulation II'!$B501)^2)/(2*'Simulation II'!D$22^2)))</f>
        <v>0</v>
      </c>
      <c r="E501" s="22">
        <f>(1/(E$22*(SQRT(2*PI())))*EXP(-((E$19-'Simulation II'!$B501)^2)/(2*'Simulation II'!E$22^2)))</f>
        <v>0</v>
      </c>
      <c r="F501" s="22">
        <f>(1/(F$22*(SQRT(2*PI())))*EXP(-((F$19-'Simulation II'!$B501)^2)/(2*'Simulation II'!F$22^2)))</f>
        <v>0</v>
      </c>
      <c r="G501" s="22">
        <f>(1/(G$22*(SQRT(2*PI())))*EXP(-((G$18-'Simulation II'!$B501)^2)/(2*'Simulation II'!G$22^2)))</f>
        <v>0</v>
      </c>
      <c r="H501" s="22">
        <f>(1/(H$22*(SQRT(2*PI())))*EXP(-((H$18-'Simulation II'!$B501)^2)/(2*'Simulation II'!H$22^2)))</f>
        <v>0</v>
      </c>
      <c r="I501" s="22">
        <f>(1/(I$22*(SQRT(2*PI())))*EXP(-((I$18-'Simulation II'!$B501)^2)/(2*'Simulation II'!I$22^2)))</f>
        <v>0</v>
      </c>
      <c r="J501" s="22">
        <f t="shared" si="12"/>
        <v>0</v>
      </c>
    </row>
    <row r="502" spans="1:10">
      <c r="A502" s="18">
        <f>B502/'Isocratic retention'!$B$5</f>
        <v>2.37500000000002</v>
      </c>
      <c r="B502" s="8">
        <v>4.75000000000004</v>
      </c>
      <c r="C502" s="22">
        <f>(1/(C$22*(SQRT(2*PI())))*EXP(-((C$19-'Simulation II'!$B502)^2)/(2*'Simulation II'!C$22^2)))</f>
        <v>0</v>
      </c>
      <c r="D502" s="22">
        <f>(1/(D$22*(SQRT(2*PI())))*EXP(-((D$19-'Simulation II'!$B502)^2)/(2*'Simulation II'!D$22^2)))</f>
        <v>0</v>
      </c>
      <c r="E502" s="22">
        <f>(1/(E$22*(SQRT(2*PI())))*EXP(-((E$19-'Simulation II'!$B502)^2)/(2*'Simulation II'!E$22^2)))</f>
        <v>0</v>
      </c>
      <c r="F502" s="22">
        <f>(1/(F$22*(SQRT(2*PI())))*EXP(-((F$19-'Simulation II'!$B502)^2)/(2*'Simulation II'!F$22^2)))</f>
        <v>0</v>
      </c>
      <c r="G502" s="22">
        <f>(1/(G$22*(SQRT(2*PI())))*EXP(-((G$18-'Simulation II'!$B502)^2)/(2*'Simulation II'!G$22^2)))</f>
        <v>0</v>
      </c>
      <c r="H502" s="22">
        <f>(1/(H$22*(SQRT(2*PI())))*EXP(-((H$18-'Simulation II'!$B502)^2)/(2*'Simulation II'!H$22^2)))</f>
        <v>0</v>
      </c>
      <c r="I502" s="22">
        <f>(1/(I$22*(SQRT(2*PI())))*EXP(-((I$18-'Simulation II'!$B502)^2)/(2*'Simulation II'!I$22^2)))</f>
        <v>0</v>
      </c>
      <c r="J502" s="22">
        <f t="shared" si="12"/>
        <v>0</v>
      </c>
    </row>
    <row r="503" spans="1:10">
      <c r="A503" s="18">
        <f>B503/'Isocratic retention'!$B$5</f>
        <v>2.3800000000000199</v>
      </c>
      <c r="B503" s="8">
        <v>4.7600000000000398</v>
      </c>
      <c r="C503" s="22">
        <f>(1/(C$22*(SQRT(2*PI())))*EXP(-((C$19-'Simulation II'!$B503)^2)/(2*'Simulation II'!C$22^2)))</f>
        <v>0</v>
      </c>
      <c r="D503" s="22">
        <f>(1/(D$22*(SQRT(2*PI())))*EXP(-((D$19-'Simulation II'!$B503)^2)/(2*'Simulation II'!D$22^2)))</f>
        <v>0</v>
      </c>
      <c r="E503" s="22">
        <f>(1/(E$22*(SQRT(2*PI())))*EXP(-((E$19-'Simulation II'!$B503)^2)/(2*'Simulation II'!E$22^2)))</f>
        <v>0</v>
      </c>
      <c r="F503" s="22">
        <f>(1/(F$22*(SQRT(2*PI())))*EXP(-((F$19-'Simulation II'!$B503)^2)/(2*'Simulation II'!F$22^2)))</f>
        <v>0</v>
      </c>
      <c r="G503" s="22">
        <f>(1/(G$22*(SQRT(2*PI())))*EXP(-((G$18-'Simulation II'!$B503)^2)/(2*'Simulation II'!G$22^2)))</f>
        <v>0</v>
      </c>
      <c r="H503" s="22">
        <f>(1/(H$22*(SQRT(2*PI())))*EXP(-((H$18-'Simulation II'!$B503)^2)/(2*'Simulation II'!H$22^2)))</f>
        <v>0</v>
      </c>
      <c r="I503" s="22">
        <f>(1/(I$22*(SQRT(2*PI())))*EXP(-((I$18-'Simulation II'!$B503)^2)/(2*'Simulation II'!I$22^2)))</f>
        <v>0</v>
      </c>
      <c r="J503" s="22">
        <f t="shared" si="12"/>
        <v>0</v>
      </c>
    </row>
    <row r="504" spans="1:10">
      <c r="A504" s="18">
        <f>B504/'Isocratic retention'!$B$5</f>
        <v>2.3850000000000202</v>
      </c>
      <c r="B504" s="8">
        <v>4.7700000000000404</v>
      </c>
      <c r="C504" s="22">
        <f>(1/(C$22*(SQRT(2*PI())))*EXP(-((C$19-'Simulation II'!$B504)^2)/(2*'Simulation II'!C$22^2)))</f>
        <v>0</v>
      </c>
      <c r="D504" s="22">
        <f>(1/(D$22*(SQRT(2*PI())))*EXP(-((D$19-'Simulation II'!$B504)^2)/(2*'Simulation II'!D$22^2)))</f>
        <v>0</v>
      </c>
      <c r="E504" s="22">
        <f>(1/(E$22*(SQRT(2*PI())))*EXP(-((E$19-'Simulation II'!$B504)^2)/(2*'Simulation II'!E$22^2)))</f>
        <v>0</v>
      </c>
      <c r="F504" s="22">
        <f>(1/(F$22*(SQRT(2*PI())))*EXP(-((F$19-'Simulation II'!$B504)^2)/(2*'Simulation II'!F$22^2)))</f>
        <v>0</v>
      </c>
      <c r="G504" s="22">
        <f>(1/(G$22*(SQRT(2*PI())))*EXP(-((G$18-'Simulation II'!$B504)^2)/(2*'Simulation II'!G$22^2)))</f>
        <v>0</v>
      </c>
      <c r="H504" s="22">
        <f>(1/(H$22*(SQRT(2*PI())))*EXP(-((H$18-'Simulation II'!$B504)^2)/(2*'Simulation II'!H$22^2)))</f>
        <v>0</v>
      </c>
      <c r="I504" s="22">
        <f>(1/(I$22*(SQRT(2*PI())))*EXP(-((I$18-'Simulation II'!$B504)^2)/(2*'Simulation II'!I$22^2)))</f>
        <v>0</v>
      </c>
      <c r="J504" s="22">
        <f t="shared" si="12"/>
        <v>0</v>
      </c>
    </row>
    <row r="505" spans="1:10">
      <c r="A505" s="18">
        <f>B505/'Isocratic retention'!$B$5</f>
        <v>2.3900000000000201</v>
      </c>
      <c r="B505" s="8">
        <v>4.7800000000000402</v>
      </c>
      <c r="C505" s="22">
        <f>(1/(C$22*(SQRT(2*PI())))*EXP(-((C$19-'Simulation II'!$B505)^2)/(2*'Simulation II'!C$22^2)))</f>
        <v>0</v>
      </c>
      <c r="D505" s="22">
        <f>(1/(D$22*(SQRT(2*PI())))*EXP(-((D$19-'Simulation II'!$B505)^2)/(2*'Simulation II'!D$22^2)))</f>
        <v>0</v>
      </c>
      <c r="E505" s="22">
        <f>(1/(E$22*(SQRT(2*PI())))*EXP(-((E$19-'Simulation II'!$B505)^2)/(2*'Simulation II'!E$22^2)))</f>
        <v>0</v>
      </c>
      <c r="F505" s="22">
        <f>(1/(F$22*(SQRT(2*PI())))*EXP(-((F$19-'Simulation II'!$B505)^2)/(2*'Simulation II'!F$22^2)))</f>
        <v>0</v>
      </c>
      <c r="G505" s="22">
        <f>(1/(G$22*(SQRT(2*PI())))*EXP(-((G$18-'Simulation II'!$B505)^2)/(2*'Simulation II'!G$22^2)))</f>
        <v>0</v>
      </c>
      <c r="H505" s="22">
        <f>(1/(H$22*(SQRT(2*PI())))*EXP(-((H$18-'Simulation II'!$B505)^2)/(2*'Simulation II'!H$22^2)))</f>
        <v>0</v>
      </c>
      <c r="I505" s="22">
        <f>(1/(I$22*(SQRT(2*PI())))*EXP(-((I$18-'Simulation II'!$B505)^2)/(2*'Simulation II'!I$22^2)))</f>
        <v>0</v>
      </c>
      <c r="J505" s="22">
        <f t="shared" si="12"/>
        <v>0</v>
      </c>
    </row>
    <row r="506" spans="1:10">
      <c r="A506" s="18">
        <f>B506/'Isocratic retention'!$B$5</f>
        <v>2.39500000000002</v>
      </c>
      <c r="B506" s="8">
        <v>4.79000000000004</v>
      </c>
      <c r="C506" s="22">
        <f>(1/(C$22*(SQRT(2*PI())))*EXP(-((C$19-'Simulation II'!$B506)^2)/(2*'Simulation II'!C$22^2)))</f>
        <v>0</v>
      </c>
      <c r="D506" s="22">
        <f>(1/(D$22*(SQRT(2*PI())))*EXP(-((D$19-'Simulation II'!$B506)^2)/(2*'Simulation II'!D$22^2)))</f>
        <v>0</v>
      </c>
      <c r="E506" s="22">
        <f>(1/(E$22*(SQRT(2*PI())))*EXP(-((E$19-'Simulation II'!$B506)^2)/(2*'Simulation II'!E$22^2)))</f>
        <v>0</v>
      </c>
      <c r="F506" s="22">
        <f>(1/(F$22*(SQRT(2*PI())))*EXP(-((F$19-'Simulation II'!$B506)^2)/(2*'Simulation II'!F$22^2)))</f>
        <v>0</v>
      </c>
      <c r="G506" s="22">
        <f>(1/(G$22*(SQRT(2*PI())))*EXP(-((G$18-'Simulation II'!$B506)^2)/(2*'Simulation II'!G$22^2)))</f>
        <v>0</v>
      </c>
      <c r="H506" s="22">
        <f>(1/(H$22*(SQRT(2*PI())))*EXP(-((H$18-'Simulation II'!$B506)^2)/(2*'Simulation II'!H$22^2)))</f>
        <v>0</v>
      </c>
      <c r="I506" s="22">
        <f>(1/(I$22*(SQRT(2*PI())))*EXP(-((I$18-'Simulation II'!$B506)^2)/(2*'Simulation II'!I$22^2)))</f>
        <v>0</v>
      </c>
      <c r="J506" s="22">
        <f t="shared" si="12"/>
        <v>0</v>
      </c>
    </row>
    <row r="507" spans="1:10">
      <c r="A507" s="18">
        <f>B507/'Isocratic retention'!$B$5</f>
        <v>2.4000000000000199</v>
      </c>
      <c r="B507" s="8">
        <v>4.8000000000000398</v>
      </c>
      <c r="C507" s="22">
        <f>(1/(C$22*(SQRT(2*PI())))*EXP(-((C$19-'Simulation II'!$B507)^2)/(2*'Simulation II'!C$22^2)))</f>
        <v>0</v>
      </c>
      <c r="D507" s="22">
        <f>(1/(D$22*(SQRT(2*PI())))*EXP(-((D$19-'Simulation II'!$B507)^2)/(2*'Simulation II'!D$22^2)))</f>
        <v>0</v>
      </c>
      <c r="E507" s="22">
        <f>(1/(E$22*(SQRT(2*PI())))*EXP(-((E$19-'Simulation II'!$B507)^2)/(2*'Simulation II'!E$22^2)))</f>
        <v>0</v>
      </c>
      <c r="F507" s="22">
        <f>(1/(F$22*(SQRT(2*PI())))*EXP(-((F$19-'Simulation II'!$B507)^2)/(2*'Simulation II'!F$22^2)))</f>
        <v>0</v>
      </c>
      <c r="G507" s="22">
        <f>(1/(G$22*(SQRT(2*PI())))*EXP(-((G$18-'Simulation II'!$B507)^2)/(2*'Simulation II'!G$22^2)))</f>
        <v>0</v>
      </c>
      <c r="H507" s="22">
        <f>(1/(H$22*(SQRT(2*PI())))*EXP(-((H$18-'Simulation II'!$B507)^2)/(2*'Simulation II'!H$22^2)))</f>
        <v>0</v>
      </c>
      <c r="I507" s="22">
        <f>(1/(I$22*(SQRT(2*PI())))*EXP(-((I$18-'Simulation II'!$B507)^2)/(2*'Simulation II'!I$22^2)))</f>
        <v>0</v>
      </c>
      <c r="J507" s="22">
        <f t="shared" si="12"/>
        <v>0</v>
      </c>
    </row>
    <row r="508" spans="1:10">
      <c r="A508" s="18">
        <f>B508/'Isocratic retention'!$B$5</f>
        <v>2.4050000000000198</v>
      </c>
      <c r="B508" s="8">
        <v>4.8100000000000396</v>
      </c>
      <c r="C508" s="22">
        <f>(1/(C$22*(SQRT(2*PI())))*EXP(-((C$19-'Simulation II'!$B508)^2)/(2*'Simulation II'!C$22^2)))</f>
        <v>0</v>
      </c>
      <c r="D508" s="22">
        <f>(1/(D$22*(SQRT(2*PI())))*EXP(-((D$19-'Simulation II'!$B508)^2)/(2*'Simulation II'!D$22^2)))</f>
        <v>0</v>
      </c>
      <c r="E508" s="22">
        <f>(1/(E$22*(SQRT(2*PI())))*EXP(-((E$19-'Simulation II'!$B508)^2)/(2*'Simulation II'!E$22^2)))</f>
        <v>0</v>
      </c>
      <c r="F508" s="22">
        <f>(1/(F$22*(SQRT(2*PI())))*EXP(-((F$19-'Simulation II'!$B508)^2)/(2*'Simulation II'!F$22^2)))</f>
        <v>0</v>
      </c>
      <c r="G508" s="22">
        <f>(1/(G$22*(SQRT(2*PI())))*EXP(-((G$18-'Simulation II'!$B508)^2)/(2*'Simulation II'!G$22^2)))</f>
        <v>0</v>
      </c>
      <c r="H508" s="22">
        <f>(1/(H$22*(SQRT(2*PI())))*EXP(-((H$18-'Simulation II'!$B508)^2)/(2*'Simulation II'!H$22^2)))</f>
        <v>0</v>
      </c>
      <c r="I508" s="22">
        <f>(1/(I$22*(SQRT(2*PI())))*EXP(-((I$18-'Simulation II'!$B508)^2)/(2*'Simulation II'!I$22^2)))</f>
        <v>0</v>
      </c>
      <c r="J508" s="22">
        <f t="shared" si="12"/>
        <v>0</v>
      </c>
    </row>
    <row r="509" spans="1:10">
      <c r="A509" s="18">
        <f>B509/'Isocratic retention'!$B$5</f>
        <v>2.4100000000000201</v>
      </c>
      <c r="B509" s="8">
        <v>4.8200000000000403</v>
      </c>
      <c r="C509" s="22">
        <f>(1/(C$22*(SQRT(2*PI())))*EXP(-((C$19-'Simulation II'!$B509)^2)/(2*'Simulation II'!C$22^2)))</f>
        <v>0</v>
      </c>
      <c r="D509" s="22">
        <f>(1/(D$22*(SQRT(2*PI())))*EXP(-((D$19-'Simulation II'!$B509)^2)/(2*'Simulation II'!D$22^2)))</f>
        <v>0</v>
      </c>
      <c r="E509" s="22">
        <f>(1/(E$22*(SQRT(2*PI())))*EXP(-((E$19-'Simulation II'!$B509)^2)/(2*'Simulation II'!E$22^2)))</f>
        <v>0</v>
      </c>
      <c r="F509" s="22">
        <f>(1/(F$22*(SQRT(2*PI())))*EXP(-((F$19-'Simulation II'!$B509)^2)/(2*'Simulation II'!F$22^2)))</f>
        <v>0</v>
      </c>
      <c r="G509" s="22">
        <f>(1/(G$22*(SQRT(2*PI())))*EXP(-((G$18-'Simulation II'!$B509)^2)/(2*'Simulation II'!G$22^2)))</f>
        <v>0</v>
      </c>
      <c r="H509" s="22">
        <f>(1/(H$22*(SQRT(2*PI())))*EXP(-((H$18-'Simulation II'!$B509)^2)/(2*'Simulation II'!H$22^2)))</f>
        <v>0</v>
      </c>
      <c r="I509" s="22">
        <f>(1/(I$22*(SQRT(2*PI())))*EXP(-((I$18-'Simulation II'!$B509)^2)/(2*'Simulation II'!I$22^2)))</f>
        <v>0</v>
      </c>
      <c r="J509" s="22">
        <f t="shared" si="12"/>
        <v>0</v>
      </c>
    </row>
    <row r="510" spans="1:10">
      <c r="A510" s="18">
        <f>B510/'Isocratic retention'!$B$5</f>
        <v>2.41500000000002</v>
      </c>
      <c r="B510" s="8">
        <v>4.83000000000004</v>
      </c>
      <c r="C510" s="22">
        <f>(1/(C$22*(SQRT(2*PI())))*EXP(-((C$19-'Simulation II'!$B510)^2)/(2*'Simulation II'!C$22^2)))</f>
        <v>0</v>
      </c>
      <c r="D510" s="22">
        <f>(1/(D$22*(SQRT(2*PI())))*EXP(-((D$19-'Simulation II'!$B510)^2)/(2*'Simulation II'!D$22^2)))</f>
        <v>0</v>
      </c>
      <c r="E510" s="22">
        <f>(1/(E$22*(SQRT(2*PI())))*EXP(-((E$19-'Simulation II'!$B510)^2)/(2*'Simulation II'!E$22^2)))</f>
        <v>0</v>
      </c>
      <c r="F510" s="22">
        <f>(1/(F$22*(SQRT(2*PI())))*EXP(-((F$19-'Simulation II'!$B510)^2)/(2*'Simulation II'!F$22^2)))</f>
        <v>0</v>
      </c>
      <c r="G510" s="22">
        <f>(1/(G$22*(SQRT(2*PI())))*EXP(-((G$18-'Simulation II'!$B510)^2)/(2*'Simulation II'!G$22^2)))</f>
        <v>0</v>
      </c>
      <c r="H510" s="22">
        <f>(1/(H$22*(SQRT(2*PI())))*EXP(-((H$18-'Simulation II'!$B510)^2)/(2*'Simulation II'!H$22^2)))</f>
        <v>0</v>
      </c>
      <c r="I510" s="22">
        <f>(1/(I$22*(SQRT(2*PI())))*EXP(-((I$18-'Simulation II'!$B510)^2)/(2*'Simulation II'!I$22^2)))</f>
        <v>0</v>
      </c>
      <c r="J510" s="22">
        <f t="shared" si="12"/>
        <v>0</v>
      </c>
    </row>
    <row r="511" spans="1:10">
      <c r="A511" s="18">
        <f>B511/'Isocratic retention'!$B$5</f>
        <v>2.4200000000000199</v>
      </c>
      <c r="B511" s="8">
        <v>4.8400000000000398</v>
      </c>
      <c r="C511" s="22">
        <f>(1/(C$22*(SQRT(2*PI())))*EXP(-((C$19-'Simulation II'!$B511)^2)/(2*'Simulation II'!C$22^2)))</f>
        <v>0</v>
      </c>
      <c r="D511" s="22">
        <f>(1/(D$22*(SQRT(2*PI())))*EXP(-((D$19-'Simulation II'!$B511)^2)/(2*'Simulation II'!D$22^2)))</f>
        <v>0</v>
      </c>
      <c r="E511" s="22">
        <f>(1/(E$22*(SQRT(2*PI())))*EXP(-((E$19-'Simulation II'!$B511)^2)/(2*'Simulation II'!E$22^2)))</f>
        <v>0</v>
      </c>
      <c r="F511" s="22">
        <f>(1/(F$22*(SQRT(2*PI())))*EXP(-((F$19-'Simulation II'!$B511)^2)/(2*'Simulation II'!F$22^2)))</f>
        <v>0</v>
      </c>
      <c r="G511" s="22">
        <f>(1/(G$22*(SQRT(2*PI())))*EXP(-((G$18-'Simulation II'!$B511)^2)/(2*'Simulation II'!G$22^2)))</f>
        <v>0</v>
      </c>
      <c r="H511" s="22">
        <f>(1/(H$22*(SQRT(2*PI())))*EXP(-((H$18-'Simulation II'!$B511)^2)/(2*'Simulation II'!H$22^2)))</f>
        <v>0</v>
      </c>
      <c r="I511" s="22">
        <f>(1/(I$22*(SQRT(2*PI())))*EXP(-((I$18-'Simulation II'!$B511)^2)/(2*'Simulation II'!I$22^2)))</f>
        <v>0</v>
      </c>
      <c r="J511" s="22">
        <f t="shared" si="12"/>
        <v>0</v>
      </c>
    </row>
    <row r="512" spans="1:10">
      <c r="A512" s="18">
        <f>B512/'Isocratic retention'!$B$5</f>
        <v>2.4250000000000198</v>
      </c>
      <c r="B512" s="8">
        <v>4.8500000000000396</v>
      </c>
      <c r="C512" s="22">
        <f>(1/(C$22*(SQRT(2*PI())))*EXP(-((C$19-'Simulation II'!$B512)^2)/(2*'Simulation II'!C$22^2)))</f>
        <v>0</v>
      </c>
      <c r="D512" s="22">
        <f>(1/(D$22*(SQRT(2*PI())))*EXP(-((D$19-'Simulation II'!$B512)^2)/(2*'Simulation II'!D$22^2)))</f>
        <v>0</v>
      </c>
      <c r="E512" s="22">
        <f>(1/(E$22*(SQRT(2*PI())))*EXP(-((E$19-'Simulation II'!$B512)^2)/(2*'Simulation II'!E$22^2)))</f>
        <v>0</v>
      </c>
      <c r="F512" s="22">
        <f>(1/(F$22*(SQRT(2*PI())))*EXP(-((F$19-'Simulation II'!$B512)^2)/(2*'Simulation II'!F$22^2)))</f>
        <v>0</v>
      </c>
      <c r="G512" s="22">
        <f>(1/(G$22*(SQRT(2*PI())))*EXP(-((G$18-'Simulation II'!$B512)^2)/(2*'Simulation II'!G$22^2)))</f>
        <v>0</v>
      </c>
      <c r="H512" s="22">
        <f>(1/(H$22*(SQRT(2*PI())))*EXP(-((H$18-'Simulation II'!$B512)^2)/(2*'Simulation II'!H$22^2)))</f>
        <v>0</v>
      </c>
      <c r="I512" s="22">
        <f>(1/(I$22*(SQRT(2*PI())))*EXP(-((I$18-'Simulation II'!$B512)^2)/(2*'Simulation II'!I$22^2)))</f>
        <v>0</v>
      </c>
      <c r="J512" s="22">
        <f t="shared" si="12"/>
        <v>0</v>
      </c>
    </row>
    <row r="513" spans="1:10">
      <c r="A513" s="18">
        <f>B513/'Isocratic retention'!$B$5</f>
        <v>2.4300000000000201</v>
      </c>
      <c r="B513" s="8">
        <v>4.8600000000000403</v>
      </c>
      <c r="C513" s="22">
        <f>(1/(C$22*(SQRT(2*PI())))*EXP(-((C$19-'Simulation II'!$B513)^2)/(2*'Simulation II'!C$22^2)))</f>
        <v>0</v>
      </c>
      <c r="D513" s="22">
        <f>(1/(D$22*(SQRT(2*PI())))*EXP(-((D$19-'Simulation II'!$B513)^2)/(2*'Simulation II'!D$22^2)))</f>
        <v>0</v>
      </c>
      <c r="E513" s="22">
        <f>(1/(E$22*(SQRT(2*PI())))*EXP(-((E$19-'Simulation II'!$B513)^2)/(2*'Simulation II'!E$22^2)))</f>
        <v>0</v>
      </c>
      <c r="F513" s="22">
        <f>(1/(F$22*(SQRT(2*PI())))*EXP(-((F$19-'Simulation II'!$B513)^2)/(2*'Simulation II'!F$22^2)))</f>
        <v>0</v>
      </c>
      <c r="G513" s="22">
        <f>(1/(G$22*(SQRT(2*PI())))*EXP(-((G$18-'Simulation II'!$B513)^2)/(2*'Simulation II'!G$22^2)))</f>
        <v>0</v>
      </c>
      <c r="H513" s="22">
        <f>(1/(H$22*(SQRT(2*PI())))*EXP(-((H$18-'Simulation II'!$B513)^2)/(2*'Simulation II'!H$22^2)))</f>
        <v>0</v>
      </c>
      <c r="I513" s="22">
        <f>(1/(I$22*(SQRT(2*PI())))*EXP(-((I$18-'Simulation II'!$B513)^2)/(2*'Simulation II'!I$22^2)))</f>
        <v>0</v>
      </c>
      <c r="J513" s="22">
        <f t="shared" si="12"/>
        <v>0</v>
      </c>
    </row>
    <row r="514" spans="1:10">
      <c r="A514" s="18">
        <f>B514/'Isocratic retention'!$B$5</f>
        <v>2.43500000000002</v>
      </c>
      <c r="B514" s="8">
        <v>4.8700000000000401</v>
      </c>
      <c r="C514" s="22">
        <f>(1/(C$22*(SQRT(2*PI())))*EXP(-((C$19-'Simulation II'!$B514)^2)/(2*'Simulation II'!C$22^2)))</f>
        <v>0</v>
      </c>
      <c r="D514" s="22">
        <f>(1/(D$22*(SQRT(2*PI())))*EXP(-((D$19-'Simulation II'!$B514)^2)/(2*'Simulation II'!D$22^2)))</f>
        <v>0</v>
      </c>
      <c r="E514" s="22">
        <f>(1/(E$22*(SQRT(2*PI())))*EXP(-((E$19-'Simulation II'!$B514)^2)/(2*'Simulation II'!E$22^2)))</f>
        <v>0</v>
      </c>
      <c r="F514" s="22">
        <f>(1/(F$22*(SQRT(2*PI())))*EXP(-((F$19-'Simulation II'!$B514)^2)/(2*'Simulation II'!F$22^2)))</f>
        <v>0</v>
      </c>
      <c r="G514" s="22">
        <f>(1/(G$22*(SQRT(2*PI())))*EXP(-((G$18-'Simulation II'!$B514)^2)/(2*'Simulation II'!G$22^2)))</f>
        <v>0</v>
      </c>
      <c r="H514" s="22">
        <f>(1/(H$22*(SQRT(2*PI())))*EXP(-((H$18-'Simulation II'!$B514)^2)/(2*'Simulation II'!H$22^2)))</f>
        <v>0</v>
      </c>
      <c r="I514" s="22">
        <f>(1/(I$22*(SQRT(2*PI())))*EXP(-((I$18-'Simulation II'!$B514)^2)/(2*'Simulation II'!I$22^2)))</f>
        <v>0</v>
      </c>
      <c r="J514" s="22">
        <f t="shared" si="12"/>
        <v>0</v>
      </c>
    </row>
    <row r="515" spans="1:10">
      <c r="A515" s="18">
        <f>B515/'Isocratic retention'!$B$5</f>
        <v>2.4400000000000199</v>
      </c>
      <c r="B515" s="8">
        <v>4.8800000000000399</v>
      </c>
      <c r="C515" s="22">
        <f>(1/(C$22*(SQRT(2*PI())))*EXP(-((C$19-'Simulation II'!$B515)^2)/(2*'Simulation II'!C$22^2)))</f>
        <v>0</v>
      </c>
      <c r="D515" s="22">
        <f>(1/(D$22*(SQRT(2*PI())))*EXP(-((D$19-'Simulation II'!$B515)^2)/(2*'Simulation II'!D$22^2)))</f>
        <v>0</v>
      </c>
      <c r="E515" s="22">
        <f>(1/(E$22*(SQRT(2*PI())))*EXP(-((E$19-'Simulation II'!$B515)^2)/(2*'Simulation II'!E$22^2)))</f>
        <v>0</v>
      </c>
      <c r="F515" s="22">
        <f>(1/(F$22*(SQRT(2*PI())))*EXP(-((F$19-'Simulation II'!$B515)^2)/(2*'Simulation II'!F$22^2)))</f>
        <v>0</v>
      </c>
      <c r="G515" s="22">
        <f>(1/(G$22*(SQRT(2*PI())))*EXP(-((G$18-'Simulation II'!$B515)^2)/(2*'Simulation II'!G$22^2)))</f>
        <v>0</v>
      </c>
      <c r="H515" s="22">
        <f>(1/(H$22*(SQRT(2*PI())))*EXP(-((H$18-'Simulation II'!$B515)^2)/(2*'Simulation II'!H$22^2)))</f>
        <v>0</v>
      </c>
      <c r="I515" s="22">
        <f>(1/(I$22*(SQRT(2*PI())))*EXP(-((I$18-'Simulation II'!$B515)^2)/(2*'Simulation II'!I$22^2)))</f>
        <v>0</v>
      </c>
      <c r="J515" s="22">
        <f t="shared" si="12"/>
        <v>0</v>
      </c>
    </row>
    <row r="516" spans="1:10">
      <c r="A516" s="18">
        <f>B516/'Isocratic retention'!$B$5</f>
        <v>2.4450000000000198</v>
      </c>
      <c r="B516" s="8">
        <v>4.8900000000000396</v>
      </c>
      <c r="C516" s="22">
        <f>(1/(C$22*(SQRT(2*PI())))*EXP(-((C$19-'Simulation II'!$B516)^2)/(2*'Simulation II'!C$22^2)))</f>
        <v>0</v>
      </c>
      <c r="D516" s="22">
        <f>(1/(D$22*(SQRT(2*PI())))*EXP(-((D$19-'Simulation II'!$B516)^2)/(2*'Simulation II'!D$22^2)))</f>
        <v>0</v>
      </c>
      <c r="E516" s="22">
        <f>(1/(E$22*(SQRT(2*PI())))*EXP(-((E$19-'Simulation II'!$B516)^2)/(2*'Simulation II'!E$22^2)))</f>
        <v>0</v>
      </c>
      <c r="F516" s="22">
        <f>(1/(F$22*(SQRT(2*PI())))*EXP(-((F$19-'Simulation II'!$B516)^2)/(2*'Simulation II'!F$22^2)))</f>
        <v>0</v>
      </c>
      <c r="G516" s="22">
        <f>(1/(G$22*(SQRT(2*PI())))*EXP(-((G$18-'Simulation II'!$B516)^2)/(2*'Simulation II'!G$22^2)))</f>
        <v>0</v>
      </c>
      <c r="H516" s="22">
        <f>(1/(H$22*(SQRT(2*PI())))*EXP(-((H$18-'Simulation II'!$B516)^2)/(2*'Simulation II'!H$22^2)))</f>
        <v>0</v>
      </c>
      <c r="I516" s="22">
        <f>(1/(I$22*(SQRT(2*PI())))*EXP(-((I$18-'Simulation II'!$B516)^2)/(2*'Simulation II'!I$22^2)))</f>
        <v>0</v>
      </c>
      <c r="J516" s="22">
        <f t="shared" si="12"/>
        <v>0</v>
      </c>
    </row>
    <row r="517" spans="1:10">
      <c r="A517" s="18">
        <f>B517/'Isocratic retention'!$B$5</f>
        <v>2.4500000000000202</v>
      </c>
      <c r="B517" s="8">
        <v>4.9000000000000403</v>
      </c>
      <c r="C517" s="22">
        <f>(1/(C$22*(SQRT(2*PI())))*EXP(-((C$19-'Simulation II'!$B517)^2)/(2*'Simulation II'!C$22^2)))</f>
        <v>0</v>
      </c>
      <c r="D517" s="22">
        <f>(1/(D$22*(SQRT(2*PI())))*EXP(-((D$19-'Simulation II'!$B517)^2)/(2*'Simulation II'!D$22^2)))</f>
        <v>0</v>
      </c>
      <c r="E517" s="22">
        <f>(1/(E$22*(SQRT(2*PI())))*EXP(-((E$19-'Simulation II'!$B517)^2)/(2*'Simulation II'!E$22^2)))</f>
        <v>0</v>
      </c>
      <c r="F517" s="22">
        <f>(1/(F$22*(SQRT(2*PI())))*EXP(-((F$19-'Simulation II'!$B517)^2)/(2*'Simulation II'!F$22^2)))</f>
        <v>0</v>
      </c>
      <c r="G517" s="22">
        <f>(1/(G$22*(SQRT(2*PI())))*EXP(-((G$18-'Simulation II'!$B517)^2)/(2*'Simulation II'!G$22^2)))</f>
        <v>0</v>
      </c>
      <c r="H517" s="22">
        <f>(1/(H$22*(SQRT(2*PI())))*EXP(-((H$18-'Simulation II'!$B517)^2)/(2*'Simulation II'!H$22^2)))</f>
        <v>0</v>
      </c>
      <c r="I517" s="22">
        <f>(1/(I$22*(SQRT(2*PI())))*EXP(-((I$18-'Simulation II'!$B517)^2)/(2*'Simulation II'!I$22^2)))</f>
        <v>0</v>
      </c>
      <c r="J517" s="22">
        <f t="shared" si="12"/>
        <v>0</v>
      </c>
    </row>
    <row r="518" spans="1:10">
      <c r="A518" s="18">
        <f>B518/'Isocratic retention'!$B$5</f>
        <v>2.4550000000000249</v>
      </c>
      <c r="B518" s="8">
        <v>4.9100000000000499</v>
      </c>
      <c r="C518" s="22">
        <f>(1/(C$22*(SQRT(2*PI())))*EXP(-((C$19-'Simulation II'!$B518)^2)/(2*'Simulation II'!C$22^2)))</f>
        <v>0</v>
      </c>
      <c r="D518" s="22">
        <f>(1/(D$22*(SQRT(2*PI())))*EXP(-((D$19-'Simulation II'!$B518)^2)/(2*'Simulation II'!D$22^2)))</f>
        <v>0</v>
      </c>
      <c r="E518" s="22">
        <f>(1/(E$22*(SQRT(2*PI())))*EXP(-((E$19-'Simulation II'!$B518)^2)/(2*'Simulation II'!E$22^2)))</f>
        <v>0</v>
      </c>
      <c r="F518" s="22">
        <f>(1/(F$22*(SQRT(2*PI())))*EXP(-((F$19-'Simulation II'!$B518)^2)/(2*'Simulation II'!F$22^2)))</f>
        <v>0</v>
      </c>
      <c r="G518" s="22">
        <f>(1/(G$22*(SQRT(2*PI())))*EXP(-((G$18-'Simulation II'!$B518)^2)/(2*'Simulation II'!G$22^2)))</f>
        <v>0</v>
      </c>
      <c r="H518" s="22">
        <f>(1/(H$22*(SQRT(2*PI())))*EXP(-((H$18-'Simulation II'!$B518)^2)/(2*'Simulation II'!H$22^2)))</f>
        <v>0</v>
      </c>
      <c r="I518" s="22">
        <f>(1/(I$22*(SQRT(2*PI())))*EXP(-((I$18-'Simulation II'!$B518)^2)/(2*'Simulation II'!I$22^2)))</f>
        <v>0</v>
      </c>
      <c r="J518" s="22">
        <f t="shared" si="12"/>
        <v>0</v>
      </c>
    </row>
    <row r="519" spans="1:10">
      <c r="A519" s="18">
        <f>B519/'Isocratic retention'!$B$5</f>
        <v>2.4600000000000248</v>
      </c>
      <c r="B519" s="8">
        <v>4.9200000000000497</v>
      </c>
      <c r="C519" s="22">
        <f>(1/(C$22*(SQRT(2*PI())))*EXP(-((C$19-'Simulation II'!$B519)^2)/(2*'Simulation II'!C$22^2)))</f>
        <v>0</v>
      </c>
      <c r="D519" s="22">
        <f>(1/(D$22*(SQRT(2*PI())))*EXP(-((D$19-'Simulation II'!$B519)^2)/(2*'Simulation II'!D$22^2)))</f>
        <v>0</v>
      </c>
      <c r="E519" s="22">
        <f>(1/(E$22*(SQRT(2*PI())))*EXP(-((E$19-'Simulation II'!$B519)^2)/(2*'Simulation II'!E$22^2)))</f>
        <v>0</v>
      </c>
      <c r="F519" s="22">
        <f>(1/(F$22*(SQRT(2*PI())))*EXP(-((F$19-'Simulation II'!$B519)^2)/(2*'Simulation II'!F$22^2)))</f>
        <v>0</v>
      </c>
      <c r="G519" s="22">
        <f>(1/(G$22*(SQRT(2*PI())))*EXP(-((G$18-'Simulation II'!$B519)^2)/(2*'Simulation II'!G$22^2)))</f>
        <v>0</v>
      </c>
      <c r="H519" s="22">
        <f>(1/(H$22*(SQRT(2*PI())))*EXP(-((H$18-'Simulation II'!$B519)^2)/(2*'Simulation II'!H$22^2)))</f>
        <v>0</v>
      </c>
      <c r="I519" s="22">
        <f>(1/(I$22*(SQRT(2*PI())))*EXP(-((I$18-'Simulation II'!$B519)^2)/(2*'Simulation II'!I$22^2)))</f>
        <v>0</v>
      </c>
      <c r="J519" s="22">
        <f t="shared" si="12"/>
        <v>0</v>
      </c>
    </row>
    <row r="520" spans="1:10">
      <c r="A520" s="18">
        <f>B520/'Isocratic retention'!$B$5</f>
        <v>2.4650000000000252</v>
      </c>
      <c r="B520" s="8">
        <v>4.9300000000000503</v>
      </c>
      <c r="C520" s="22">
        <f>(1/(C$22*(SQRT(2*PI())))*EXP(-((C$19-'Simulation II'!$B520)^2)/(2*'Simulation II'!C$22^2)))</f>
        <v>0</v>
      </c>
      <c r="D520" s="22">
        <f>(1/(D$22*(SQRT(2*PI())))*EXP(-((D$19-'Simulation II'!$B520)^2)/(2*'Simulation II'!D$22^2)))</f>
        <v>0</v>
      </c>
      <c r="E520" s="22">
        <f>(1/(E$22*(SQRT(2*PI())))*EXP(-((E$19-'Simulation II'!$B520)^2)/(2*'Simulation II'!E$22^2)))</f>
        <v>0</v>
      </c>
      <c r="F520" s="22">
        <f>(1/(F$22*(SQRT(2*PI())))*EXP(-((F$19-'Simulation II'!$B520)^2)/(2*'Simulation II'!F$22^2)))</f>
        <v>0</v>
      </c>
      <c r="G520" s="22">
        <f>(1/(G$22*(SQRT(2*PI())))*EXP(-((G$18-'Simulation II'!$B520)^2)/(2*'Simulation II'!G$22^2)))</f>
        <v>0</v>
      </c>
      <c r="H520" s="22">
        <f>(1/(H$22*(SQRT(2*PI())))*EXP(-((H$18-'Simulation II'!$B520)^2)/(2*'Simulation II'!H$22^2)))</f>
        <v>0</v>
      </c>
      <c r="I520" s="22">
        <f>(1/(I$22*(SQRT(2*PI())))*EXP(-((I$18-'Simulation II'!$B520)^2)/(2*'Simulation II'!I$22^2)))</f>
        <v>0</v>
      </c>
      <c r="J520" s="22">
        <f t="shared" si="12"/>
        <v>0</v>
      </c>
    </row>
    <row r="521" spans="1:10">
      <c r="A521" s="18">
        <f>B521/'Isocratic retention'!$B$5</f>
        <v>2.4700000000000251</v>
      </c>
      <c r="B521" s="8">
        <v>4.9400000000000501</v>
      </c>
      <c r="C521" s="22">
        <f>(1/(C$22*(SQRT(2*PI())))*EXP(-((C$19-'Simulation II'!$B521)^2)/(2*'Simulation II'!C$22^2)))</f>
        <v>0</v>
      </c>
      <c r="D521" s="22">
        <f>(1/(D$22*(SQRT(2*PI())))*EXP(-((D$19-'Simulation II'!$B521)^2)/(2*'Simulation II'!D$22^2)))</f>
        <v>0</v>
      </c>
      <c r="E521" s="22">
        <f>(1/(E$22*(SQRT(2*PI())))*EXP(-((E$19-'Simulation II'!$B521)^2)/(2*'Simulation II'!E$22^2)))</f>
        <v>0</v>
      </c>
      <c r="F521" s="22">
        <f>(1/(F$22*(SQRT(2*PI())))*EXP(-((F$19-'Simulation II'!$B521)^2)/(2*'Simulation II'!F$22^2)))</f>
        <v>0</v>
      </c>
      <c r="G521" s="22">
        <f>(1/(G$22*(SQRT(2*PI())))*EXP(-((G$18-'Simulation II'!$B521)^2)/(2*'Simulation II'!G$22^2)))</f>
        <v>0</v>
      </c>
      <c r="H521" s="22">
        <f>(1/(H$22*(SQRT(2*PI())))*EXP(-((H$18-'Simulation II'!$B521)^2)/(2*'Simulation II'!H$22^2)))</f>
        <v>0</v>
      </c>
      <c r="I521" s="22">
        <f>(1/(I$22*(SQRT(2*PI())))*EXP(-((I$18-'Simulation II'!$B521)^2)/(2*'Simulation II'!I$22^2)))</f>
        <v>0</v>
      </c>
      <c r="J521" s="22">
        <f t="shared" si="12"/>
        <v>0</v>
      </c>
    </row>
    <row r="522" spans="1:10">
      <c r="A522" s="18">
        <f>B522/'Isocratic retention'!$B$5</f>
        <v>2.475000000000025</v>
      </c>
      <c r="B522" s="8">
        <v>4.9500000000000499</v>
      </c>
      <c r="C522" s="22">
        <f>(1/(C$22*(SQRT(2*PI())))*EXP(-((C$19-'Simulation II'!$B522)^2)/(2*'Simulation II'!C$22^2)))</f>
        <v>0</v>
      </c>
      <c r="D522" s="22">
        <f>(1/(D$22*(SQRT(2*PI())))*EXP(-((D$19-'Simulation II'!$B522)^2)/(2*'Simulation II'!D$22^2)))</f>
        <v>0</v>
      </c>
      <c r="E522" s="22">
        <f>(1/(E$22*(SQRT(2*PI())))*EXP(-((E$19-'Simulation II'!$B522)^2)/(2*'Simulation II'!E$22^2)))</f>
        <v>0</v>
      </c>
      <c r="F522" s="22">
        <f>(1/(F$22*(SQRT(2*PI())))*EXP(-((F$19-'Simulation II'!$B522)^2)/(2*'Simulation II'!F$22^2)))</f>
        <v>0</v>
      </c>
      <c r="G522" s="22">
        <f>(1/(G$22*(SQRT(2*PI())))*EXP(-((G$18-'Simulation II'!$B522)^2)/(2*'Simulation II'!G$22^2)))</f>
        <v>0</v>
      </c>
      <c r="H522" s="22">
        <f>(1/(H$22*(SQRT(2*PI())))*EXP(-((H$18-'Simulation II'!$B522)^2)/(2*'Simulation II'!H$22^2)))</f>
        <v>0</v>
      </c>
      <c r="I522" s="22">
        <f>(1/(I$22*(SQRT(2*PI())))*EXP(-((I$18-'Simulation II'!$B522)^2)/(2*'Simulation II'!I$22^2)))</f>
        <v>0</v>
      </c>
      <c r="J522" s="22">
        <f t="shared" si="12"/>
        <v>0</v>
      </c>
    </row>
    <row r="523" spans="1:10">
      <c r="A523" s="18">
        <f>B523/'Isocratic retention'!$B$5</f>
        <v>2.4800000000000249</v>
      </c>
      <c r="B523" s="8">
        <v>4.9600000000000497</v>
      </c>
      <c r="C523" s="22">
        <f>(1/(C$22*(SQRT(2*PI())))*EXP(-((C$19-'Simulation II'!$B523)^2)/(2*'Simulation II'!C$22^2)))</f>
        <v>0</v>
      </c>
      <c r="D523" s="22">
        <f>(1/(D$22*(SQRT(2*PI())))*EXP(-((D$19-'Simulation II'!$B523)^2)/(2*'Simulation II'!D$22^2)))</f>
        <v>0</v>
      </c>
      <c r="E523" s="22">
        <f>(1/(E$22*(SQRT(2*PI())))*EXP(-((E$19-'Simulation II'!$B523)^2)/(2*'Simulation II'!E$22^2)))</f>
        <v>0</v>
      </c>
      <c r="F523" s="22">
        <f>(1/(F$22*(SQRT(2*PI())))*EXP(-((F$19-'Simulation II'!$B523)^2)/(2*'Simulation II'!F$22^2)))</f>
        <v>0</v>
      </c>
      <c r="G523" s="22">
        <f>(1/(G$22*(SQRT(2*PI())))*EXP(-((G$18-'Simulation II'!$B523)^2)/(2*'Simulation II'!G$22^2)))</f>
        <v>0</v>
      </c>
      <c r="H523" s="22">
        <f>(1/(H$22*(SQRT(2*PI())))*EXP(-((H$18-'Simulation II'!$B523)^2)/(2*'Simulation II'!H$22^2)))</f>
        <v>0</v>
      </c>
      <c r="I523" s="22">
        <f>(1/(I$22*(SQRT(2*PI())))*EXP(-((I$18-'Simulation II'!$B523)^2)/(2*'Simulation II'!I$22^2)))</f>
        <v>0</v>
      </c>
      <c r="J523" s="22">
        <f t="shared" si="12"/>
        <v>0</v>
      </c>
    </row>
    <row r="524" spans="1:10">
      <c r="A524" s="18">
        <f>B524/'Isocratic retention'!$B$5</f>
        <v>2.4850000000000252</v>
      </c>
      <c r="B524" s="8">
        <v>4.9700000000000504</v>
      </c>
      <c r="C524" s="22">
        <f>(1/(C$22*(SQRT(2*PI())))*EXP(-((C$19-'Simulation II'!$B524)^2)/(2*'Simulation II'!C$22^2)))</f>
        <v>0</v>
      </c>
      <c r="D524" s="22">
        <f>(1/(D$22*(SQRT(2*PI())))*EXP(-((D$19-'Simulation II'!$B524)^2)/(2*'Simulation II'!D$22^2)))</f>
        <v>0</v>
      </c>
      <c r="E524" s="22">
        <f>(1/(E$22*(SQRT(2*PI())))*EXP(-((E$19-'Simulation II'!$B524)^2)/(2*'Simulation II'!E$22^2)))</f>
        <v>0</v>
      </c>
      <c r="F524" s="22">
        <f>(1/(F$22*(SQRT(2*PI())))*EXP(-((F$19-'Simulation II'!$B524)^2)/(2*'Simulation II'!F$22^2)))</f>
        <v>0</v>
      </c>
      <c r="G524" s="22">
        <f>(1/(G$22*(SQRT(2*PI())))*EXP(-((G$18-'Simulation II'!$B524)^2)/(2*'Simulation II'!G$22^2)))</f>
        <v>0</v>
      </c>
      <c r="H524" s="22">
        <f>(1/(H$22*(SQRT(2*PI())))*EXP(-((H$18-'Simulation II'!$B524)^2)/(2*'Simulation II'!H$22^2)))</f>
        <v>0</v>
      </c>
      <c r="I524" s="22">
        <f>(1/(I$22*(SQRT(2*PI())))*EXP(-((I$18-'Simulation II'!$B524)^2)/(2*'Simulation II'!I$22^2)))</f>
        <v>0</v>
      </c>
      <c r="J524" s="22">
        <f t="shared" si="12"/>
        <v>0</v>
      </c>
    </row>
    <row r="525" spans="1:10">
      <c r="A525" s="18">
        <f>B525/'Isocratic retention'!$B$5</f>
        <v>2.4900000000000251</v>
      </c>
      <c r="B525" s="8">
        <v>4.9800000000000502</v>
      </c>
      <c r="C525" s="22">
        <f>(1/(C$22*(SQRT(2*PI())))*EXP(-((C$19-'Simulation II'!$B525)^2)/(2*'Simulation II'!C$22^2)))</f>
        <v>0</v>
      </c>
      <c r="D525" s="22">
        <f>(1/(D$22*(SQRT(2*PI())))*EXP(-((D$19-'Simulation II'!$B525)^2)/(2*'Simulation II'!D$22^2)))</f>
        <v>0</v>
      </c>
      <c r="E525" s="22">
        <f>(1/(E$22*(SQRT(2*PI())))*EXP(-((E$19-'Simulation II'!$B525)^2)/(2*'Simulation II'!E$22^2)))</f>
        <v>0</v>
      </c>
      <c r="F525" s="22">
        <f>(1/(F$22*(SQRT(2*PI())))*EXP(-((F$19-'Simulation II'!$B525)^2)/(2*'Simulation II'!F$22^2)))</f>
        <v>0</v>
      </c>
      <c r="G525" s="22">
        <f>(1/(G$22*(SQRT(2*PI())))*EXP(-((G$18-'Simulation II'!$B525)^2)/(2*'Simulation II'!G$22^2)))</f>
        <v>0</v>
      </c>
      <c r="H525" s="22">
        <f>(1/(H$22*(SQRT(2*PI())))*EXP(-((H$18-'Simulation II'!$B525)^2)/(2*'Simulation II'!H$22^2)))</f>
        <v>0</v>
      </c>
      <c r="I525" s="22">
        <f>(1/(I$22*(SQRT(2*PI())))*EXP(-((I$18-'Simulation II'!$B525)^2)/(2*'Simulation II'!I$22^2)))</f>
        <v>0</v>
      </c>
      <c r="J525" s="22">
        <f t="shared" si="12"/>
        <v>0</v>
      </c>
    </row>
    <row r="526" spans="1:10">
      <c r="A526" s="18">
        <f>B526/'Isocratic retention'!$B$5</f>
        <v>2.495000000000025</v>
      </c>
      <c r="B526" s="8">
        <v>4.99000000000005</v>
      </c>
      <c r="C526" s="22">
        <f>(1/(C$22*(SQRT(2*PI())))*EXP(-((C$19-'Simulation II'!$B526)^2)/(2*'Simulation II'!C$22^2)))</f>
        <v>0</v>
      </c>
      <c r="D526" s="22">
        <f>(1/(D$22*(SQRT(2*PI())))*EXP(-((D$19-'Simulation II'!$B526)^2)/(2*'Simulation II'!D$22^2)))</f>
        <v>0</v>
      </c>
      <c r="E526" s="22">
        <f>(1/(E$22*(SQRT(2*PI())))*EXP(-((E$19-'Simulation II'!$B526)^2)/(2*'Simulation II'!E$22^2)))</f>
        <v>0</v>
      </c>
      <c r="F526" s="22">
        <f>(1/(F$22*(SQRT(2*PI())))*EXP(-((F$19-'Simulation II'!$B526)^2)/(2*'Simulation II'!F$22^2)))</f>
        <v>0</v>
      </c>
      <c r="G526" s="22">
        <f>(1/(G$22*(SQRT(2*PI())))*EXP(-((G$18-'Simulation II'!$B526)^2)/(2*'Simulation II'!G$22^2)))</f>
        <v>0</v>
      </c>
      <c r="H526" s="22">
        <f>(1/(H$22*(SQRT(2*PI())))*EXP(-((H$18-'Simulation II'!$B526)^2)/(2*'Simulation II'!H$22^2)))</f>
        <v>0</v>
      </c>
      <c r="I526" s="22">
        <f>(1/(I$22*(SQRT(2*PI())))*EXP(-((I$18-'Simulation II'!$B526)^2)/(2*'Simulation II'!I$22^2)))</f>
        <v>0</v>
      </c>
      <c r="J526" s="22">
        <f t="shared" si="12"/>
        <v>0</v>
      </c>
    </row>
    <row r="527" spans="1:10">
      <c r="A527" s="18">
        <f>B527/'Isocratic retention'!$B$5</f>
        <v>2.5000000000000249</v>
      </c>
      <c r="B527" s="8">
        <v>5.0000000000000497</v>
      </c>
      <c r="C527" s="22">
        <f>(1/(C$22*(SQRT(2*PI())))*EXP(-((C$19-'Simulation II'!$B527)^2)/(2*'Simulation II'!C$22^2)))</f>
        <v>0</v>
      </c>
      <c r="D527" s="22">
        <f>(1/(D$22*(SQRT(2*PI())))*EXP(-((D$19-'Simulation II'!$B527)^2)/(2*'Simulation II'!D$22^2)))</f>
        <v>0</v>
      </c>
      <c r="E527" s="22">
        <f>(1/(E$22*(SQRT(2*PI())))*EXP(-((E$19-'Simulation II'!$B527)^2)/(2*'Simulation II'!E$22^2)))</f>
        <v>0</v>
      </c>
      <c r="F527" s="22">
        <f>(1/(F$22*(SQRT(2*PI())))*EXP(-((F$19-'Simulation II'!$B527)^2)/(2*'Simulation II'!F$22^2)))</f>
        <v>0</v>
      </c>
      <c r="G527" s="22">
        <f>(1/(G$22*(SQRT(2*PI())))*EXP(-((G$18-'Simulation II'!$B527)^2)/(2*'Simulation II'!G$22^2)))</f>
        <v>0</v>
      </c>
      <c r="H527" s="22">
        <f>(1/(H$22*(SQRT(2*PI())))*EXP(-((H$18-'Simulation II'!$B527)^2)/(2*'Simulation II'!H$22^2)))</f>
        <v>0</v>
      </c>
      <c r="I527" s="22">
        <f>(1/(I$22*(SQRT(2*PI())))*EXP(-((I$18-'Simulation II'!$B527)^2)/(2*'Simulation II'!I$22^2)))</f>
        <v>0</v>
      </c>
      <c r="J527" s="22">
        <f t="shared" si="12"/>
        <v>0</v>
      </c>
    </row>
    <row r="528" spans="1:10">
      <c r="A528" s="18">
        <f>B528/'Isocratic retention'!$B$5</f>
        <v>2.5050000000000252</v>
      </c>
      <c r="B528" s="8">
        <v>5.0100000000000504</v>
      </c>
      <c r="C528" s="22">
        <f>(1/(C$22*(SQRT(2*PI())))*EXP(-((C$19-'Simulation II'!$B528)^2)/(2*'Simulation II'!C$22^2)))</f>
        <v>0</v>
      </c>
      <c r="D528" s="22">
        <f>(1/(D$22*(SQRT(2*PI())))*EXP(-((D$19-'Simulation II'!$B528)^2)/(2*'Simulation II'!D$22^2)))</f>
        <v>0</v>
      </c>
      <c r="E528" s="22">
        <f>(1/(E$22*(SQRT(2*PI())))*EXP(-((E$19-'Simulation II'!$B528)^2)/(2*'Simulation II'!E$22^2)))</f>
        <v>0</v>
      </c>
      <c r="F528" s="22">
        <f>(1/(F$22*(SQRT(2*PI())))*EXP(-((F$19-'Simulation II'!$B528)^2)/(2*'Simulation II'!F$22^2)))</f>
        <v>0</v>
      </c>
      <c r="G528" s="22">
        <f>(1/(G$22*(SQRT(2*PI())))*EXP(-((G$18-'Simulation II'!$B528)^2)/(2*'Simulation II'!G$22^2)))</f>
        <v>0</v>
      </c>
      <c r="H528" s="22">
        <f>(1/(H$22*(SQRT(2*PI())))*EXP(-((H$18-'Simulation II'!$B528)^2)/(2*'Simulation II'!H$22^2)))</f>
        <v>0</v>
      </c>
      <c r="I528" s="22">
        <f>(1/(I$22*(SQRT(2*PI())))*EXP(-((I$18-'Simulation II'!$B528)^2)/(2*'Simulation II'!I$22^2)))</f>
        <v>0</v>
      </c>
      <c r="J528" s="22">
        <f t="shared" si="12"/>
        <v>0</v>
      </c>
    </row>
    <row r="529" spans="1:10">
      <c r="A529" s="18">
        <f>B529/'Isocratic retention'!$B$5</f>
        <v>2.5100000000000251</v>
      </c>
      <c r="B529" s="8">
        <v>5.0200000000000502</v>
      </c>
      <c r="C529" s="22">
        <f>(1/(C$22*(SQRT(2*PI())))*EXP(-((C$19-'Simulation II'!$B529)^2)/(2*'Simulation II'!C$22^2)))</f>
        <v>0</v>
      </c>
      <c r="D529" s="22">
        <f>(1/(D$22*(SQRT(2*PI())))*EXP(-((D$19-'Simulation II'!$B529)^2)/(2*'Simulation II'!D$22^2)))</f>
        <v>0</v>
      </c>
      <c r="E529" s="22">
        <f>(1/(E$22*(SQRT(2*PI())))*EXP(-((E$19-'Simulation II'!$B529)^2)/(2*'Simulation II'!E$22^2)))</f>
        <v>0</v>
      </c>
      <c r="F529" s="22">
        <f>(1/(F$22*(SQRT(2*PI())))*EXP(-((F$19-'Simulation II'!$B529)^2)/(2*'Simulation II'!F$22^2)))</f>
        <v>0</v>
      </c>
      <c r="G529" s="22">
        <f>(1/(G$22*(SQRT(2*PI())))*EXP(-((G$18-'Simulation II'!$B529)^2)/(2*'Simulation II'!G$22^2)))</f>
        <v>0</v>
      </c>
      <c r="H529" s="22">
        <f>(1/(H$22*(SQRT(2*PI())))*EXP(-((H$18-'Simulation II'!$B529)^2)/(2*'Simulation II'!H$22^2)))</f>
        <v>0</v>
      </c>
      <c r="I529" s="22">
        <f>(1/(I$22*(SQRT(2*PI())))*EXP(-((I$18-'Simulation II'!$B529)^2)/(2*'Simulation II'!I$22^2)))</f>
        <v>0</v>
      </c>
      <c r="J529" s="22">
        <f t="shared" si="12"/>
        <v>0</v>
      </c>
    </row>
    <row r="530" spans="1:10">
      <c r="A530" s="18">
        <f>B530/'Isocratic retention'!$B$5</f>
        <v>2.515000000000025</v>
      </c>
      <c r="B530" s="8">
        <v>5.03000000000005</v>
      </c>
      <c r="C530" s="22">
        <f>(1/(C$22*(SQRT(2*PI())))*EXP(-((C$19-'Simulation II'!$B530)^2)/(2*'Simulation II'!C$22^2)))</f>
        <v>0</v>
      </c>
      <c r="D530" s="22">
        <f>(1/(D$22*(SQRT(2*PI())))*EXP(-((D$19-'Simulation II'!$B530)^2)/(2*'Simulation II'!D$22^2)))</f>
        <v>0</v>
      </c>
      <c r="E530" s="22">
        <f>(1/(E$22*(SQRT(2*PI())))*EXP(-((E$19-'Simulation II'!$B530)^2)/(2*'Simulation II'!E$22^2)))</f>
        <v>0</v>
      </c>
      <c r="F530" s="22">
        <f>(1/(F$22*(SQRT(2*PI())))*EXP(-((F$19-'Simulation II'!$B530)^2)/(2*'Simulation II'!F$22^2)))</f>
        <v>0</v>
      </c>
      <c r="G530" s="22">
        <f>(1/(G$22*(SQRT(2*PI())))*EXP(-((G$18-'Simulation II'!$B530)^2)/(2*'Simulation II'!G$22^2)))</f>
        <v>0</v>
      </c>
      <c r="H530" s="22">
        <f>(1/(H$22*(SQRT(2*PI())))*EXP(-((H$18-'Simulation II'!$B530)^2)/(2*'Simulation II'!H$22^2)))</f>
        <v>0</v>
      </c>
      <c r="I530" s="22">
        <f>(1/(I$22*(SQRT(2*PI())))*EXP(-((I$18-'Simulation II'!$B530)^2)/(2*'Simulation II'!I$22^2)))</f>
        <v>0</v>
      </c>
      <c r="J530" s="22">
        <f t="shared" si="12"/>
        <v>0</v>
      </c>
    </row>
    <row r="531" spans="1:10">
      <c r="A531" s="18">
        <f>B531/'Isocratic retention'!$B$5</f>
        <v>2.5200000000000249</v>
      </c>
      <c r="B531" s="8">
        <v>5.0400000000000498</v>
      </c>
      <c r="C531" s="22">
        <f>(1/(C$22*(SQRT(2*PI())))*EXP(-((C$19-'Simulation II'!$B531)^2)/(2*'Simulation II'!C$22^2)))</f>
        <v>0</v>
      </c>
      <c r="D531" s="22">
        <f>(1/(D$22*(SQRT(2*PI())))*EXP(-((D$19-'Simulation II'!$B531)^2)/(2*'Simulation II'!D$22^2)))</f>
        <v>0</v>
      </c>
      <c r="E531" s="22">
        <f>(1/(E$22*(SQRT(2*PI())))*EXP(-((E$19-'Simulation II'!$B531)^2)/(2*'Simulation II'!E$22^2)))</f>
        <v>0</v>
      </c>
      <c r="F531" s="22">
        <f>(1/(F$22*(SQRT(2*PI())))*EXP(-((F$19-'Simulation II'!$B531)^2)/(2*'Simulation II'!F$22^2)))</f>
        <v>0</v>
      </c>
      <c r="G531" s="22">
        <f>(1/(G$22*(SQRT(2*PI())))*EXP(-((G$18-'Simulation II'!$B531)^2)/(2*'Simulation II'!G$22^2)))</f>
        <v>0</v>
      </c>
      <c r="H531" s="22">
        <f>(1/(H$22*(SQRT(2*PI())))*EXP(-((H$18-'Simulation II'!$B531)^2)/(2*'Simulation II'!H$22^2)))</f>
        <v>0</v>
      </c>
      <c r="I531" s="22">
        <f>(1/(I$22*(SQRT(2*PI())))*EXP(-((I$18-'Simulation II'!$B531)^2)/(2*'Simulation II'!I$22^2)))</f>
        <v>0</v>
      </c>
      <c r="J531" s="22">
        <f t="shared" si="12"/>
        <v>0</v>
      </c>
    </row>
    <row r="532" spans="1:10">
      <c r="A532" s="18">
        <f>B532/'Isocratic retention'!$B$5</f>
        <v>2.5250000000000248</v>
      </c>
      <c r="B532" s="8">
        <v>5.0500000000000496</v>
      </c>
      <c r="C532" s="22">
        <f>(1/(C$22*(SQRT(2*PI())))*EXP(-((C$19-'Simulation II'!$B532)^2)/(2*'Simulation II'!C$22^2)))</f>
        <v>0</v>
      </c>
      <c r="D532" s="22">
        <f>(1/(D$22*(SQRT(2*PI())))*EXP(-((D$19-'Simulation II'!$B532)^2)/(2*'Simulation II'!D$22^2)))</f>
        <v>0</v>
      </c>
      <c r="E532" s="22">
        <f>(1/(E$22*(SQRT(2*PI())))*EXP(-((E$19-'Simulation II'!$B532)^2)/(2*'Simulation II'!E$22^2)))</f>
        <v>0</v>
      </c>
      <c r="F532" s="22">
        <f>(1/(F$22*(SQRT(2*PI())))*EXP(-((F$19-'Simulation II'!$B532)^2)/(2*'Simulation II'!F$22^2)))</f>
        <v>0</v>
      </c>
      <c r="G532" s="22">
        <f>(1/(G$22*(SQRT(2*PI())))*EXP(-((G$18-'Simulation II'!$B532)^2)/(2*'Simulation II'!G$22^2)))</f>
        <v>0</v>
      </c>
      <c r="H532" s="22">
        <f>(1/(H$22*(SQRT(2*PI())))*EXP(-((H$18-'Simulation II'!$B532)^2)/(2*'Simulation II'!H$22^2)))</f>
        <v>0</v>
      </c>
      <c r="I532" s="22">
        <f>(1/(I$22*(SQRT(2*PI())))*EXP(-((I$18-'Simulation II'!$B532)^2)/(2*'Simulation II'!I$22^2)))</f>
        <v>0</v>
      </c>
      <c r="J532" s="22">
        <f t="shared" si="12"/>
        <v>0</v>
      </c>
    </row>
    <row r="533" spans="1:10">
      <c r="A533" s="18">
        <f>B533/'Isocratic retention'!$B$5</f>
        <v>2.5300000000000251</v>
      </c>
      <c r="B533" s="8">
        <v>5.0600000000000502</v>
      </c>
      <c r="C533" s="22">
        <f>(1/(C$22*(SQRT(2*PI())))*EXP(-((C$19-'Simulation II'!$B533)^2)/(2*'Simulation II'!C$22^2)))</f>
        <v>0</v>
      </c>
      <c r="D533" s="22">
        <f>(1/(D$22*(SQRT(2*PI())))*EXP(-((D$19-'Simulation II'!$B533)^2)/(2*'Simulation II'!D$22^2)))</f>
        <v>0</v>
      </c>
      <c r="E533" s="22">
        <f>(1/(E$22*(SQRT(2*PI())))*EXP(-((E$19-'Simulation II'!$B533)^2)/(2*'Simulation II'!E$22^2)))</f>
        <v>0</v>
      </c>
      <c r="F533" s="22">
        <f>(1/(F$22*(SQRT(2*PI())))*EXP(-((F$19-'Simulation II'!$B533)^2)/(2*'Simulation II'!F$22^2)))</f>
        <v>0</v>
      </c>
      <c r="G533" s="22">
        <f>(1/(G$22*(SQRT(2*PI())))*EXP(-((G$18-'Simulation II'!$B533)^2)/(2*'Simulation II'!G$22^2)))</f>
        <v>0</v>
      </c>
      <c r="H533" s="22">
        <f>(1/(H$22*(SQRT(2*PI())))*EXP(-((H$18-'Simulation II'!$B533)^2)/(2*'Simulation II'!H$22^2)))</f>
        <v>0</v>
      </c>
      <c r="I533" s="22">
        <f>(1/(I$22*(SQRT(2*PI())))*EXP(-((I$18-'Simulation II'!$B533)^2)/(2*'Simulation II'!I$22^2)))</f>
        <v>0</v>
      </c>
      <c r="J533" s="22">
        <f t="shared" si="12"/>
        <v>0</v>
      </c>
    </row>
    <row r="534" spans="1:10">
      <c r="A534" s="18">
        <f>B534/'Isocratic retention'!$B$5</f>
        <v>2.535000000000025</v>
      </c>
      <c r="B534" s="8">
        <v>5.07000000000005</v>
      </c>
      <c r="C534" s="22">
        <f>(1/(C$22*(SQRT(2*PI())))*EXP(-((C$19-'Simulation II'!$B534)^2)/(2*'Simulation II'!C$22^2)))</f>
        <v>0</v>
      </c>
      <c r="D534" s="22">
        <f>(1/(D$22*(SQRT(2*PI())))*EXP(-((D$19-'Simulation II'!$B534)^2)/(2*'Simulation II'!D$22^2)))</f>
        <v>0</v>
      </c>
      <c r="E534" s="22">
        <f>(1/(E$22*(SQRT(2*PI())))*EXP(-((E$19-'Simulation II'!$B534)^2)/(2*'Simulation II'!E$22^2)))</f>
        <v>0</v>
      </c>
      <c r="F534" s="22">
        <f>(1/(F$22*(SQRT(2*PI())))*EXP(-((F$19-'Simulation II'!$B534)^2)/(2*'Simulation II'!F$22^2)))</f>
        <v>0</v>
      </c>
      <c r="G534" s="22">
        <f>(1/(G$22*(SQRT(2*PI())))*EXP(-((G$18-'Simulation II'!$B534)^2)/(2*'Simulation II'!G$22^2)))</f>
        <v>0</v>
      </c>
      <c r="H534" s="22">
        <f>(1/(H$22*(SQRT(2*PI())))*EXP(-((H$18-'Simulation II'!$B534)^2)/(2*'Simulation II'!H$22^2)))</f>
        <v>0</v>
      </c>
      <c r="I534" s="22">
        <f>(1/(I$22*(SQRT(2*PI())))*EXP(-((I$18-'Simulation II'!$B534)^2)/(2*'Simulation II'!I$22^2)))</f>
        <v>0</v>
      </c>
      <c r="J534" s="22">
        <f t="shared" si="12"/>
        <v>0</v>
      </c>
    </row>
    <row r="535" spans="1:10">
      <c r="A535" s="18">
        <f>B535/'Isocratic retention'!$B$5</f>
        <v>2.5400000000000249</v>
      </c>
      <c r="B535" s="8">
        <v>5.0800000000000498</v>
      </c>
      <c r="C535" s="22">
        <f>(1/(C$22*(SQRT(2*PI())))*EXP(-((C$19-'Simulation II'!$B535)^2)/(2*'Simulation II'!C$22^2)))</f>
        <v>0</v>
      </c>
      <c r="D535" s="22">
        <f>(1/(D$22*(SQRT(2*PI())))*EXP(-((D$19-'Simulation II'!$B535)^2)/(2*'Simulation II'!D$22^2)))</f>
        <v>0</v>
      </c>
      <c r="E535" s="22">
        <f>(1/(E$22*(SQRT(2*PI())))*EXP(-((E$19-'Simulation II'!$B535)^2)/(2*'Simulation II'!E$22^2)))</f>
        <v>0</v>
      </c>
      <c r="F535" s="22">
        <f>(1/(F$22*(SQRT(2*PI())))*EXP(-((F$19-'Simulation II'!$B535)^2)/(2*'Simulation II'!F$22^2)))</f>
        <v>0</v>
      </c>
      <c r="G535" s="22">
        <f>(1/(G$22*(SQRT(2*PI())))*EXP(-((G$18-'Simulation II'!$B535)^2)/(2*'Simulation II'!G$22^2)))</f>
        <v>0</v>
      </c>
      <c r="H535" s="22">
        <f>(1/(H$22*(SQRT(2*PI())))*EXP(-((H$18-'Simulation II'!$B535)^2)/(2*'Simulation II'!H$22^2)))</f>
        <v>0</v>
      </c>
      <c r="I535" s="22">
        <f>(1/(I$22*(SQRT(2*PI())))*EXP(-((I$18-'Simulation II'!$B535)^2)/(2*'Simulation II'!I$22^2)))</f>
        <v>0</v>
      </c>
      <c r="J535" s="22">
        <f t="shared" si="12"/>
        <v>0</v>
      </c>
    </row>
    <row r="536" spans="1:10">
      <c r="A536" s="18">
        <f>B536/'Isocratic retention'!$B$5</f>
        <v>2.5450000000000248</v>
      </c>
      <c r="B536" s="8">
        <v>5.0900000000000496</v>
      </c>
      <c r="C536" s="22">
        <f>(1/(C$22*(SQRT(2*PI())))*EXP(-((C$19-'Simulation II'!$B536)^2)/(2*'Simulation II'!C$22^2)))</f>
        <v>0</v>
      </c>
      <c r="D536" s="22">
        <f>(1/(D$22*(SQRT(2*PI())))*EXP(-((D$19-'Simulation II'!$B536)^2)/(2*'Simulation II'!D$22^2)))</f>
        <v>0</v>
      </c>
      <c r="E536" s="22">
        <f>(1/(E$22*(SQRT(2*PI())))*EXP(-((E$19-'Simulation II'!$B536)^2)/(2*'Simulation II'!E$22^2)))</f>
        <v>0</v>
      </c>
      <c r="F536" s="22">
        <f>(1/(F$22*(SQRT(2*PI())))*EXP(-((F$19-'Simulation II'!$B536)^2)/(2*'Simulation II'!F$22^2)))</f>
        <v>0</v>
      </c>
      <c r="G536" s="22">
        <f>(1/(G$22*(SQRT(2*PI())))*EXP(-((G$18-'Simulation II'!$B536)^2)/(2*'Simulation II'!G$22^2)))</f>
        <v>0</v>
      </c>
      <c r="H536" s="22">
        <f>(1/(H$22*(SQRT(2*PI())))*EXP(-((H$18-'Simulation II'!$B536)^2)/(2*'Simulation II'!H$22^2)))</f>
        <v>0</v>
      </c>
      <c r="I536" s="22">
        <f>(1/(I$22*(SQRT(2*PI())))*EXP(-((I$18-'Simulation II'!$B536)^2)/(2*'Simulation II'!I$22^2)))</f>
        <v>0</v>
      </c>
      <c r="J536" s="22">
        <f t="shared" si="12"/>
        <v>0</v>
      </c>
    </row>
    <row r="537" spans="1:10">
      <c r="A537" s="18">
        <f>B537/'Isocratic retention'!$B$5</f>
        <v>2.5500000000000251</v>
      </c>
      <c r="B537" s="8">
        <v>5.1000000000000503</v>
      </c>
      <c r="C537" s="22">
        <f>(1/(C$22*(SQRT(2*PI())))*EXP(-((C$19-'Simulation II'!$B537)^2)/(2*'Simulation II'!C$22^2)))</f>
        <v>0</v>
      </c>
      <c r="D537" s="22">
        <f>(1/(D$22*(SQRT(2*PI())))*EXP(-((D$19-'Simulation II'!$B537)^2)/(2*'Simulation II'!D$22^2)))</f>
        <v>0</v>
      </c>
      <c r="E537" s="22">
        <f>(1/(E$22*(SQRT(2*PI())))*EXP(-((E$19-'Simulation II'!$B537)^2)/(2*'Simulation II'!E$22^2)))</f>
        <v>0</v>
      </c>
      <c r="F537" s="22">
        <f>(1/(F$22*(SQRT(2*PI())))*EXP(-((F$19-'Simulation II'!$B537)^2)/(2*'Simulation II'!F$22^2)))</f>
        <v>0</v>
      </c>
      <c r="G537" s="22">
        <f>(1/(G$22*(SQRT(2*PI())))*EXP(-((G$18-'Simulation II'!$B537)^2)/(2*'Simulation II'!G$22^2)))</f>
        <v>0</v>
      </c>
      <c r="H537" s="22">
        <f>(1/(H$22*(SQRT(2*PI())))*EXP(-((H$18-'Simulation II'!$B537)^2)/(2*'Simulation II'!H$22^2)))</f>
        <v>0</v>
      </c>
      <c r="I537" s="22">
        <f>(1/(I$22*(SQRT(2*PI())))*EXP(-((I$18-'Simulation II'!$B537)^2)/(2*'Simulation II'!I$22^2)))</f>
        <v>0</v>
      </c>
      <c r="J537" s="22">
        <f t="shared" si="12"/>
        <v>0</v>
      </c>
    </row>
    <row r="538" spans="1:10">
      <c r="A538" s="18">
        <f>B538/'Isocratic retention'!$B$5</f>
        <v>2.555000000000025</v>
      </c>
      <c r="B538" s="8">
        <v>5.1100000000000501</v>
      </c>
      <c r="C538" s="22">
        <f>(1/(C$22*(SQRT(2*PI())))*EXP(-((C$19-'Simulation II'!$B538)^2)/(2*'Simulation II'!C$22^2)))</f>
        <v>0</v>
      </c>
      <c r="D538" s="22">
        <f>(1/(D$22*(SQRT(2*PI())))*EXP(-((D$19-'Simulation II'!$B538)^2)/(2*'Simulation II'!D$22^2)))</f>
        <v>0</v>
      </c>
      <c r="E538" s="22">
        <f>(1/(E$22*(SQRT(2*PI())))*EXP(-((E$19-'Simulation II'!$B538)^2)/(2*'Simulation II'!E$22^2)))</f>
        <v>0</v>
      </c>
      <c r="F538" s="22">
        <f>(1/(F$22*(SQRT(2*PI())))*EXP(-((F$19-'Simulation II'!$B538)^2)/(2*'Simulation II'!F$22^2)))</f>
        <v>0</v>
      </c>
      <c r="G538" s="22">
        <f>(1/(G$22*(SQRT(2*PI())))*EXP(-((G$18-'Simulation II'!$B538)^2)/(2*'Simulation II'!G$22^2)))</f>
        <v>0</v>
      </c>
      <c r="H538" s="22">
        <f>(1/(H$22*(SQRT(2*PI())))*EXP(-((H$18-'Simulation II'!$B538)^2)/(2*'Simulation II'!H$22^2)))</f>
        <v>0</v>
      </c>
      <c r="I538" s="22">
        <f>(1/(I$22*(SQRT(2*PI())))*EXP(-((I$18-'Simulation II'!$B538)^2)/(2*'Simulation II'!I$22^2)))</f>
        <v>0</v>
      </c>
      <c r="J538" s="22">
        <f t="shared" si="12"/>
        <v>0</v>
      </c>
    </row>
    <row r="539" spans="1:10">
      <c r="A539" s="18">
        <f>B539/'Isocratic retention'!$B$5</f>
        <v>2.5600000000000249</v>
      </c>
      <c r="B539" s="8">
        <v>5.1200000000000498</v>
      </c>
      <c r="C539" s="22">
        <f>(1/(C$22*(SQRT(2*PI())))*EXP(-((C$19-'Simulation II'!$B539)^2)/(2*'Simulation II'!C$22^2)))</f>
        <v>0</v>
      </c>
      <c r="D539" s="22">
        <f>(1/(D$22*(SQRT(2*PI())))*EXP(-((D$19-'Simulation II'!$B539)^2)/(2*'Simulation II'!D$22^2)))</f>
        <v>0</v>
      </c>
      <c r="E539" s="22">
        <f>(1/(E$22*(SQRT(2*PI())))*EXP(-((E$19-'Simulation II'!$B539)^2)/(2*'Simulation II'!E$22^2)))</f>
        <v>0</v>
      </c>
      <c r="F539" s="22">
        <f>(1/(F$22*(SQRT(2*PI())))*EXP(-((F$19-'Simulation II'!$B539)^2)/(2*'Simulation II'!F$22^2)))</f>
        <v>0</v>
      </c>
      <c r="G539" s="22">
        <f>(1/(G$22*(SQRT(2*PI())))*EXP(-((G$18-'Simulation II'!$B539)^2)/(2*'Simulation II'!G$22^2)))</f>
        <v>0</v>
      </c>
      <c r="H539" s="22">
        <f>(1/(H$22*(SQRT(2*PI())))*EXP(-((H$18-'Simulation II'!$B539)^2)/(2*'Simulation II'!H$22^2)))</f>
        <v>0</v>
      </c>
      <c r="I539" s="22">
        <f>(1/(I$22*(SQRT(2*PI())))*EXP(-((I$18-'Simulation II'!$B539)^2)/(2*'Simulation II'!I$22^2)))</f>
        <v>0</v>
      </c>
      <c r="J539" s="22">
        <f t="shared" si="12"/>
        <v>0</v>
      </c>
    </row>
    <row r="540" spans="1:10">
      <c r="A540" s="18">
        <f>B540/'Isocratic retention'!$B$5</f>
        <v>2.5650000000000248</v>
      </c>
      <c r="B540" s="8">
        <v>5.1300000000000496</v>
      </c>
      <c r="C540" s="22">
        <f>(1/(C$22*(SQRT(2*PI())))*EXP(-((C$19-'Simulation II'!$B540)^2)/(2*'Simulation II'!C$22^2)))</f>
        <v>0</v>
      </c>
      <c r="D540" s="22">
        <f>(1/(D$22*(SQRT(2*PI())))*EXP(-((D$19-'Simulation II'!$B540)^2)/(2*'Simulation II'!D$22^2)))</f>
        <v>0</v>
      </c>
      <c r="E540" s="22">
        <f>(1/(E$22*(SQRT(2*PI())))*EXP(-((E$19-'Simulation II'!$B540)^2)/(2*'Simulation II'!E$22^2)))</f>
        <v>0</v>
      </c>
      <c r="F540" s="22">
        <f>(1/(F$22*(SQRT(2*PI())))*EXP(-((F$19-'Simulation II'!$B540)^2)/(2*'Simulation II'!F$22^2)))</f>
        <v>0</v>
      </c>
      <c r="G540" s="22">
        <f>(1/(G$22*(SQRT(2*PI())))*EXP(-((G$18-'Simulation II'!$B540)^2)/(2*'Simulation II'!G$22^2)))</f>
        <v>0</v>
      </c>
      <c r="H540" s="22">
        <f>(1/(H$22*(SQRT(2*PI())))*EXP(-((H$18-'Simulation II'!$B540)^2)/(2*'Simulation II'!H$22^2)))</f>
        <v>0</v>
      </c>
      <c r="I540" s="22">
        <f>(1/(I$22*(SQRT(2*PI())))*EXP(-((I$18-'Simulation II'!$B540)^2)/(2*'Simulation II'!I$22^2)))</f>
        <v>0</v>
      </c>
      <c r="J540" s="22">
        <f t="shared" ref="J540:J603" si="13">SUM(C540:I540)</f>
        <v>0</v>
      </c>
    </row>
    <row r="541" spans="1:10">
      <c r="A541" s="18">
        <f>B541/'Isocratic retention'!$B$5</f>
        <v>2.5700000000000252</v>
      </c>
      <c r="B541" s="8">
        <v>5.1400000000000503</v>
      </c>
      <c r="C541" s="22">
        <f>(1/(C$22*(SQRT(2*PI())))*EXP(-((C$19-'Simulation II'!$B541)^2)/(2*'Simulation II'!C$22^2)))</f>
        <v>0</v>
      </c>
      <c r="D541" s="22">
        <f>(1/(D$22*(SQRT(2*PI())))*EXP(-((D$19-'Simulation II'!$B541)^2)/(2*'Simulation II'!D$22^2)))</f>
        <v>0</v>
      </c>
      <c r="E541" s="22">
        <f>(1/(E$22*(SQRT(2*PI())))*EXP(-((E$19-'Simulation II'!$B541)^2)/(2*'Simulation II'!E$22^2)))</f>
        <v>0</v>
      </c>
      <c r="F541" s="22">
        <f>(1/(F$22*(SQRT(2*PI())))*EXP(-((F$19-'Simulation II'!$B541)^2)/(2*'Simulation II'!F$22^2)))</f>
        <v>0</v>
      </c>
      <c r="G541" s="22">
        <f>(1/(G$22*(SQRT(2*PI())))*EXP(-((G$18-'Simulation II'!$B541)^2)/(2*'Simulation II'!G$22^2)))</f>
        <v>0</v>
      </c>
      <c r="H541" s="22">
        <f>(1/(H$22*(SQRT(2*PI())))*EXP(-((H$18-'Simulation II'!$B541)^2)/(2*'Simulation II'!H$22^2)))</f>
        <v>0</v>
      </c>
      <c r="I541" s="22">
        <f>(1/(I$22*(SQRT(2*PI())))*EXP(-((I$18-'Simulation II'!$B541)^2)/(2*'Simulation II'!I$22^2)))</f>
        <v>0</v>
      </c>
      <c r="J541" s="22">
        <f t="shared" si="13"/>
        <v>0</v>
      </c>
    </row>
    <row r="542" spans="1:10">
      <c r="A542" s="18">
        <f>B542/'Isocratic retention'!$B$5</f>
        <v>2.575000000000025</v>
      </c>
      <c r="B542" s="8">
        <v>5.1500000000000501</v>
      </c>
      <c r="C542" s="22">
        <f>(1/(C$22*(SQRT(2*PI())))*EXP(-((C$19-'Simulation II'!$B542)^2)/(2*'Simulation II'!C$22^2)))</f>
        <v>0</v>
      </c>
      <c r="D542" s="22">
        <f>(1/(D$22*(SQRT(2*PI())))*EXP(-((D$19-'Simulation II'!$B542)^2)/(2*'Simulation II'!D$22^2)))</f>
        <v>0</v>
      </c>
      <c r="E542" s="22">
        <f>(1/(E$22*(SQRT(2*PI())))*EXP(-((E$19-'Simulation II'!$B542)^2)/(2*'Simulation II'!E$22^2)))</f>
        <v>0</v>
      </c>
      <c r="F542" s="22">
        <f>(1/(F$22*(SQRT(2*PI())))*EXP(-((F$19-'Simulation II'!$B542)^2)/(2*'Simulation II'!F$22^2)))</f>
        <v>0</v>
      </c>
      <c r="G542" s="22">
        <f>(1/(G$22*(SQRT(2*PI())))*EXP(-((G$18-'Simulation II'!$B542)^2)/(2*'Simulation II'!G$22^2)))</f>
        <v>0</v>
      </c>
      <c r="H542" s="22">
        <f>(1/(H$22*(SQRT(2*PI())))*EXP(-((H$18-'Simulation II'!$B542)^2)/(2*'Simulation II'!H$22^2)))</f>
        <v>0</v>
      </c>
      <c r="I542" s="22">
        <f>(1/(I$22*(SQRT(2*PI())))*EXP(-((I$18-'Simulation II'!$B542)^2)/(2*'Simulation II'!I$22^2)))</f>
        <v>0</v>
      </c>
      <c r="J542" s="22">
        <f t="shared" si="13"/>
        <v>0</v>
      </c>
    </row>
    <row r="543" spans="1:10">
      <c r="A543" s="18">
        <f>B543/'Isocratic retention'!$B$5</f>
        <v>2.5800000000000249</v>
      </c>
      <c r="B543" s="8">
        <v>5.1600000000000499</v>
      </c>
      <c r="C543" s="22">
        <f>(1/(C$22*(SQRT(2*PI())))*EXP(-((C$19-'Simulation II'!$B543)^2)/(2*'Simulation II'!C$22^2)))</f>
        <v>0</v>
      </c>
      <c r="D543" s="22">
        <f>(1/(D$22*(SQRT(2*PI())))*EXP(-((D$19-'Simulation II'!$B543)^2)/(2*'Simulation II'!D$22^2)))</f>
        <v>0</v>
      </c>
      <c r="E543" s="22">
        <f>(1/(E$22*(SQRT(2*PI())))*EXP(-((E$19-'Simulation II'!$B543)^2)/(2*'Simulation II'!E$22^2)))</f>
        <v>0</v>
      </c>
      <c r="F543" s="22">
        <f>(1/(F$22*(SQRT(2*PI())))*EXP(-((F$19-'Simulation II'!$B543)^2)/(2*'Simulation II'!F$22^2)))</f>
        <v>0</v>
      </c>
      <c r="G543" s="22">
        <f>(1/(G$22*(SQRT(2*PI())))*EXP(-((G$18-'Simulation II'!$B543)^2)/(2*'Simulation II'!G$22^2)))</f>
        <v>0</v>
      </c>
      <c r="H543" s="22">
        <f>(1/(H$22*(SQRT(2*PI())))*EXP(-((H$18-'Simulation II'!$B543)^2)/(2*'Simulation II'!H$22^2)))</f>
        <v>0</v>
      </c>
      <c r="I543" s="22">
        <f>(1/(I$22*(SQRT(2*PI())))*EXP(-((I$18-'Simulation II'!$B543)^2)/(2*'Simulation II'!I$22^2)))</f>
        <v>0</v>
      </c>
      <c r="J543" s="22">
        <f t="shared" si="13"/>
        <v>0</v>
      </c>
    </row>
    <row r="544" spans="1:10">
      <c r="A544" s="18">
        <f>B544/'Isocratic retention'!$B$5</f>
        <v>2.5850000000000248</v>
      </c>
      <c r="B544" s="8">
        <v>5.1700000000000497</v>
      </c>
      <c r="C544" s="22">
        <f>(1/(C$22*(SQRT(2*PI())))*EXP(-((C$19-'Simulation II'!$B544)^2)/(2*'Simulation II'!C$22^2)))</f>
        <v>0</v>
      </c>
      <c r="D544" s="22">
        <f>(1/(D$22*(SQRT(2*PI())))*EXP(-((D$19-'Simulation II'!$B544)^2)/(2*'Simulation II'!D$22^2)))</f>
        <v>0</v>
      </c>
      <c r="E544" s="22">
        <f>(1/(E$22*(SQRT(2*PI())))*EXP(-((E$19-'Simulation II'!$B544)^2)/(2*'Simulation II'!E$22^2)))</f>
        <v>0</v>
      </c>
      <c r="F544" s="22">
        <f>(1/(F$22*(SQRT(2*PI())))*EXP(-((F$19-'Simulation II'!$B544)^2)/(2*'Simulation II'!F$22^2)))</f>
        <v>0</v>
      </c>
      <c r="G544" s="22">
        <f>(1/(G$22*(SQRT(2*PI())))*EXP(-((G$18-'Simulation II'!$B544)^2)/(2*'Simulation II'!G$22^2)))</f>
        <v>0</v>
      </c>
      <c r="H544" s="22">
        <f>(1/(H$22*(SQRT(2*PI())))*EXP(-((H$18-'Simulation II'!$B544)^2)/(2*'Simulation II'!H$22^2)))</f>
        <v>0</v>
      </c>
      <c r="I544" s="22">
        <f>(1/(I$22*(SQRT(2*PI())))*EXP(-((I$18-'Simulation II'!$B544)^2)/(2*'Simulation II'!I$22^2)))</f>
        <v>0</v>
      </c>
      <c r="J544" s="22">
        <f t="shared" si="13"/>
        <v>0</v>
      </c>
    </row>
    <row r="545" spans="1:10">
      <c r="A545" s="18">
        <f>B545/'Isocratic retention'!$B$5</f>
        <v>2.5900000000000252</v>
      </c>
      <c r="B545" s="8">
        <v>5.1800000000000503</v>
      </c>
      <c r="C545" s="22">
        <f>(1/(C$22*(SQRT(2*PI())))*EXP(-((C$19-'Simulation II'!$B545)^2)/(2*'Simulation II'!C$22^2)))</f>
        <v>0</v>
      </c>
      <c r="D545" s="22">
        <f>(1/(D$22*(SQRT(2*PI())))*EXP(-((D$19-'Simulation II'!$B545)^2)/(2*'Simulation II'!D$22^2)))</f>
        <v>0</v>
      </c>
      <c r="E545" s="22">
        <f>(1/(E$22*(SQRT(2*PI())))*EXP(-((E$19-'Simulation II'!$B545)^2)/(2*'Simulation II'!E$22^2)))</f>
        <v>0</v>
      </c>
      <c r="F545" s="22">
        <f>(1/(F$22*(SQRT(2*PI())))*EXP(-((F$19-'Simulation II'!$B545)^2)/(2*'Simulation II'!F$22^2)))</f>
        <v>0</v>
      </c>
      <c r="G545" s="22">
        <f>(1/(G$22*(SQRT(2*PI())))*EXP(-((G$18-'Simulation II'!$B545)^2)/(2*'Simulation II'!G$22^2)))</f>
        <v>0</v>
      </c>
      <c r="H545" s="22">
        <f>(1/(H$22*(SQRT(2*PI())))*EXP(-((H$18-'Simulation II'!$B545)^2)/(2*'Simulation II'!H$22^2)))</f>
        <v>0</v>
      </c>
      <c r="I545" s="22">
        <f>(1/(I$22*(SQRT(2*PI())))*EXP(-((I$18-'Simulation II'!$B545)^2)/(2*'Simulation II'!I$22^2)))</f>
        <v>0</v>
      </c>
      <c r="J545" s="22">
        <f t="shared" si="13"/>
        <v>0</v>
      </c>
    </row>
    <row r="546" spans="1:10">
      <c r="A546" s="18">
        <f>B546/'Isocratic retention'!$B$5</f>
        <v>2.5950000000000251</v>
      </c>
      <c r="B546" s="8">
        <v>5.1900000000000501</v>
      </c>
      <c r="C546" s="22">
        <f>(1/(C$22*(SQRT(2*PI())))*EXP(-((C$19-'Simulation II'!$B546)^2)/(2*'Simulation II'!C$22^2)))</f>
        <v>0</v>
      </c>
      <c r="D546" s="22">
        <f>(1/(D$22*(SQRT(2*PI())))*EXP(-((D$19-'Simulation II'!$B546)^2)/(2*'Simulation II'!D$22^2)))</f>
        <v>0</v>
      </c>
      <c r="E546" s="22">
        <f>(1/(E$22*(SQRT(2*PI())))*EXP(-((E$19-'Simulation II'!$B546)^2)/(2*'Simulation II'!E$22^2)))</f>
        <v>0</v>
      </c>
      <c r="F546" s="22">
        <f>(1/(F$22*(SQRT(2*PI())))*EXP(-((F$19-'Simulation II'!$B546)^2)/(2*'Simulation II'!F$22^2)))</f>
        <v>0</v>
      </c>
      <c r="G546" s="22">
        <f>(1/(G$22*(SQRT(2*PI())))*EXP(-((G$18-'Simulation II'!$B546)^2)/(2*'Simulation II'!G$22^2)))</f>
        <v>0</v>
      </c>
      <c r="H546" s="22">
        <f>(1/(H$22*(SQRT(2*PI())))*EXP(-((H$18-'Simulation II'!$B546)^2)/(2*'Simulation II'!H$22^2)))</f>
        <v>0</v>
      </c>
      <c r="I546" s="22">
        <f>(1/(I$22*(SQRT(2*PI())))*EXP(-((I$18-'Simulation II'!$B546)^2)/(2*'Simulation II'!I$22^2)))</f>
        <v>0</v>
      </c>
      <c r="J546" s="22">
        <f t="shared" si="13"/>
        <v>0</v>
      </c>
    </row>
    <row r="547" spans="1:10">
      <c r="A547" s="18">
        <f>B547/'Isocratic retention'!$B$5</f>
        <v>2.600000000000025</v>
      </c>
      <c r="B547" s="8">
        <v>5.2000000000000499</v>
      </c>
      <c r="C547" s="22">
        <f>(1/(C$22*(SQRT(2*PI())))*EXP(-((C$19-'Simulation II'!$B547)^2)/(2*'Simulation II'!C$22^2)))</f>
        <v>0</v>
      </c>
      <c r="D547" s="22">
        <f>(1/(D$22*(SQRT(2*PI())))*EXP(-((D$19-'Simulation II'!$B547)^2)/(2*'Simulation II'!D$22^2)))</f>
        <v>0</v>
      </c>
      <c r="E547" s="22">
        <f>(1/(E$22*(SQRT(2*PI())))*EXP(-((E$19-'Simulation II'!$B547)^2)/(2*'Simulation II'!E$22^2)))</f>
        <v>0</v>
      </c>
      <c r="F547" s="22">
        <f>(1/(F$22*(SQRT(2*PI())))*EXP(-((F$19-'Simulation II'!$B547)^2)/(2*'Simulation II'!F$22^2)))</f>
        <v>0</v>
      </c>
      <c r="G547" s="22">
        <f>(1/(G$22*(SQRT(2*PI())))*EXP(-((G$18-'Simulation II'!$B547)^2)/(2*'Simulation II'!G$22^2)))</f>
        <v>0</v>
      </c>
      <c r="H547" s="22">
        <f>(1/(H$22*(SQRT(2*PI())))*EXP(-((H$18-'Simulation II'!$B547)^2)/(2*'Simulation II'!H$22^2)))</f>
        <v>0</v>
      </c>
      <c r="I547" s="22">
        <f>(1/(I$22*(SQRT(2*PI())))*EXP(-((I$18-'Simulation II'!$B547)^2)/(2*'Simulation II'!I$22^2)))</f>
        <v>0</v>
      </c>
      <c r="J547" s="22">
        <f t="shared" si="13"/>
        <v>0</v>
      </c>
    </row>
    <row r="548" spans="1:10">
      <c r="A548" s="18">
        <f>B548/'Isocratic retention'!$B$5</f>
        <v>2.6050000000000249</v>
      </c>
      <c r="B548" s="8">
        <v>5.2100000000000497</v>
      </c>
      <c r="C548" s="22">
        <f>(1/(C$22*(SQRT(2*PI())))*EXP(-((C$19-'Simulation II'!$B548)^2)/(2*'Simulation II'!C$22^2)))</f>
        <v>0</v>
      </c>
      <c r="D548" s="22">
        <f>(1/(D$22*(SQRT(2*PI())))*EXP(-((D$19-'Simulation II'!$B548)^2)/(2*'Simulation II'!D$22^2)))</f>
        <v>0</v>
      </c>
      <c r="E548" s="22">
        <f>(1/(E$22*(SQRT(2*PI())))*EXP(-((E$19-'Simulation II'!$B548)^2)/(2*'Simulation II'!E$22^2)))</f>
        <v>0</v>
      </c>
      <c r="F548" s="22">
        <f>(1/(F$22*(SQRT(2*PI())))*EXP(-((F$19-'Simulation II'!$B548)^2)/(2*'Simulation II'!F$22^2)))</f>
        <v>0</v>
      </c>
      <c r="G548" s="22">
        <f>(1/(G$22*(SQRT(2*PI())))*EXP(-((G$18-'Simulation II'!$B548)^2)/(2*'Simulation II'!G$22^2)))</f>
        <v>0</v>
      </c>
      <c r="H548" s="22">
        <f>(1/(H$22*(SQRT(2*PI())))*EXP(-((H$18-'Simulation II'!$B548)^2)/(2*'Simulation II'!H$22^2)))</f>
        <v>0</v>
      </c>
      <c r="I548" s="22">
        <f>(1/(I$22*(SQRT(2*PI())))*EXP(-((I$18-'Simulation II'!$B548)^2)/(2*'Simulation II'!I$22^2)))</f>
        <v>0</v>
      </c>
      <c r="J548" s="22">
        <f t="shared" si="13"/>
        <v>0</v>
      </c>
    </row>
    <row r="549" spans="1:10">
      <c r="A549" s="18">
        <f>B549/'Isocratic retention'!$B$5</f>
        <v>2.6100000000000252</v>
      </c>
      <c r="B549" s="8">
        <v>5.2200000000000504</v>
      </c>
      <c r="C549" s="22">
        <f>(1/(C$22*(SQRT(2*PI())))*EXP(-((C$19-'Simulation II'!$B549)^2)/(2*'Simulation II'!C$22^2)))</f>
        <v>0</v>
      </c>
      <c r="D549" s="22">
        <f>(1/(D$22*(SQRT(2*PI())))*EXP(-((D$19-'Simulation II'!$B549)^2)/(2*'Simulation II'!D$22^2)))</f>
        <v>0</v>
      </c>
      <c r="E549" s="22">
        <f>(1/(E$22*(SQRT(2*PI())))*EXP(-((E$19-'Simulation II'!$B549)^2)/(2*'Simulation II'!E$22^2)))</f>
        <v>0</v>
      </c>
      <c r="F549" s="22">
        <f>(1/(F$22*(SQRT(2*PI())))*EXP(-((F$19-'Simulation II'!$B549)^2)/(2*'Simulation II'!F$22^2)))</f>
        <v>0</v>
      </c>
      <c r="G549" s="22">
        <f>(1/(G$22*(SQRT(2*PI())))*EXP(-((G$18-'Simulation II'!$B549)^2)/(2*'Simulation II'!G$22^2)))</f>
        <v>0</v>
      </c>
      <c r="H549" s="22">
        <f>(1/(H$22*(SQRT(2*PI())))*EXP(-((H$18-'Simulation II'!$B549)^2)/(2*'Simulation II'!H$22^2)))</f>
        <v>0</v>
      </c>
      <c r="I549" s="22">
        <f>(1/(I$22*(SQRT(2*PI())))*EXP(-((I$18-'Simulation II'!$B549)^2)/(2*'Simulation II'!I$22^2)))</f>
        <v>0</v>
      </c>
      <c r="J549" s="22">
        <f t="shared" si="13"/>
        <v>0</v>
      </c>
    </row>
    <row r="550" spans="1:10">
      <c r="A550" s="18">
        <f>B550/'Isocratic retention'!$B$5</f>
        <v>2.6150000000000251</v>
      </c>
      <c r="B550" s="8">
        <v>5.2300000000000502</v>
      </c>
      <c r="C550" s="22">
        <f>(1/(C$22*(SQRT(2*PI())))*EXP(-((C$19-'Simulation II'!$B550)^2)/(2*'Simulation II'!C$22^2)))</f>
        <v>0</v>
      </c>
      <c r="D550" s="22">
        <f>(1/(D$22*(SQRT(2*PI())))*EXP(-((D$19-'Simulation II'!$B550)^2)/(2*'Simulation II'!D$22^2)))</f>
        <v>0</v>
      </c>
      <c r="E550" s="22">
        <f>(1/(E$22*(SQRT(2*PI())))*EXP(-((E$19-'Simulation II'!$B550)^2)/(2*'Simulation II'!E$22^2)))</f>
        <v>0</v>
      </c>
      <c r="F550" s="22">
        <f>(1/(F$22*(SQRT(2*PI())))*EXP(-((F$19-'Simulation II'!$B550)^2)/(2*'Simulation II'!F$22^2)))</f>
        <v>0</v>
      </c>
      <c r="G550" s="22">
        <f>(1/(G$22*(SQRT(2*PI())))*EXP(-((G$18-'Simulation II'!$B550)^2)/(2*'Simulation II'!G$22^2)))</f>
        <v>0</v>
      </c>
      <c r="H550" s="22">
        <f>(1/(H$22*(SQRT(2*PI())))*EXP(-((H$18-'Simulation II'!$B550)^2)/(2*'Simulation II'!H$22^2)))</f>
        <v>0</v>
      </c>
      <c r="I550" s="22">
        <f>(1/(I$22*(SQRT(2*PI())))*EXP(-((I$18-'Simulation II'!$B550)^2)/(2*'Simulation II'!I$22^2)))</f>
        <v>0</v>
      </c>
      <c r="J550" s="22">
        <f t="shared" si="13"/>
        <v>0</v>
      </c>
    </row>
    <row r="551" spans="1:10">
      <c r="A551" s="18">
        <f>B551/'Isocratic retention'!$B$5</f>
        <v>2.620000000000025</v>
      </c>
      <c r="B551" s="8">
        <v>5.24000000000005</v>
      </c>
      <c r="C551" s="22">
        <f>(1/(C$22*(SQRT(2*PI())))*EXP(-((C$19-'Simulation II'!$B551)^2)/(2*'Simulation II'!C$22^2)))</f>
        <v>0</v>
      </c>
      <c r="D551" s="22">
        <f>(1/(D$22*(SQRT(2*PI())))*EXP(-((D$19-'Simulation II'!$B551)^2)/(2*'Simulation II'!D$22^2)))</f>
        <v>0</v>
      </c>
      <c r="E551" s="22">
        <f>(1/(E$22*(SQRT(2*PI())))*EXP(-((E$19-'Simulation II'!$B551)^2)/(2*'Simulation II'!E$22^2)))</f>
        <v>0</v>
      </c>
      <c r="F551" s="22">
        <f>(1/(F$22*(SQRT(2*PI())))*EXP(-((F$19-'Simulation II'!$B551)^2)/(2*'Simulation II'!F$22^2)))</f>
        <v>0</v>
      </c>
      <c r="G551" s="22">
        <f>(1/(G$22*(SQRT(2*PI())))*EXP(-((G$18-'Simulation II'!$B551)^2)/(2*'Simulation II'!G$22^2)))</f>
        <v>0</v>
      </c>
      <c r="H551" s="22">
        <f>(1/(H$22*(SQRT(2*PI())))*EXP(-((H$18-'Simulation II'!$B551)^2)/(2*'Simulation II'!H$22^2)))</f>
        <v>0</v>
      </c>
      <c r="I551" s="22">
        <f>(1/(I$22*(SQRT(2*PI())))*EXP(-((I$18-'Simulation II'!$B551)^2)/(2*'Simulation II'!I$22^2)))</f>
        <v>0</v>
      </c>
      <c r="J551" s="22">
        <f t="shared" si="13"/>
        <v>0</v>
      </c>
    </row>
    <row r="552" spans="1:10">
      <c r="A552" s="18">
        <f>B552/'Isocratic retention'!$B$5</f>
        <v>2.6250000000000249</v>
      </c>
      <c r="B552" s="8">
        <v>5.2500000000000497</v>
      </c>
      <c r="C552" s="22">
        <f>(1/(C$22*(SQRT(2*PI())))*EXP(-((C$19-'Simulation II'!$B552)^2)/(2*'Simulation II'!C$22^2)))</f>
        <v>0</v>
      </c>
      <c r="D552" s="22">
        <f>(1/(D$22*(SQRT(2*PI())))*EXP(-((D$19-'Simulation II'!$B552)^2)/(2*'Simulation II'!D$22^2)))</f>
        <v>0</v>
      </c>
      <c r="E552" s="22">
        <f>(1/(E$22*(SQRT(2*PI())))*EXP(-((E$19-'Simulation II'!$B552)^2)/(2*'Simulation II'!E$22^2)))</f>
        <v>0</v>
      </c>
      <c r="F552" s="22">
        <f>(1/(F$22*(SQRT(2*PI())))*EXP(-((F$19-'Simulation II'!$B552)^2)/(2*'Simulation II'!F$22^2)))</f>
        <v>0</v>
      </c>
      <c r="G552" s="22">
        <f>(1/(G$22*(SQRT(2*PI())))*EXP(-((G$18-'Simulation II'!$B552)^2)/(2*'Simulation II'!G$22^2)))</f>
        <v>0</v>
      </c>
      <c r="H552" s="22">
        <f>(1/(H$22*(SQRT(2*PI())))*EXP(-((H$18-'Simulation II'!$B552)^2)/(2*'Simulation II'!H$22^2)))</f>
        <v>0</v>
      </c>
      <c r="I552" s="22">
        <f>(1/(I$22*(SQRT(2*PI())))*EXP(-((I$18-'Simulation II'!$B552)^2)/(2*'Simulation II'!I$22^2)))</f>
        <v>0</v>
      </c>
      <c r="J552" s="22">
        <f t="shared" si="13"/>
        <v>0</v>
      </c>
    </row>
    <row r="553" spans="1:10">
      <c r="A553" s="18">
        <f>B553/'Isocratic retention'!$B$5</f>
        <v>2.6300000000000252</v>
      </c>
      <c r="B553" s="8">
        <v>5.2600000000000504</v>
      </c>
      <c r="C553" s="22">
        <f>(1/(C$22*(SQRT(2*PI())))*EXP(-((C$19-'Simulation II'!$B553)^2)/(2*'Simulation II'!C$22^2)))</f>
        <v>0</v>
      </c>
      <c r="D553" s="22">
        <f>(1/(D$22*(SQRT(2*PI())))*EXP(-((D$19-'Simulation II'!$B553)^2)/(2*'Simulation II'!D$22^2)))</f>
        <v>0</v>
      </c>
      <c r="E553" s="22">
        <f>(1/(E$22*(SQRT(2*PI())))*EXP(-((E$19-'Simulation II'!$B553)^2)/(2*'Simulation II'!E$22^2)))</f>
        <v>0</v>
      </c>
      <c r="F553" s="22">
        <f>(1/(F$22*(SQRT(2*PI())))*EXP(-((F$19-'Simulation II'!$B553)^2)/(2*'Simulation II'!F$22^2)))</f>
        <v>0</v>
      </c>
      <c r="G553" s="22">
        <f>(1/(G$22*(SQRT(2*PI())))*EXP(-((G$18-'Simulation II'!$B553)^2)/(2*'Simulation II'!G$22^2)))</f>
        <v>0</v>
      </c>
      <c r="H553" s="22">
        <f>(1/(H$22*(SQRT(2*PI())))*EXP(-((H$18-'Simulation II'!$B553)^2)/(2*'Simulation II'!H$22^2)))</f>
        <v>0</v>
      </c>
      <c r="I553" s="22">
        <f>(1/(I$22*(SQRT(2*PI())))*EXP(-((I$18-'Simulation II'!$B553)^2)/(2*'Simulation II'!I$22^2)))</f>
        <v>0</v>
      </c>
      <c r="J553" s="22">
        <f t="shared" si="13"/>
        <v>0</v>
      </c>
    </row>
    <row r="554" spans="1:10">
      <c r="A554" s="18">
        <f>B554/'Isocratic retention'!$B$5</f>
        <v>2.6350000000000251</v>
      </c>
      <c r="B554" s="8">
        <v>5.2700000000000502</v>
      </c>
      <c r="C554" s="22">
        <f>(1/(C$22*(SQRT(2*PI())))*EXP(-((C$19-'Simulation II'!$B554)^2)/(2*'Simulation II'!C$22^2)))</f>
        <v>0</v>
      </c>
      <c r="D554" s="22">
        <f>(1/(D$22*(SQRT(2*PI())))*EXP(-((D$19-'Simulation II'!$B554)^2)/(2*'Simulation II'!D$22^2)))</f>
        <v>0</v>
      </c>
      <c r="E554" s="22">
        <f>(1/(E$22*(SQRT(2*PI())))*EXP(-((E$19-'Simulation II'!$B554)^2)/(2*'Simulation II'!E$22^2)))</f>
        <v>0</v>
      </c>
      <c r="F554" s="22">
        <f>(1/(F$22*(SQRT(2*PI())))*EXP(-((F$19-'Simulation II'!$B554)^2)/(2*'Simulation II'!F$22^2)))</f>
        <v>0</v>
      </c>
      <c r="G554" s="22">
        <f>(1/(G$22*(SQRT(2*PI())))*EXP(-((G$18-'Simulation II'!$B554)^2)/(2*'Simulation II'!G$22^2)))</f>
        <v>0</v>
      </c>
      <c r="H554" s="22">
        <f>(1/(H$22*(SQRT(2*PI())))*EXP(-((H$18-'Simulation II'!$B554)^2)/(2*'Simulation II'!H$22^2)))</f>
        <v>0</v>
      </c>
      <c r="I554" s="22">
        <f>(1/(I$22*(SQRT(2*PI())))*EXP(-((I$18-'Simulation II'!$B554)^2)/(2*'Simulation II'!I$22^2)))</f>
        <v>0</v>
      </c>
      <c r="J554" s="22">
        <f t="shared" si="13"/>
        <v>0</v>
      </c>
    </row>
    <row r="555" spans="1:10">
      <c r="A555" s="18">
        <f>B555/'Isocratic retention'!$B$5</f>
        <v>2.640000000000025</v>
      </c>
      <c r="B555" s="8">
        <v>5.28000000000005</v>
      </c>
      <c r="C555" s="22">
        <f>(1/(C$22*(SQRT(2*PI())))*EXP(-((C$19-'Simulation II'!$B555)^2)/(2*'Simulation II'!C$22^2)))</f>
        <v>0</v>
      </c>
      <c r="D555" s="22">
        <f>(1/(D$22*(SQRT(2*PI())))*EXP(-((D$19-'Simulation II'!$B555)^2)/(2*'Simulation II'!D$22^2)))</f>
        <v>0</v>
      </c>
      <c r="E555" s="22">
        <f>(1/(E$22*(SQRT(2*PI())))*EXP(-((E$19-'Simulation II'!$B555)^2)/(2*'Simulation II'!E$22^2)))</f>
        <v>0</v>
      </c>
      <c r="F555" s="22">
        <f>(1/(F$22*(SQRT(2*PI())))*EXP(-((F$19-'Simulation II'!$B555)^2)/(2*'Simulation II'!F$22^2)))</f>
        <v>0</v>
      </c>
      <c r="G555" s="22">
        <f>(1/(G$22*(SQRT(2*PI())))*EXP(-((G$18-'Simulation II'!$B555)^2)/(2*'Simulation II'!G$22^2)))</f>
        <v>0</v>
      </c>
      <c r="H555" s="22">
        <f>(1/(H$22*(SQRT(2*PI())))*EXP(-((H$18-'Simulation II'!$B555)^2)/(2*'Simulation II'!H$22^2)))</f>
        <v>0</v>
      </c>
      <c r="I555" s="22">
        <f>(1/(I$22*(SQRT(2*PI())))*EXP(-((I$18-'Simulation II'!$B555)^2)/(2*'Simulation II'!I$22^2)))</f>
        <v>0</v>
      </c>
      <c r="J555" s="22">
        <f t="shared" si="13"/>
        <v>0</v>
      </c>
    </row>
    <row r="556" spans="1:10">
      <c r="A556" s="18">
        <f>B556/'Isocratic retention'!$B$5</f>
        <v>2.6450000000000249</v>
      </c>
      <c r="B556" s="8">
        <v>5.2900000000000498</v>
      </c>
      <c r="C556" s="22">
        <f>(1/(C$22*(SQRT(2*PI())))*EXP(-((C$19-'Simulation II'!$B556)^2)/(2*'Simulation II'!C$22^2)))</f>
        <v>0</v>
      </c>
      <c r="D556" s="22">
        <f>(1/(D$22*(SQRT(2*PI())))*EXP(-((D$19-'Simulation II'!$B556)^2)/(2*'Simulation II'!D$22^2)))</f>
        <v>0</v>
      </c>
      <c r="E556" s="22">
        <f>(1/(E$22*(SQRT(2*PI())))*EXP(-((E$19-'Simulation II'!$B556)^2)/(2*'Simulation II'!E$22^2)))</f>
        <v>0</v>
      </c>
      <c r="F556" s="22">
        <f>(1/(F$22*(SQRT(2*PI())))*EXP(-((F$19-'Simulation II'!$B556)^2)/(2*'Simulation II'!F$22^2)))</f>
        <v>0</v>
      </c>
      <c r="G556" s="22">
        <f>(1/(G$22*(SQRT(2*PI())))*EXP(-((G$18-'Simulation II'!$B556)^2)/(2*'Simulation II'!G$22^2)))</f>
        <v>0</v>
      </c>
      <c r="H556" s="22">
        <f>(1/(H$22*(SQRT(2*PI())))*EXP(-((H$18-'Simulation II'!$B556)^2)/(2*'Simulation II'!H$22^2)))</f>
        <v>0</v>
      </c>
      <c r="I556" s="22">
        <f>(1/(I$22*(SQRT(2*PI())))*EXP(-((I$18-'Simulation II'!$B556)^2)/(2*'Simulation II'!I$22^2)))</f>
        <v>0</v>
      </c>
      <c r="J556" s="22">
        <f t="shared" si="13"/>
        <v>0</v>
      </c>
    </row>
    <row r="557" spans="1:10">
      <c r="A557" s="18">
        <f>B557/'Isocratic retention'!$B$5</f>
        <v>2.6500000000000248</v>
      </c>
      <c r="B557" s="8">
        <v>5.3000000000000496</v>
      </c>
      <c r="C557" s="22">
        <f>(1/(C$22*(SQRT(2*PI())))*EXP(-((C$19-'Simulation II'!$B557)^2)/(2*'Simulation II'!C$22^2)))</f>
        <v>0</v>
      </c>
      <c r="D557" s="22">
        <f>(1/(D$22*(SQRT(2*PI())))*EXP(-((D$19-'Simulation II'!$B557)^2)/(2*'Simulation II'!D$22^2)))</f>
        <v>0</v>
      </c>
      <c r="E557" s="22">
        <f>(1/(E$22*(SQRT(2*PI())))*EXP(-((E$19-'Simulation II'!$B557)^2)/(2*'Simulation II'!E$22^2)))</f>
        <v>0</v>
      </c>
      <c r="F557" s="22">
        <f>(1/(F$22*(SQRT(2*PI())))*EXP(-((F$19-'Simulation II'!$B557)^2)/(2*'Simulation II'!F$22^2)))</f>
        <v>0</v>
      </c>
      <c r="G557" s="22">
        <f>(1/(G$22*(SQRT(2*PI())))*EXP(-((G$18-'Simulation II'!$B557)^2)/(2*'Simulation II'!G$22^2)))</f>
        <v>0</v>
      </c>
      <c r="H557" s="22">
        <f>(1/(H$22*(SQRT(2*PI())))*EXP(-((H$18-'Simulation II'!$B557)^2)/(2*'Simulation II'!H$22^2)))</f>
        <v>0</v>
      </c>
      <c r="I557" s="22">
        <f>(1/(I$22*(SQRT(2*PI())))*EXP(-((I$18-'Simulation II'!$B557)^2)/(2*'Simulation II'!I$22^2)))</f>
        <v>0</v>
      </c>
      <c r="J557" s="22">
        <f t="shared" si="13"/>
        <v>0</v>
      </c>
    </row>
    <row r="558" spans="1:10">
      <c r="A558" s="18">
        <f>B558/'Isocratic retention'!$B$5</f>
        <v>2.6550000000000251</v>
      </c>
      <c r="B558" s="8">
        <v>5.3100000000000502</v>
      </c>
      <c r="C558" s="22">
        <f>(1/(C$22*(SQRT(2*PI())))*EXP(-((C$19-'Simulation II'!$B558)^2)/(2*'Simulation II'!C$22^2)))</f>
        <v>0</v>
      </c>
      <c r="D558" s="22">
        <f>(1/(D$22*(SQRT(2*PI())))*EXP(-((D$19-'Simulation II'!$B558)^2)/(2*'Simulation II'!D$22^2)))</f>
        <v>0</v>
      </c>
      <c r="E558" s="22">
        <f>(1/(E$22*(SQRT(2*PI())))*EXP(-((E$19-'Simulation II'!$B558)^2)/(2*'Simulation II'!E$22^2)))</f>
        <v>0</v>
      </c>
      <c r="F558" s="22">
        <f>(1/(F$22*(SQRT(2*PI())))*EXP(-((F$19-'Simulation II'!$B558)^2)/(2*'Simulation II'!F$22^2)))</f>
        <v>0</v>
      </c>
      <c r="G558" s="22">
        <f>(1/(G$22*(SQRT(2*PI())))*EXP(-((G$18-'Simulation II'!$B558)^2)/(2*'Simulation II'!G$22^2)))</f>
        <v>0</v>
      </c>
      <c r="H558" s="22">
        <f>(1/(H$22*(SQRT(2*PI())))*EXP(-((H$18-'Simulation II'!$B558)^2)/(2*'Simulation II'!H$22^2)))</f>
        <v>0</v>
      </c>
      <c r="I558" s="22">
        <f>(1/(I$22*(SQRT(2*PI())))*EXP(-((I$18-'Simulation II'!$B558)^2)/(2*'Simulation II'!I$22^2)))</f>
        <v>0</v>
      </c>
      <c r="J558" s="22">
        <f t="shared" si="13"/>
        <v>0</v>
      </c>
    </row>
    <row r="559" spans="1:10">
      <c r="A559" s="18">
        <f>B559/'Isocratic retention'!$B$5</f>
        <v>2.660000000000025</v>
      </c>
      <c r="B559" s="8">
        <v>5.32000000000005</v>
      </c>
      <c r="C559" s="22">
        <f>(1/(C$22*(SQRT(2*PI())))*EXP(-((C$19-'Simulation II'!$B559)^2)/(2*'Simulation II'!C$22^2)))</f>
        <v>0</v>
      </c>
      <c r="D559" s="22">
        <f>(1/(D$22*(SQRT(2*PI())))*EXP(-((D$19-'Simulation II'!$B559)^2)/(2*'Simulation II'!D$22^2)))</f>
        <v>0</v>
      </c>
      <c r="E559" s="22">
        <f>(1/(E$22*(SQRT(2*PI())))*EXP(-((E$19-'Simulation II'!$B559)^2)/(2*'Simulation II'!E$22^2)))</f>
        <v>0</v>
      </c>
      <c r="F559" s="22">
        <f>(1/(F$22*(SQRT(2*PI())))*EXP(-((F$19-'Simulation II'!$B559)^2)/(2*'Simulation II'!F$22^2)))</f>
        <v>0</v>
      </c>
      <c r="G559" s="22">
        <f>(1/(G$22*(SQRT(2*PI())))*EXP(-((G$18-'Simulation II'!$B559)^2)/(2*'Simulation II'!G$22^2)))</f>
        <v>0</v>
      </c>
      <c r="H559" s="22">
        <f>(1/(H$22*(SQRT(2*PI())))*EXP(-((H$18-'Simulation II'!$B559)^2)/(2*'Simulation II'!H$22^2)))</f>
        <v>0</v>
      </c>
      <c r="I559" s="22">
        <f>(1/(I$22*(SQRT(2*PI())))*EXP(-((I$18-'Simulation II'!$B559)^2)/(2*'Simulation II'!I$22^2)))</f>
        <v>0</v>
      </c>
      <c r="J559" s="22">
        <f t="shared" si="13"/>
        <v>0</v>
      </c>
    </row>
    <row r="560" spans="1:10">
      <c r="A560" s="18">
        <f>B560/'Isocratic retention'!$B$5</f>
        <v>2.6650000000000249</v>
      </c>
      <c r="B560" s="8">
        <v>5.3300000000000498</v>
      </c>
      <c r="C560" s="22">
        <f>(1/(C$22*(SQRT(2*PI())))*EXP(-((C$19-'Simulation II'!$B560)^2)/(2*'Simulation II'!C$22^2)))</f>
        <v>0</v>
      </c>
      <c r="D560" s="22">
        <f>(1/(D$22*(SQRT(2*PI())))*EXP(-((D$19-'Simulation II'!$B560)^2)/(2*'Simulation II'!D$22^2)))</f>
        <v>0</v>
      </c>
      <c r="E560" s="22">
        <f>(1/(E$22*(SQRT(2*PI())))*EXP(-((E$19-'Simulation II'!$B560)^2)/(2*'Simulation II'!E$22^2)))</f>
        <v>0</v>
      </c>
      <c r="F560" s="22">
        <f>(1/(F$22*(SQRT(2*PI())))*EXP(-((F$19-'Simulation II'!$B560)^2)/(2*'Simulation II'!F$22^2)))</f>
        <v>0</v>
      </c>
      <c r="G560" s="22">
        <f>(1/(G$22*(SQRT(2*PI())))*EXP(-((G$18-'Simulation II'!$B560)^2)/(2*'Simulation II'!G$22^2)))</f>
        <v>0</v>
      </c>
      <c r="H560" s="22">
        <f>(1/(H$22*(SQRT(2*PI())))*EXP(-((H$18-'Simulation II'!$B560)^2)/(2*'Simulation II'!H$22^2)))</f>
        <v>0</v>
      </c>
      <c r="I560" s="22">
        <f>(1/(I$22*(SQRT(2*PI())))*EXP(-((I$18-'Simulation II'!$B560)^2)/(2*'Simulation II'!I$22^2)))</f>
        <v>0</v>
      </c>
      <c r="J560" s="22">
        <f t="shared" si="13"/>
        <v>0</v>
      </c>
    </row>
    <row r="561" spans="1:10">
      <c r="A561" s="18">
        <f>B561/'Isocratic retention'!$B$5</f>
        <v>2.6700000000000248</v>
      </c>
      <c r="B561" s="8">
        <v>5.3400000000000496</v>
      </c>
      <c r="C561" s="22">
        <f>(1/(C$22*(SQRT(2*PI())))*EXP(-((C$19-'Simulation II'!$B561)^2)/(2*'Simulation II'!C$22^2)))</f>
        <v>0</v>
      </c>
      <c r="D561" s="22">
        <f>(1/(D$22*(SQRT(2*PI())))*EXP(-((D$19-'Simulation II'!$B561)^2)/(2*'Simulation II'!D$22^2)))</f>
        <v>0</v>
      </c>
      <c r="E561" s="22">
        <f>(1/(E$22*(SQRT(2*PI())))*EXP(-((E$19-'Simulation II'!$B561)^2)/(2*'Simulation II'!E$22^2)))</f>
        <v>0</v>
      </c>
      <c r="F561" s="22">
        <f>(1/(F$22*(SQRT(2*PI())))*EXP(-((F$19-'Simulation II'!$B561)^2)/(2*'Simulation II'!F$22^2)))</f>
        <v>0</v>
      </c>
      <c r="G561" s="22">
        <f>(1/(G$22*(SQRT(2*PI())))*EXP(-((G$18-'Simulation II'!$B561)^2)/(2*'Simulation II'!G$22^2)))</f>
        <v>0</v>
      </c>
      <c r="H561" s="22">
        <f>(1/(H$22*(SQRT(2*PI())))*EXP(-((H$18-'Simulation II'!$B561)^2)/(2*'Simulation II'!H$22^2)))</f>
        <v>0</v>
      </c>
      <c r="I561" s="22">
        <f>(1/(I$22*(SQRT(2*PI())))*EXP(-((I$18-'Simulation II'!$B561)^2)/(2*'Simulation II'!I$22^2)))</f>
        <v>0</v>
      </c>
      <c r="J561" s="22">
        <f t="shared" si="13"/>
        <v>0</v>
      </c>
    </row>
    <row r="562" spans="1:10">
      <c r="A562" s="18">
        <f>B562/'Isocratic retention'!$B$5</f>
        <v>2.67500000000003</v>
      </c>
      <c r="B562" s="8">
        <v>5.35000000000006</v>
      </c>
      <c r="C562" s="22">
        <f>(1/(C$22*(SQRT(2*PI())))*EXP(-((C$19-'Simulation II'!$B562)^2)/(2*'Simulation II'!C$22^2)))</f>
        <v>0</v>
      </c>
      <c r="D562" s="22">
        <f>(1/(D$22*(SQRT(2*PI())))*EXP(-((D$19-'Simulation II'!$B562)^2)/(2*'Simulation II'!D$22^2)))</f>
        <v>0</v>
      </c>
      <c r="E562" s="22">
        <f>(1/(E$22*(SQRT(2*PI())))*EXP(-((E$19-'Simulation II'!$B562)^2)/(2*'Simulation II'!E$22^2)))</f>
        <v>0</v>
      </c>
      <c r="F562" s="22">
        <f>(1/(F$22*(SQRT(2*PI())))*EXP(-((F$19-'Simulation II'!$B562)^2)/(2*'Simulation II'!F$22^2)))</f>
        <v>0</v>
      </c>
      <c r="G562" s="22">
        <f>(1/(G$22*(SQRT(2*PI())))*EXP(-((G$18-'Simulation II'!$B562)^2)/(2*'Simulation II'!G$22^2)))</f>
        <v>0</v>
      </c>
      <c r="H562" s="22">
        <f>(1/(H$22*(SQRT(2*PI())))*EXP(-((H$18-'Simulation II'!$B562)^2)/(2*'Simulation II'!H$22^2)))</f>
        <v>0</v>
      </c>
      <c r="I562" s="22">
        <f>(1/(I$22*(SQRT(2*PI())))*EXP(-((I$18-'Simulation II'!$B562)^2)/(2*'Simulation II'!I$22^2)))</f>
        <v>0</v>
      </c>
      <c r="J562" s="22">
        <f t="shared" si="13"/>
        <v>0</v>
      </c>
    </row>
    <row r="563" spans="1:10">
      <c r="A563" s="18">
        <f>B563/'Isocratic retention'!$B$5</f>
        <v>2.6800000000000299</v>
      </c>
      <c r="B563" s="8">
        <v>5.3600000000000598</v>
      </c>
      <c r="C563" s="22">
        <f>(1/(C$22*(SQRT(2*PI())))*EXP(-((C$19-'Simulation II'!$B563)^2)/(2*'Simulation II'!C$22^2)))</f>
        <v>0</v>
      </c>
      <c r="D563" s="22">
        <f>(1/(D$22*(SQRT(2*PI())))*EXP(-((D$19-'Simulation II'!$B563)^2)/(2*'Simulation II'!D$22^2)))</f>
        <v>0</v>
      </c>
      <c r="E563" s="22">
        <f>(1/(E$22*(SQRT(2*PI())))*EXP(-((E$19-'Simulation II'!$B563)^2)/(2*'Simulation II'!E$22^2)))</f>
        <v>0</v>
      </c>
      <c r="F563" s="22">
        <f>(1/(F$22*(SQRT(2*PI())))*EXP(-((F$19-'Simulation II'!$B563)^2)/(2*'Simulation II'!F$22^2)))</f>
        <v>0</v>
      </c>
      <c r="G563" s="22">
        <f>(1/(G$22*(SQRT(2*PI())))*EXP(-((G$18-'Simulation II'!$B563)^2)/(2*'Simulation II'!G$22^2)))</f>
        <v>0</v>
      </c>
      <c r="H563" s="22">
        <f>(1/(H$22*(SQRT(2*PI())))*EXP(-((H$18-'Simulation II'!$B563)^2)/(2*'Simulation II'!H$22^2)))</f>
        <v>0</v>
      </c>
      <c r="I563" s="22">
        <f>(1/(I$22*(SQRT(2*PI())))*EXP(-((I$18-'Simulation II'!$B563)^2)/(2*'Simulation II'!I$22^2)))</f>
        <v>0</v>
      </c>
      <c r="J563" s="22">
        <f t="shared" si="13"/>
        <v>0</v>
      </c>
    </row>
    <row r="564" spans="1:10">
      <c r="A564" s="18">
        <f>B564/'Isocratic retention'!$B$5</f>
        <v>2.6850000000000298</v>
      </c>
      <c r="B564" s="8">
        <v>5.3700000000000596</v>
      </c>
      <c r="C564" s="22">
        <f>(1/(C$22*(SQRT(2*PI())))*EXP(-((C$19-'Simulation II'!$B564)^2)/(2*'Simulation II'!C$22^2)))</f>
        <v>0</v>
      </c>
      <c r="D564" s="22">
        <f>(1/(D$22*(SQRT(2*PI())))*EXP(-((D$19-'Simulation II'!$B564)^2)/(2*'Simulation II'!D$22^2)))</f>
        <v>0</v>
      </c>
      <c r="E564" s="22">
        <f>(1/(E$22*(SQRT(2*PI())))*EXP(-((E$19-'Simulation II'!$B564)^2)/(2*'Simulation II'!E$22^2)))</f>
        <v>0</v>
      </c>
      <c r="F564" s="22">
        <f>(1/(F$22*(SQRT(2*PI())))*EXP(-((F$19-'Simulation II'!$B564)^2)/(2*'Simulation II'!F$22^2)))</f>
        <v>0</v>
      </c>
      <c r="G564" s="22">
        <f>(1/(G$22*(SQRT(2*PI())))*EXP(-((G$18-'Simulation II'!$B564)^2)/(2*'Simulation II'!G$22^2)))</f>
        <v>0</v>
      </c>
      <c r="H564" s="22">
        <f>(1/(H$22*(SQRT(2*PI())))*EXP(-((H$18-'Simulation II'!$B564)^2)/(2*'Simulation II'!H$22^2)))</f>
        <v>0</v>
      </c>
      <c r="I564" s="22">
        <f>(1/(I$22*(SQRT(2*PI())))*EXP(-((I$18-'Simulation II'!$B564)^2)/(2*'Simulation II'!I$22^2)))</f>
        <v>0</v>
      </c>
      <c r="J564" s="22">
        <f t="shared" si="13"/>
        <v>0</v>
      </c>
    </row>
    <row r="565" spans="1:10">
      <c r="A565" s="18">
        <f>B565/'Isocratic retention'!$B$5</f>
        <v>2.6900000000000301</v>
      </c>
      <c r="B565" s="8">
        <v>5.3800000000000603</v>
      </c>
      <c r="C565" s="22">
        <f>(1/(C$22*(SQRT(2*PI())))*EXP(-((C$19-'Simulation II'!$B565)^2)/(2*'Simulation II'!C$22^2)))</f>
        <v>0</v>
      </c>
      <c r="D565" s="22">
        <f>(1/(D$22*(SQRT(2*PI())))*EXP(-((D$19-'Simulation II'!$B565)^2)/(2*'Simulation II'!D$22^2)))</f>
        <v>0</v>
      </c>
      <c r="E565" s="22">
        <f>(1/(E$22*(SQRT(2*PI())))*EXP(-((E$19-'Simulation II'!$B565)^2)/(2*'Simulation II'!E$22^2)))</f>
        <v>0</v>
      </c>
      <c r="F565" s="22">
        <f>(1/(F$22*(SQRT(2*PI())))*EXP(-((F$19-'Simulation II'!$B565)^2)/(2*'Simulation II'!F$22^2)))</f>
        <v>0</v>
      </c>
      <c r="G565" s="22">
        <f>(1/(G$22*(SQRT(2*PI())))*EXP(-((G$18-'Simulation II'!$B565)^2)/(2*'Simulation II'!G$22^2)))</f>
        <v>0</v>
      </c>
      <c r="H565" s="22">
        <f>(1/(H$22*(SQRT(2*PI())))*EXP(-((H$18-'Simulation II'!$B565)^2)/(2*'Simulation II'!H$22^2)))</f>
        <v>0</v>
      </c>
      <c r="I565" s="22">
        <f>(1/(I$22*(SQRT(2*PI())))*EXP(-((I$18-'Simulation II'!$B565)^2)/(2*'Simulation II'!I$22^2)))</f>
        <v>0</v>
      </c>
      <c r="J565" s="22">
        <f t="shared" si="13"/>
        <v>0</v>
      </c>
    </row>
    <row r="566" spans="1:10">
      <c r="A566" s="18">
        <f>B566/'Isocratic retention'!$B$5</f>
        <v>2.69500000000003</v>
      </c>
      <c r="B566" s="8">
        <v>5.3900000000000601</v>
      </c>
      <c r="C566" s="22">
        <f>(1/(C$22*(SQRT(2*PI())))*EXP(-((C$19-'Simulation II'!$B566)^2)/(2*'Simulation II'!C$22^2)))</f>
        <v>0</v>
      </c>
      <c r="D566" s="22">
        <f>(1/(D$22*(SQRT(2*PI())))*EXP(-((D$19-'Simulation II'!$B566)^2)/(2*'Simulation II'!D$22^2)))</f>
        <v>0</v>
      </c>
      <c r="E566" s="22">
        <f>(1/(E$22*(SQRT(2*PI())))*EXP(-((E$19-'Simulation II'!$B566)^2)/(2*'Simulation II'!E$22^2)))</f>
        <v>0</v>
      </c>
      <c r="F566" s="22">
        <f>(1/(F$22*(SQRT(2*PI())))*EXP(-((F$19-'Simulation II'!$B566)^2)/(2*'Simulation II'!F$22^2)))</f>
        <v>0</v>
      </c>
      <c r="G566" s="22">
        <f>(1/(G$22*(SQRT(2*PI())))*EXP(-((G$18-'Simulation II'!$B566)^2)/(2*'Simulation II'!G$22^2)))</f>
        <v>0</v>
      </c>
      <c r="H566" s="22">
        <f>(1/(H$22*(SQRT(2*PI())))*EXP(-((H$18-'Simulation II'!$B566)^2)/(2*'Simulation II'!H$22^2)))</f>
        <v>0</v>
      </c>
      <c r="I566" s="22">
        <f>(1/(I$22*(SQRT(2*PI())))*EXP(-((I$18-'Simulation II'!$B566)^2)/(2*'Simulation II'!I$22^2)))</f>
        <v>0</v>
      </c>
      <c r="J566" s="22">
        <f t="shared" si="13"/>
        <v>0</v>
      </c>
    </row>
    <row r="567" spans="1:10">
      <c r="A567" s="18">
        <f>B567/'Isocratic retention'!$B$5</f>
        <v>2.7000000000000299</v>
      </c>
      <c r="B567" s="8">
        <v>5.4000000000000599</v>
      </c>
      <c r="C567" s="22">
        <f>(1/(C$22*(SQRT(2*PI())))*EXP(-((C$19-'Simulation II'!$B567)^2)/(2*'Simulation II'!C$22^2)))</f>
        <v>0</v>
      </c>
      <c r="D567" s="22">
        <f>(1/(D$22*(SQRT(2*PI())))*EXP(-((D$19-'Simulation II'!$B567)^2)/(2*'Simulation II'!D$22^2)))</f>
        <v>0</v>
      </c>
      <c r="E567" s="22">
        <f>(1/(E$22*(SQRT(2*PI())))*EXP(-((E$19-'Simulation II'!$B567)^2)/(2*'Simulation II'!E$22^2)))</f>
        <v>0</v>
      </c>
      <c r="F567" s="22">
        <f>(1/(F$22*(SQRT(2*PI())))*EXP(-((F$19-'Simulation II'!$B567)^2)/(2*'Simulation II'!F$22^2)))</f>
        <v>0</v>
      </c>
      <c r="G567" s="22">
        <f>(1/(G$22*(SQRT(2*PI())))*EXP(-((G$18-'Simulation II'!$B567)^2)/(2*'Simulation II'!G$22^2)))</f>
        <v>0</v>
      </c>
      <c r="H567" s="22">
        <f>(1/(H$22*(SQRT(2*PI())))*EXP(-((H$18-'Simulation II'!$B567)^2)/(2*'Simulation II'!H$22^2)))</f>
        <v>0</v>
      </c>
      <c r="I567" s="22">
        <f>(1/(I$22*(SQRT(2*PI())))*EXP(-((I$18-'Simulation II'!$B567)^2)/(2*'Simulation II'!I$22^2)))</f>
        <v>0</v>
      </c>
      <c r="J567" s="22">
        <f t="shared" si="13"/>
        <v>0</v>
      </c>
    </row>
    <row r="568" spans="1:10">
      <c r="A568" s="18">
        <f>B568/'Isocratic retention'!$B$5</f>
        <v>2.7050000000000298</v>
      </c>
      <c r="B568" s="8">
        <v>5.4100000000000597</v>
      </c>
      <c r="C568" s="22">
        <f>(1/(C$22*(SQRT(2*PI())))*EXP(-((C$19-'Simulation II'!$B568)^2)/(2*'Simulation II'!C$22^2)))</f>
        <v>0</v>
      </c>
      <c r="D568" s="22">
        <f>(1/(D$22*(SQRT(2*PI())))*EXP(-((D$19-'Simulation II'!$B568)^2)/(2*'Simulation II'!D$22^2)))</f>
        <v>0</v>
      </c>
      <c r="E568" s="22">
        <f>(1/(E$22*(SQRT(2*PI())))*EXP(-((E$19-'Simulation II'!$B568)^2)/(2*'Simulation II'!E$22^2)))</f>
        <v>0</v>
      </c>
      <c r="F568" s="22">
        <f>(1/(F$22*(SQRT(2*PI())))*EXP(-((F$19-'Simulation II'!$B568)^2)/(2*'Simulation II'!F$22^2)))</f>
        <v>0</v>
      </c>
      <c r="G568" s="22">
        <f>(1/(G$22*(SQRT(2*PI())))*EXP(-((G$18-'Simulation II'!$B568)^2)/(2*'Simulation II'!G$22^2)))</f>
        <v>0</v>
      </c>
      <c r="H568" s="22">
        <f>(1/(H$22*(SQRT(2*PI())))*EXP(-((H$18-'Simulation II'!$B568)^2)/(2*'Simulation II'!H$22^2)))</f>
        <v>0</v>
      </c>
      <c r="I568" s="22">
        <f>(1/(I$22*(SQRT(2*PI())))*EXP(-((I$18-'Simulation II'!$B568)^2)/(2*'Simulation II'!I$22^2)))</f>
        <v>0</v>
      </c>
      <c r="J568" s="22">
        <f t="shared" si="13"/>
        <v>0</v>
      </c>
    </row>
    <row r="569" spans="1:10">
      <c r="A569" s="18">
        <f>B569/'Isocratic retention'!$B$5</f>
        <v>2.7100000000000302</v>
      </c>
      <c r="B569" s="8">
        <v>5.4200000000000603</v>
      </c>
      <c r="C569" s="22">
        <f>(1/(C$22*(SQRT(2*PI())))*EXP(-((C$19-'Simulation II'!$B569)^2)/(2*'Simulation II'!C$22^2)))</f>
        <v>0</v>
      </c>
      <c r="D569" s="22">
        <f>(1/(D$22*(SQRT(2*PI())))*EXP(-((D$19-'Simulation II'!$B569)^2)/(2*'Simulation II'!D$22^2)))</f>
        <v>0</v>
      </c>
      <c r="E569" s="22">
        <f>(1/(E$22*(SQRT(2*PI())))*EXP(-((E$19-'Simulation II'!$B569)^2)/(2*'Simulation II'!E$22^2)))</f>
        <v>0</v>
      </c>
      <c r="F569" s="22">
        <f>(1/(F$22*(SQRT(2*PI())))*EXP(-((F$19-'Simulation II'!$B569)^2)/(2*'Simulation II'!F$22^2)))</f>
        <v>0</v>
      </c>
      <c r="G569" s="22">
        <f>(1/(G$22*(SQRT(2*PI())))*EXP(-((G$18-'Simulation II'!$B569)^2)/(2*'Simulation II'!G$22^2)))</f>
        <v>0</v>
      </c>
      <c r="H569" s="22">
        <f>(1/(H$22*(SQRT(2*PI())))*EXP(-((H$18-'Simulation II'!$B569)^2)/(2*'Simulation II'!H$22^2)))</f>
        <v>0</v>
      </c>
      <c r="I569" s="22">
        <f>(1/(I$22*(SQRT(2*PI())))*EXP(-((I$18-'Simulation II'!$B569)^2)/(2*'Simulation II'!I$22^2)))</f>
        <v>0</v>
      </c>
      <c r="J569" s="22">
        <f t="shared" si="13"/>
        <v>0</v>
      </c>
    </row>
    <row r="570" spans="1:10">
      <c r="A570" s="18">
        <f>B570/'Isocratic retention'!$B$5</f>
        <v>2.7150000000000301</v>
      </c>
      <c r="B570" s="8">
        <v>5.4300000000000601</v>
      </c>
      <c r="C570" s="22">
        <f>(1/(C$22*(SQRT(2*PI())))*EXP(-((C$19-'Simulation II'!$B570)^2)/(2*'Simulation II'!C$22^2)))</f>
        <v>0</v>
      </c>
      <c r="D570" s="22">
        <f>(1/(D$22*(SQRT(2*PI())))*EXP(-((D$19-'Simulation II'!$B570)^2)/(2*'Simulation II'!D$22^2)))</f>
        <v>0</v>
      </c>
      <c r="E570" s="22">
        <f>(1/(E$22*(SQRT(2*PI())))*EXP(-((E$19-'Simulation II'!$B570)^2)/(2*'Simulation II'!E$22^2)))</f>
        <v>0</v>
      </c>
      <c r="F570" s="22">
        <f>(1/(F$22*(SQRT(2*PI())))*EXP(-((F$19-'Simulation II'!$B570)^2)/(2*'Simulation II'!F$22^2)))</f>
        <v>0</v>
      </c>
      <c r="G570" s="22">
        <f>(1/(G$22*(SQRT(2*PI())))*EXP(-((G$18-'Simulation II'!$B570)^2)/(2*'Simulation II'!G$22^2)))</f>
        <v>0</v>
      </c>
      <c r="H570" s="22">
        <f>(1/(H$22*(SQRT(2*PI())))*EXP(-((H$18-'Simulation II'!$B570)^2)/(2*'Simulation II'!H$22^2)))</f>
        <v>0</v>
      </c>
      <c r="I570" s="22">
        <f>(1/(I$22*(SQRT(2*PI())))*EXP(-((I$18-'Simulation II'!$B570)^2)/(2*'Simulation II'!I$22^2)))</f>
        <v>0</v>
      </c>
      <c r="J570" s="22">
        <f t="shared" si="13"/>
        <v>0</v>
      </c>
    </row>
    <row r="571" spans="1:10">
      <c r="A571" s="18">
        <f>B571/'Isocratic retention'!$B$5</f>
        <v>2.7200000000000299</v>
      </c>
      <c r="B571" s="8">
        <v>5.4400000000000599</v>
      </c>
      <c r="C571" s="22">
        <f>(1/(C$22*(SQRT(2*PI())))*EXP(-((C$19-'Simulation II'!$B571)^2)/(2*'Simulation II'!C$22^2)))</f>
        <v>0</v>
      </c>
      <c r="D571" s="22">
        <f>(1/(D$22*(SQRT(2*PI())))*EXP(-((D$19-'Simulation II'!$B571)^2)/(2*'Simulation II'!D$22^2)))</f>
        <v>0</v>
      </c>
      <c r="E571" s="22">
        <f>(1/(E$22*(SQRT(2*PI())))*EXP(-((E$19-'Simulation II'!$B571)^2)/(2*'Simulation II'!E$22^2)))</f>
        <v>0</v>
      </c>
      <c r="F571" s="22">
        <f>(1/(F$22*(SQRT(2*PI())))*EXP(-((F$19-'Simulation II'!$B571)^2)/(2*'Simulation II'!F$22^2)))</f>
        <v>0</v>
      </c>
      <c r="G571" s="22">
        <f>(1/(G$22*(SQRT(2*PI())))*EXP(-((G$18-'Simulation II'!$B571)^2)/(2*'Simulation II'!G$22^2)))</f>
        <v>0</v>
      </c>
      <c r="H571" s="22">
        <f>(1/(H$22*(SQRT(2*PI())))*EXP(-((H$18-'Simulation II'!$B571)^2)/(2*'Simulation II'!H$22^2)))</f>
        <v>0</v>
      </c>
      <c r="I571" s="22">
        <f>(1/(I$22*(SQRT(2*PI())))*EXP(-((I$18-'Simulation II'!$B571)^2)/(2*'Simulation II'!I$22^2)))</f>
        <v>0</v>
      </c>
      <c r="J571" s="22">
        <f t="shared" si="13"/>
        <v>0</v>
      </c>
    </row>
    <row r="572" spans="1:10">
      <c r="A572" s="18">
        <f>B572/'Isocratic retention'!$B$5</f>
        <v>2.7250000000000298</v>
      </c>
      <c r="B572" s="8">
        <v>5.4500000000000597</v>
      </c>
      <c r="C572" s="22">
        <f>(1/(C$22*(SQRT(2*PI())))*EXP(-((C$19-'Simulation II'!$B572)^2)/(2*'Simulation II'!C$22^2)))</f>
        <v>0</v>
      </c>
      <c r="D572" s="22">
        <f>(1/(D$22*(SQRT(2*PI())))*EXP(-((D$19-'Simulation II'!$B572)^2)/(2*'Simulation II'!D$22^2)))</f>
        <v>0</v>
      </c>
      <c r="E572" s="22">
        <f>(1/(E$22*(SQRT(2*PI())))*EXP(-((E$19-'Simulation II'!$B572)^2)/(2*'Simulation II'!E$22^2)))</f>
        <v>0</v>
      </c>
      <c r="F572" s="22">
        <f>(1/(F$22*(SQRT(2*PI())))*EXP(-((F$19-'Simulation II'!$B572)^2)/(2*'Simulation II'!F$22^2)))</f>
        <v>0</v>
      </c>
      <c r="G572" s="22">
        <f>(1/(G$22*(SQRT(2*PI())))*EXP(-((G$18-'Simulation II'!$B572)^2)/(2*'Simulation II'!G$22^2)))</f>
        <v>0</v>
      </c>
      <c r="H572" s="22">
        <f>(1/(H$22*(SQRT(2*PI())))*EXP(-((H$18-'Simulation II'!$B572)^2)/(2*'Simulation II'!H$22^2)))</f>
        <v>0</v>
      </c>
      <c r="I572" s="22">
        <f>(1/(I$22*(SQRT(2*PI())))*EXP(-((I$18-'Simulation II'!$B572)^2)/(2*'Simulation II'!I$22^2)))</f>
        <v>0</v>
      </c>
      <c r="J572" s="22">
        <f t="shared" si="13"/>
        <v>0</v>
      </c>
    </row>
    <row r="573" spans="1:10">
      <c r="A573" s="18">
        <f>B573/'Isocratic retention'!$B$5</f>
        <v>2.7300000000000302</v>
      </c>
      <c r="B573" s="8">
        <v>5.4600000000000604</v>
      </c>
      <c r="C573" s="22">
        <f>(1/(C$22*(SQRT(2*PI())))*EXP(-((C$19-'Simulation II'!$B573)^2)/(2*'Simulation II'!C$22^2)))</f>
        <v>0</v>
      </c>
      <c r="D573" s="22">
        <f>(1/(D$22*(SQRT(2*PI())))*EXP(-((D$19-'Simulation II'!$B573)^2)/(2*'Simulation II'!D$22^2)))</f>
        <v>0</v>
      </c>
      <c r="E573" s="22">
        <f>(1/(E$22*(SQRT(2*PI())))*EXP(-((E$19-'Simulation II'!$B573)^2)/(2*'Simulation II'!E$22^2)))</f>
        <v>0</v>
      </c>
      <c r="F573" s="22">
        <f>(1/(F$22*(SQRT(2*PI())))*EXP(-((F$19-'Simulation II'!$B573)^2)/(2*'Simulation II'!F$22^2)))</f>
        <v>0</v>
      </c>
      <c r="G573" s="22">
        <f>(1/(G$22*(SQRT(2*PI())))*EXP(-((G$18-'Simulation II'!$B573)^2)/(2*'Simulation II'!G$22^2)))</f>
        <v>0</v>
      </c>
      <c r="H573" s="22">
        <f>(1/(H$22*(SQRT(2*PI())))*EXP(-((H$18-'Simulation II'!$B573)^2)/(2*'Simulation II'!H$22^2)))</f>
        <v>0</v>
      </c>
      <c r="I573" s="22">
        <f>(1/(I$22*(SQRT(2*PI())))*EXP(-((I$18-'Simulation II'!$B573)^2)/(2*'Simulation II'!I$22^2)))</f>
        <v>0</v>
      </c>
      <c r="J573" s="22">
        <f t="shared" si="13"/>
        <v>0</v>
      </c>
    </row>
    <row r="574" spans="1:10">
      <c r="A574" s="18">
        <f>B574/'Isocratic retention'!$B$5</f>
        <v>2.7350000000000301</v>
      </c>
      <c r="B574" s="8">
        <v>5.4700000000000601</v>
      </c>
      <c r="C574" s="22">
        <f>(1/(C$22*(SQRT(2*PI())))*EXP(-((C$19-'Simulation II'!$B574)^2)/(2*'Simulation II'!C$22^2)))</f>
        <v>0</v>
      </c>
      <c r="D574" s="22">
        <f>(1/(D$22*(SQRT(2*PI())))*EXP(-((D$19-'Simulation II'!$B574)^2)/(2*'Simulation II'!D$22^2)))</f>
        <v>0</v>
      </c>
      <c r="E574" s="22">
        <f>(1/(E$22*(SQRT(2*PI())))*EXP(-((E$19-'Simulation II'!$B574)^2)/(2*'Simulation II'!E$22^2)))</f>
        <v>0</v>
      </c>
      <c r="F574" s="22">
        <f>(1/(F$22*(SQRT(2*PI())))*EXP(-((F$19-'Simulation II'!$B574)^2)/(2*'Simulation II'!F$22^2)))</f>
        <v>0</v>
      </c>
      <c r="G574" s="22">
        <f>(1/(G$22*(SQRT(2*PI())))*EXP(-((G$18-'Simulation II'!$B574)^2)/(2*'Simulation II'!G$22^2)))</f>
        <v>0</v>
      </c>
      <c r="H574" s="22">
        <f>(1/(H$22*(SQRT(2*PI())))*EXP(-((H$18-'Simulation II'!$B574)^2)/(2*'Simulation II'!H$22^2)))</f>
        <v>0</v>
      </c>
      <c r="I574" s="22">
        <f>(1/(I$22*(SQRT(2*PI())))*EXP(-((I$18-'Simulation II'!$B574)^2)/(2*'Simulation II'!I$22^2)))</f>
        <v>0</v>
      </c>
      <c r="J574" s="22">
        <f t="shared" si="13"/>
        <v>0</v>
      </c>
    </row>
    <row r="575" spans="1:10">
      <c r="A575" s="18">
        <f>B575/'Isocratic retention'!$B$5</f>
        <v>2.74000000000003</v>
      </c>
      <c r="B575" s="8">
        <v>5.4800000000000599</v>
      </c>
      <c r="C575" s="22">
        <f>(1/(C$22*(SQRT(2*PI())))*EXP(-((C$19-'Simulation II'!$B575)^2)/(2*'Simulation II'!C$22^2)))</f>
        <v>0</v>
      </c>
      <c r="D575" s="22">
        <f>(1/(D$22*(SQRT(2*PI())))*EXP(-((D$19-'Simulation II'!$B575)^2)/(2*'Simulation II'!D$22^2)))</f>
        <v>0</v>
      </c>
      <c r="E575" s="22">
        <f>(1/(E$22*(SQRT(2*PI())))*EXP(-((E$19-'Simulation II'!$B575)^2)/(2*'Simulation II'!E$22^2)))</f>
        <v>0</v>
      </c>
      <c r="F575" s="22">
        <f>(1/(F$22*(SQRT(2*PI())))*EXP(-((F$19-'Simulation II'!$B575)^2)/(2*'Simulation II'!F$22^2)))</f>
        <v>0</v>
      </c>
      <c r="G575" s="22">
        <f>(1/(G$22*(SQRT(2*PI())))*EXP(-((G$18-'Simulation II'!$B575)^2)/(2*'Simulation II'!G$22^2)))</f>
        <v>0</v>
      </c>
      <c r="H575" s="22">
        <f>(1/(H$22*(SQRT(2*PI())))*EXP(-((H$18-'Simulation II'!$B575)^2)/(2*'Simulation II'!H$22^2)))</f>
        <v>0</v>
      </c>
      <c r="I575" s="22">
        <f>(1/(I$22*(SQRT(2*PI())))*EXP(-((I$18-'Simulation II'!$B575)^2)/(2*'Simulation II'!I$22^2)))</f>
        <v>0</v>
      </c>
      <c r="J575" s="22">
        <f t="shared" si="13"/>
        <v>0</v>
      </c>
    </row>
    <row r="576" spans="1:10">
      <c r="A576" s="18">
        <f>B576/'Isocratic retention'!$B$5</f>
        <v>2.7450000000000299</v>
      </c>
      <c r="B576" s="8">
        <v>5.4900000000000597</v>
      </c>
      <c r="C576" s="22">
        <f>(1/(C$22*(SQRT(2*PI())))*EXP(-((C$19-'Simulation II'!$B576)^2)/(2*'Simulation II'!C$22^2)))</f>
        <v>0</v>
      </c>
      <c r="D576" s="22">
        <f>(1/(D$22*(SQRT(2*PI())))*EXP(-((D$19-'Simulation II'!$B576)^2)/(2*'Simulation II'!D$22^2)))</f>
        <v>0</v>
      </c>
      <c r="E576" s="22">
        <f>(1/(E$22*(SQRT(2*PI())))*EXP(-((E$19-'Simulation II'!$B576)^2)/(2*'Simulation II'!E$22^2)))</f>
        <v>0</v>
      </c>
      <c r="F576" s="22">
        <f>(1/(F$22*(SQRT(2*PI())))*EXP(-((F$19-'Simulation II'!$B576)^2)/(2*'Simulation II'!F$22^2)))</f>
        <v>0</v>
      </c>
      <c r="G576" s="22">
        <f>(1/(G$22*(SQRT(2*PI())))*EXP(-((G$18-'Simulation II'!$B576)^2)/(2*'Simulation II'!G$22^2)))</f>
        <v>0</v>
      </c>
      <c r="H576" s="22">
        <f>(1/(H$22*(SQRT(2*PI())))*EXP(-((H$18-'Simulation II'!$B576)^2)/(2*'Simulation II'!H$22^2)))</f>
        <v>0</v>
      </c>
      <c r="I576" s="22">
        <f>(1/(I$22*(SQRT(2*PI())))*EXP(-((I$18-'Simulation II'!$B576)^2)/(2*'Simulation II'!I$22^2)))</f>
        <v>0</v>
      </c>
      <c r="J576" s="22">
        <f t="shared" si="13"/>
        <v>0</v>
      </c>
    </row>
    <row r="577" spans="1:10">
      <c r="A577" s="18">
        <f>B577/'Isocratic retention'!$B$5</f>
        <v>2.7500000000000302</v>
      </c>
      <c r="B577" s="8">
        <v>5.5000000000000604</v>
      </c>
      <c r="C577" s="22">
        <f>(1/(C$22*(SQRT(2*PI())))*EXP(-((C$19-'Simulation II'!$B577)^2)/(2*'Simulation II'!C$22^2)))</f>
        <v>0</v>
      </c>
      <c r="D577" s="22">
        <f>(1/(D$22*(SQRT(2*PI())))*EXP(-((D$19-'Simulation II'!$B577)^2)/(2*'Simulation II'!D$22^2)))</f>
        <v>0</v>
      </c>
      <c r="E577" s="22">
        <f>(1/(E$22*(SQRT(2*PI())))*EXP(-((E$19-'Simulation II'!$B577)^2)/(2*'Simulation II'!E$22^2)))</f>
        <v>0</v>
      </c>
      <c r="F577" s="22">
        <f>(1/(F$22*(SQRT(2*PI())))*EXP(-((F$19-'Simulation II'!$B577)^2)/(2*'Simulation II'!F$22^2)))</f>
        <v>0</v>
      </c>
      <c r="G577" s="22">
        <f>(1/(G$22*(SQRT(2*PI())))*EXP(-((G$18-'Simulation II'!$B577)^2)/(2*'Simulation II'!G$22^2)))</f>
        <v>0</v>
      </c>
      <c r="H577" s="22">
        <f>(1/(H$22*(SQRT(2*PI())))*EXP(-((H$18-'Simulation II'!$B577)^2)/(2*'Simulation II'!H$22^2)))</f>
        <v>0</v>
      </c>
      <c r="I577" s="22">
        <f>(1/(I$22*(SQRT(2*PI())))*EXP(-((I$18-'Simulation II'!$B577)^2)/(2*'Simulation II'!I$22^2)))</f>
        <v>0</v>
      </c>
      <c r="J577" s="22">
        <f t="shared" si="13"/>
        <v>0</v>
      </c>
    </row>
    <row r="578" spans="1:10">
      <c r="A578" s="18">
        <f>B578/'Isocratic retention'!$B$5</f>
        <v>2.7550000000000301</v>
      </c>
      <c r="B578" s="8">
        <v>5.5100000000000602</v>
      </c>
      <c r="C578" s="22">
        <f>(1/(C$22*(SQRT(2*PI())))*EXP(-((C$19-'Simulation II'!$B578)^2)/(2*'Simulation II'!C$22^2)))</f>
        <v>0</v>
      </c>
      <c r="D578" s="22">
        <f>(1/(D$22*(SQRT(2*PI())))*EXP(-((D$19-'Simulation II'!$B578)^2)/(2*'Simulation II'!D$22^2)))</f>
        <v>0</v>
      </c>
      <c r="E578" s="22">
        <f>(1/(E$22*(SQRT(2*PI())))*EXP(-((E$19-'Simulation II'!$B578)^2)/(2*'Simulation II'!E$22^2)))</f>
        <v>0</v>
      </c>
      <c r="F578" s="22">
        <f>(1/(F$22*(SQRT(2*PI())))*EXP(-((F$19-'Simulation II'!$B578)^2)/(2*'Simulation II'!F$22^2)))</f>
        <v>0</v>
      </c>
      <c r="G578" s="22">
        <f>(1/(G$22*(SQRT(2*PI())))*EXP(-((G$18-'Simulation II'!$B578)^2)/(2*'Simulation II'!G$22^2)))</f>
        <v>0</v>
      </c>
      <c r="H578" s="22">
        <f>(1/(H$22*(SQRT(2*PI())))*EXP(-((H$18-'Simulation II'!$B578)^2)/(2*'Simulation II'!H$22^2)))</f>
        <v>0</v>
      </c>
      <c r="I578" s="22">
        <f>(1/(I$22*(SQRT(2*PI())))*EXP(-((I$18-'Simulation II'!$B578)^2)/(2*'Simulation II'!I$22^2)))</f>
        <v>0</v>
      </c>
      <c r="J578" s="22">
        <f t="shared" si="13"/>
        <v>0</v>
      </c>
    </row>
    <row r="579" spans="1:10">
      <c r="A579" s="18">
        <f>B579/'Isocratic retention'!$B$5</f>
        <v>2.76000000000003</v>
      </c>
      <c r="B579" s="8">
        <v>5.52000000000006</v>
      </c>
      <c r="C579" s="22">
        <f>(1/(C$22*(SQRT(2*PI())))*EXP(-((C$19-'Simulation II'!$B579)^2)/(2*'Simulation II'!C$22^2)))</f>
        <v>0</v>
      </c>
      <c r="D579" s="22">
        <f>(1/(D$22*(SQRT(2*PI())))*EXP(-((D$19-'Simulation II'!$B579)^2)/(2*'Simulation II'!D$22^2)))</f>
        <v>0</v>
      </c>
      <c r="E579" s="22">
        <f>(1/(E$22*(SQRT(2*PI())))*EXP(-((E$19-'Simulation II'!$B579)^2)/(2*'Simulation II'!E$22^2)))</f>
        <v>0</v>
      </c>
      <c r="F579" s="22">
        <f>(1/(F$22*(SQRT(2*PI())))*EXP(-((F$19-'Simulation II'!$B579)^2)/(2*'Simulation II'!F$22^2)))</f>
        <v>0</v>
      </c>
      <c r="G579" s="22">
        <f>(1/(G$22*(SQRT(2*PI())))*EXP(-((G$18-'Simulation II'!$B579)^2)/(2*'Simulation II'!G$22^2)))</f>
        <v>0</v>
      </c>
      <c r="H579" s="22">
        <f>(1/(H$22*(SQRT(2*PI())))*EXP(-((H$18-'Simulation II'!$B579)^2)/(2*'Simulation II'!H$22^2)))</f>
        <v>0</v>
      </c>
      <c r="I579" s="22">
        <f>(1/(I$22*(SQRT(2*PI())))*EXP(-((I$18-'Simulation II'!$B579)^2)/(2*'Simulation II'!I$22^2)))</f>
        <v>0</v>
      </c>
      <c r="J579" s="22">
        <f t="shared" si="13"/>
        <v>0</v>
      </c>
    </row>
    <row r="580" spans="1:10">
      <c r="A580" s="18">
        <f>B580/'Isocratic retention'!$B$5</f>
        <v>2.7650000000000299</v>
      </c>
      <c r="B580" s="8">
        <v>5.5300000000000598</v>
      </c>
      <c r="C580" s="22">
        <f>(1/(C$22*(SQRT(2*PI())))*EXP(-((C$19-'Simulation II'!$B580)^2)/(2*'Simulation II'!C$22^2)))</f>
        <v>0</v>
      </c>
      <c r="D580" s="22">
        <f>(1/(D$22*(SQRT(2*PI())))*EXP(-((D$19-'Simulation II'!$B580)^2)/(2*'Simulation II'!D$22^2)))</f>
        <v>0</v>
      </c>
      <c r="E580" s="22">
        <f>(1/(E$22*(SQRT(2*PI())))*EXP(-((E$19-'Simulation II'!$B580)^2)/(2*'Simulation II'!E$22^2)))</f>
        <v>0</v>
      </c>
      <c r="F580" s="22">
        <f>(1/(F$22*(SQRT(2*PI())))*EXP(-((F$19-'Simulation II'!$B580)^2)/(2*'Simulation II'!F$22^2)))</f>
        <v>0</v>
      </c>
      <c r="G580" s="22">
        <f>(1/(G$22*(SQRT(2*PI())))*EXP(-((G$18-'Simulation II'!$B580)^2)/(2*'Simulation II'!G$22^2)))</f>
        <v>0</v>
      </c>
      <c r="H580" s="22">
        <f>(1/(H$22*(SQRT(2*PI())))*EXP(-((H$18-'Simulation II'!$B580)^2)/(2*'Simulation II'!H$22^2)))</f>
        <v>0</v>
      </c>
      <c r="I580" s="22">
        <f>(1/(I$22*(SQRT(2*PI())))*EXP(-((I$18-'Simulation II'!$B580)^2)/(2*'Simulation II'!I$22^2)))</f>
        <v>0</v>
      </c>
      <c r="J580" s="22">
        <f t="shared" si="13"/>
        <v>0</v>
      </c>
    </row>
    <row r="581" spans="1:10">
      <c r="A581" s="18">
        <f>B581/'Isocratic retention'!$B$5</f>
        <v>2.7700000000000302</v>
      </c>
      <c r="B581" s="8">
        <v>5.5400000000000604</v>
      </c>
      <c r="C581" s="22">
        <f>(1/(C$22*(SQRT(2*PI())))*EXP(-((C$19-'Simulation II'!$B581)^2)/(2*'Simulation II'!C$22^2)))</f>
        <v>0</v>
      </c>
      <c r="D581" s="22">
        <f>(1/(D$22*(SQRT(2*PI())))*EXP(-((D$19-'Simulation II'!$B581)^2)/(2*'Simulation II'!D$22^2)))</f>
        <v>0</v>
      </c>
      <c r="E581" s="22">
        <f>(1/(E$22*(SQRT(2*PI())))*EXP(-((E$19-'Simulation II'!$B581)^2)/(2*'Simulation II'!E$22^2)))</f>
        <v>0</v>
      </c>
      <c r="F581" s="22">
        <f>(1/(F$22*(SQRT(2*PI())))*EXP(-((F$19-'Simulation II'!$B581)^2)/(2*'Simulation II'!F$22^2)))</f>
        <v>0</v>
      </c>
      <c r="G581" s="22">
        <f>(1/(G$22*(SQRT(2*PI())))*EXP(-((G$18-'Simulation II'!$B581)^2)/(2*'Simulation II'!G$22^2)))</f>
        <v>0</v>
      </c>
      <c r="H581" s="22">
        <f>(1/(H$22*(SQRT(2*PI())))*EXP(-((H$18-'Simulation II'!$B581)^2)/(2*'Simulation II'!H$22^2)))</f>
        <v>0</v>
      </c>
      <c r="I581" s="22">
        <f>(1/(I$22*(SQRT(2*PI())))*EXP(-((I$18-'Simulation II'!$B581)^2)/(2*'Simulation II'!I$22^2)))</f>
        <v>0</v>
      </c>
      <c r="J581" s="22">
        <f t="shared" si="13"/>
        <v>0</v>
      </c>
    </row>
    <row r="582" spans="1:10">
      <c r="A582" s="18">
        <f>B582/'Isocratic retention'!$B$5</f>
        <v>2.7750000000000301</v>
      </c>
      <c r="B582" s="8">
        <v>5.5500000000000602</v>
      </c>
      <c r="C582" s="22">
        <f>(1/(C$22*(SQRT(2*PI())))*EXP(-((C$19-'Simulation II'!$B582)^2)/(2*'Simulation II'!C$22^2)))</f>
        <v>0</v>
      </c>
      <c r="D582" s="22">
        <f>(1/(D$22*(SQRT(2*PI())))*EXP(-((D$19-'Simulation II'!$B582)^2)/(2*'Simulation II'!D$22^2)))</f>
        <v>0</v>
      </c>
      <c r="E582" s="22">
        <f>(1/(E$22*(SQRT(2*PI())))*EXP(-((E$19-'Simulation II'!$B582)^2)/(2*'Simulation II'!E$22^2)))</f>
        <v>0</v>
      </c>
      <c r="F582" s="22">
        <f>(1/(F$22*(SQRT(2*PI())))*EXP(-((F$19-'Simulation II'!$B582)^2)/(2*'Simulation II'!F$22^2)))</f>
        <v>0</v>
      </c>
      <c r="G582" s="22">
        <f>(1/(G$22*(SQRT(2*PI())))*EXP(-((G$18-'Simulation II'!$B582)^2)/(2*'Simulation II'!G$22^2)))</f>
        <v>0</v>
      </c>
      <c r="H582" s="22">
        <f>(1/(H$22*(SQRT(2*PI())))*EXP(-((H$18-'Simulation II'!$B582)^2)/(2*'Simulation II'!H$22^2)))</f>
        <v>0</v>
      </c>
      <c r="I582" s="22">
        <f>(1/(I$22*(SQRT(2*PI())))*EXP(-((I$18-'Simulation II'!$B582)^2)/(2*'Simulation II'!I$22^2)))</f>
        <v>0</v>
      </c>
      <c r="J582" s="22">
        <f t="shared" si="13"/>
        <v>0</v>
      </c>
    </row>
    <row r="583" spans="1:10">
      <c r="A583" s="18">
        <f>B583/'Isocratic retention'!$B$5</f>
        <v>2.78000000000003</v>
      </c>
      <c r="B583" s="8">
        <v>5.56000000000006</v>
      </c>
      <c r="C583" s="22">
        <f>(1/(C$22*(SQRT(2*PI())))*EXP(-((C$19-'Simulation II'!$B583)^2)/(2*'Simulation II'!C$22^2)))</f>
        <v>0</v>
      </c>
      <c r="D583" s="22">
        <f>(1/(D$22*(SQRT(2*PI())))*EXP(-((D$19-'Simulation II'!$B583)^2)/(2*'Simulation II'!D$22^2)))</f>
        <v>0</v>
      </c>
      <c r="E583" s="22">
        <f>(1/(E$22*(SQRT(2*PI())))*EXP(-((E$19-'Simulation II'!$B583)^2)/(2*'Simulation II'!E$22^2)))</f>
        <v>0</v>
      </c>
      <c r="F583" s="22">
        <f>(1/(F$22*(SQRT(2*PI())))*EXP(-((F$19-'Simulation II'!$B583)^2)/(2*'Simulation II'!F$22^2)))</f>
        <v>0</v>
      </c>
      <c r="G583" s="22">
        <f>(1/(G$22*(SQRT(2*PI())))*EXP(-((G$18-'Simulation II'!$B583)^2)/(2*'Simulation II'!G$22^2)))</f>
        <v>0</v>
      </c>
      <c r="H583" s="22">
        <f>(1/(H$22*(SQRT(2*PI())))*EXP(-((H$18-'Simulation II'!$B583)^2)/(2*'Simulation II'!H$22^2)))</f>
        <v>0</v>
      </c>
      <c r="I583" s="22">
        <f>(1/(I$22*(SQRT(2*PI())))*EXP(-((I$18-'Simulation II'!$B583)^2)/(2*'Simulation II'!I$22^2)))</f>
        <v>0</v>
      </c>
      <c r="J583" s="22">
        <f t="shared" si="13"/>
        <v>0</v>
      </c>
    </row>
    <row r="584" spans="1:10">
      <c r="A584" s="18">
        <f>B584/'Isocratic retention'!$B$5</f>
        <v>2.7850000000000299</v>
      </c>
      <c r="B584" s="8">
        <v>5.5700000000000598</v>
      </c>
      <c r="C584" s="22">
        <f>(1/(C$22*(SQRT(2*PI())))*EXP(-((C$19-'Simulation II'!$B584)^2)/(2*'Simulation II'!C$22^2)))</f>
        <v>0</v>
      </c>
      <c r="D584" s="22">
        <f>(1/(D$22*(SQRT(2*PI())))*EXP(-((D$19-'Simulation II'!$B584)^2)/(2*'Simulation II'!D$22^2)))</f>
        <v>0</v>
      </c>
      <c r="E584" s="22">
        <f>(1/(E$22*(SQRT(2*PI())))*EXP(-((E$19-'Simulation II'!$B584)^2)/(2*'Simulation II'!E$22^2)))</f>
        <v>0</v>
      </c>
      <c r="F584" s="22">
        <f>(1/(F$22*(SQRT(2*PI())))*EXP(-((F$19-'Simulation II'!$B584)^2)/(2*'Simulation II'!F$22^2)))</f>
        <v>0</v>
      </c>
      <c r="G584" s="22">
        <f>(1/(G$22*(SQRT(2*PI())))*EXP(-((G$18-'Simulation II'!$B584)^2)/(2*'Simulation II'!G$22^2)))</f>
        <v>0</v>
      </c>
      <c r="H584" s="22">
        <f>(1/(H$22*(SQRT(2*PI())))*EXP(-((H$18-'Simulation II'!$B584)^2)/(2*'Simulation II'!H$22^2)))</f>
        <v>0</v>
      </c>
      <c r="I584" s="22">
        <f>(1/(I$22*(SQRT(2*PI())))*EXP(-((I$18-'Simulation II'!$B584)^2)/(2*'Simulation II'!I$22^2)))</f>
        <v>0</v>
      </c>
      <c r="J584" s="22">
        <f t="shared" si="13"/>
        <v>0</v>
      </c>
    </row>
    <row r="585" spans="1:10">
      <c r="A585" s="18">
        <f>B585/'Isocratic retention'!$B$5</f>
        <v>2.7900000000000298</v>
      </c>
      <c r="B585" s="8">
        <v>5.5800000000000596</v>
      </c>
      <c r="C585" s="22">
        <f>(1/(C$22*(SQRT(2*PI())))*EXP(-((C$19-'Simulation II'!$B585)^2)/(2*'Simulation II'!C$22^2)))</f>
        <v>0</v>
      </c>
      <c r="D585" s="22">
        <f>(1/(D$22*(SQRT(2*PI())))*EXP(-((D$19-'Simulation II'!$B585)^2)/(2*'Simulation II'!D$22^2)))</f>
        <v>0</v>
      </c>
      <c r="E585" s="22">
        <f>(1/(E$22*(SQRT(2*PI())))*EXP(-((E$19-'Simulation II'!$B585)^2)/(2*'Simulation II'!E$22^2)))</f>
        <v>0</v>
      </c>
      <c r="F585" s="22">
        <f>(1/(F$22*(SQRT(2*PI())))*EXP(-((F$19-'Simulation II'!$B585)^2)/(2*'Simulation II'!F$22^2)))</f>
        <v>0</v>
      </c>
      <c r="G585" s="22">
        <f>(1/(G$22*(SQRT(2*PI())))*EXP(-((G$18-'Simulation II'!$B585)^2)/(2*'Simulation II'!G$22^2)))</f>
        <v>0</v>
      </c>
      <c r="H585" s="22">
        <f>(1/(H$22*(SQRT(2*PI())))*EXP(-((H$18-'Simulation II'!$B585)^2)/(2*'Simulation II'!H$22^2)))</f>
        <v>0</v>
      </c>
      <c r="I585" s="22">
        <f>(1/(I$22*(SQRT(2*PI())))*EXP(-((I$18-'Simulation II'!$B585)^2)/(2*'Simulation II'!I$22^2)))</f>
        <v>0</v>
      </c>
      <c r="J585" s="22">
        <f t="shared" si="13"/>
        <v>0</v>
      </c>
    </row>
    <row r="586" spans="1:10">
      <c r="A586" s="18">
        <f>B586/'Isocratic retention'!$B$5</f>
        <v>2.7950000000000301</v>
      </c>
      <c r="B586" s="8">
        <v>5.5900000000000603</v>
      </c>
      <c r="C586" s="22">
        <f>(1/(C$22*(SQRT(2*PI())))*EXP(-((C$19-'Simulation II'!$B586)^2)/(2*'Simulation II'!C$22^2)))</f>
        <v>0</v>
      </c>
      <c r="D586" s="22">
        <f>(1/(D$22*(SQRT(2*PI())))*EXP(-((D$19-'Simulation II'!$B586)^2)/(2*'Simulation II'!D$22^2)))</f>
        <v>0</v>
      </c>
      <c r="E586" s="22">
        <f>(1/(E$22*(SQRT(2*PI())))*EXP(-((E$19-'Simulation II'!$B586)^2)/(2*'Simulation II'!E$22^2)))</f>
        <v>0</v>
      </c>
      <c r="F586" s="22">
        <f>(1/(F$22*(SQRT(2*PI())))*EXP(-((F$19-'Simulation II'!$B586)^2)/(2*'Simulation II'!F$22^2)))</f>
        <v>0</v>
      </c>
      <c r="G586" s="22">
        <f>(1/(G$22*(SQRT(2*PI())))*EXP(-((G$18-'Simulation II'!$B586)^2)/(2*'Simulation II'!G$22^2)))</f>
        <v>0</v>
      </c>
      <c r="H586" s="22">
        <f>(1/(H$22*(SQRT(2*PI())))*EXP(-((H$18-'Simulation II'!$B586)^2)/(2*'Simulation II'!H$22^2)))</f>
        <v>0</v>
      </c>
      <c r="I586" s="22">
        <f>(1/(I$22*(SQRT(2*PI())))*EXP(-((I$18-'Simulation II'!$B586)^2)/(2*'Simulation II'!I$22^2)))</f>
        <v>0</v>
      </c>
      <c r="J586" s="22">
        <f t="shared" si="13"/>
        <v>0</v>
      </c>
    </row>
    <row r="587" spans="1:10">
      <c r="A587" s="18">
        <f>B587/'Isocratic retention'!$B$5</f>
        <v>2.80000000000003</v>
      </c>
      <c r="B587" s="8">
        <v>5.60000000000006</v>
      </c>
      <c r="C587" s="22">
        <f>(1/(C$22*(SQRT(2*PI())))*EXP(-((C$19-'Simulation II'!$B587)^2)/(2*'Simulation II'!C$22^2)))</f>
        <v>0</v>
      </c>
      <c r="D587" s="22">
        <f>(1/(D$22*(SQRT(2*PI())))*EXP(-((D$19-'Simulation II'!$B587)^2)/(2*'Simulation II'!D$22^2)))</f>
        <v>0</v>
      </c>
      <c r="E587" s="22">
        <f>(1/(E$22*(SQRT(2*PI())))*EXP(-((E$19-'Simulation II'!$B587)^2)/(2*'Simulation II'!E$22^2)))</f>
        <v>0</v>
      </c>
      <c r="F587" s="22">
        <f>(1/(F$22*(SQRT(2*PI())))*EXP(-((F$19-'Simulation II'!$B587)^2)/(2*'Simulation II'!F$22^2)))</f>
        <v>0</v>
      </c>
      <c r="G587" s="22">
        <f>(1/(G$22*(SQRT(2*PI())))*EXP(-((G$18-'Simulation II'!$B587)^2)/(2*'Simulation II'!G$22^2)))</f>
        <v>0</v>
      </c>
      <c r="H587" s="22">
        <f>(1/(H$22*(SQRT(2*PI())))*EXP(-((H$18-'Simulation II'!$B587)^2)/(2*'Simulation II'!H$22^2)))</f>
        <v>0</v>
      </c>
      <c r="I587" s="22">
        <f>(1/(I$22*(SQRT(2*PI())))*EXP(-((I$18-'Simulation II'!$B587)^2)/(2*'Simulation II'!I$22^2)))</f>
        <v>0</v>
      </c>
      <c r="J587" s="22">
        <f t="shared" si="13"/>
        <v>0</v>
      </c>
    </row>
    <row r="588" spans="1:10">
      <c r="A588" s="18">
        <f>B588/'Isocratic retention'!$B$5</f>
        <v>2.8050000000000299</v>
      </c>
      <c r="B588" s="8">
        <v>5.6100000000000598</v>
      </c>
      <c r="C588" s="22">
        <f>(1/(C$22*(SQRT(2*PI())))*EXP(-((C$19-'Simulation II'!$B588)^2)/(2*'Simulation II'!C$22^2)))</f>
        <v>0</v>
      </c>
      <c r="D588" s="22">
        <f>(1/(D$22*(SQRT(2*PI())))*EXP(-((D$19-'Simulation II'!$B588)^2)/(2*'Simulation II'!D$22^2)))</f>
        <v>0</v>
      </c>
      <c r="E588" s="22">
        <f>(1/(E$22*(SQRT(2*PI())))*EXP(-((E$19-'Simulation II'!$B588)^2)/(2*'Simulation II'!E$22^2)))</f>
        <v>0</v>
      </c>
      <c r="F588" s="22">
        <f>(1/(F$22*(SQRT(2*PI())))*EXP(-((F$19-'Simulation II'!$B588)^2)/(2*'Simulation II'!F$22^2)))</f>
        <v>0</v>
      </c>
      <c r="G588" s="22">
        <f>(1/(G$22*(SQRT(2*PI())))*EXP(-((G$18-'Simulation II'!$B588)^2)/(2*'Simulation II'!G$22^2)))</f>
        <v>0</v>
      </c>
      <c r="H588" s="22">
        <f>(1/(H$22*(SQRT(2*PI())))*EXP(-((H$18-'Simulation II'!$B588)^2)/(2*'Simulation II'!H$22^2)))</f>
        <v>0</v>
      </c>
      <c r="I588" s="22">
        <f>(1/(I$22*(SQRT(2*PI())))*EXP(-((I$18-'Simulation II'!$B588)^2)/(2*'Simulation II'!I$22^2)))</f>
        <v>0</v>
      </c>
      <c r="J588" s="22">
        <f t="shared" si="13"/>
        <v>0</v>
      </c>
    </row>
    <row r="589" spans="1:10">
      <c r="A589" s="18">
        <f>B589/'Isocratic retention'!$B$5</f>
        <v>2.8100000000000298</v>
      </c>
      <c r="B589" s="8">
        <v>5.6200000000000596</v>
      </c>
      <c r="C589" s="22">
        <f>(1/(C$22*(SQRT(2*PI())))*EXP(-((C$19-'Simulation II'!$B589)^2)/(2*'Simulation II'!C$22^2)))</f>
        <v>0</v>
      </c>
      <c r="D589" s="22">
        <f>(1/(D$22*(SQRT(2*PI())))*EXP(-((D$19-'Simulation II'!$B589)^2)/(2*'Simulation II'!D$22^2)))</f>
        <v>0</v>
      </c>
      <c r="E589" s="22">
        <f>(1/(E$22*(SQRT(2*PI())))*EXP(-((E$19-'Simulation II'!$B589)^2)/(2*'Simulation II'!E$22^2)))</f>
        <v>0</v>
      </c>
      <c r="F589" s="22">
        <f>(1/(F$22*(SQRT(2*PI())))*EXP(-((F$19-'Simulation II'!$B589)^2)/(2*'Simulation II'!F$22^2)))</f>
        <v>0</v>
      </c>
      <c r="G589" s="22">
        <f>(1/(G$22*(SQRT(2*PI())))*EXP(-((G$18-'Simulation II'!$B589)^2)/(2*'Simulation II'!G$22^2)))</f>
        <v>0</v>
      </c>
      <c r="H589" s="22">
        <f>(1/(H$22*(SQRT(2*PI())))*EXP(-((H$18-'Simulation II'!$B589)^2)/(2*'Simulation II'!H$22^2)))</f>
        <v>0</v>
      </c>
      <c r="I589" s="22">
        <f>(1/(I$22*(SQRT(2*PI())))*EXP(-((I$18-'Simulation II'!$B589)^2)/(2*'Simulation II'!I$22^2)))</f>
        <v>0</v>
      </c>
      <c r="J589" s="22">
        <f t="shared" si="13"/>
        <v>0</v>
      </c>
    </row>
    <row r="590" spans="1:10">
      <c r="A590" s="18">
        <f>B590/'Isocratic retention'!$B$5</f>
        <v>2.8150000000000301</v>
      </c>
      <c r="B590" s="8">
        <v>5.6300000000000603</v>
      </c>
      <c r="C590" s="22">
        <f>(1/(C$22*(SQRT(2*PI())))*EXP(-((C$19-'Simulation II'!$B590)^2)/(2*'Simulation II'!C$22^2)))</f>
        <v>0</v>
      </c>
      <c r="D590" s="22">
        <f>(1/(D$22*(SQRT(2*PI())))*EXP(-((D$19-'Simulation II'!$B590)^2)/(2*'Simulation II'!D$22^2)))</f>
        <v>0</v>
      </c>
      <c r="E590" s="22">
        <f>(1/(E$22*(SQRT(2*PI())))*EXP(-((E$19-'Simulation II'!$B590)^2)/(2*'Simulation II'!E$22^2)))</f>
        <v>0</v>
      </c>
      <c r="F590" s="22">
        <f>(1/(F$22*(SQRT(2*PI())))*EXP(-((F$19-'Simulation II'!$B590)^2)/(2*'Simulation II'!F$22^2)))</f>
        <v>0</v>
      </c>
      <c r="G590" s="22">
        <f>(1/(G$22*(SQRT(2*PI())))*EXP(-((G$18-'Simulation II'!$B590)^2)/(2*'Simulation II'!G$22^2)))</f>
        <v>0</v>
      </c>
      <c r="H590" s="22">
        <f>(1/(H$22*(SQRT(2*PI())))*EXP(-((H$18-'Simulation II'!$B590)^2)/(2*'Simulation II'!H$22^2)))</f>
        <v>0</v>
      </c>
      <c r="I590" s="22">
        <f>(1/(I$22*(SQRT(2*PI())))*EXP(-((I$18-'Simulation II'!$B590)^2)/(2*'Simulation II'!I$22^2)))</f>
        <v>0</v>
      </c>
      <c r="J590" s="22">
        <f t="shared" si="13"/>
        <v>0</v>
      </c>
    </row>
    <row r="591" spans="1:10">
      <c r="A591" s="18">
        <f>B591/'Isocratic retention'!$B$5</f>
        <v>2.82000000000003</v>
      </c>
      <c r="B591" s="8">
        <v>5.6400000000000601</v>
      </c>
      <c r="C591" s="22">
        <f>(1/(C$22*(SQRT(2*PI())))*EXP(-((C$19-'Simulation II'!$B591)^2)/(2*'Simulation II'!C$22^2)))</f>
        <v>0</v>
      </c>
      <c r="D591" s="22">
        <f>(1/(D$22*(SQRT(2*PI())))*EXP(-((D$19-'Simulation II'!$B591)^2)/(2*'Simulation II'!D$22^2)))</f>
        <v>0</v>
      </c>
      <c r="E591" s="22">
        <f>(1/(E$22*(SQRT(2*PI())))*EXP(-((E$19-'Simulation II'!$B591)^2)/(2*'Simulation II'!E$22^2)))</f>
        <v>0</v>
      </c>
      <c r="F591" s="22">
        <f>(1/(F$22*(SQRT(2*PI())))*EXP(-((F$19-'Simulation II'!$B591)^2)/(2*'Simulation II'!F$22^2)))</f>
        <v>0</v>
      </c>
      <c r="G591" s="22">
        <f>(1/(G$22*(SQRT(2*PI())))*EXP(-((G$18-'Simulation II'!$B591)^2)/(2*'Simulation II'!G$22^2)))</f>
        <v>0</v>
      </c>
      <c r="H591" s="22">
        <f>(1/(H$22*(SQRT(2*PI())))*EXP(-((H$18-'Simulation II'!$B591)^2)/(2*'Simulation II'!H$22^2)))</f>
        <v>0</v>
      </c>
      <c r="I591" s="22">
        <f>(1/(I$22*(SQRT(2*PI())))*EXP(-((I$18-'Simulation II'!$B591)^2)/(2*'Simulation II'!I$22^2)))</f>
        <v>0</v>
      </c>
      <c r="J591" s="22">
        <f t="shared" si="13"/>
        <v>0</v>
      </c>
    </row>
    <row r="592" spans="1:10">
      <c r="A592" s="18">
        <f>B592/'Isocratic retention'!$B$5</f>
        <v>2.8250000000000299</v>
      </c>
      <c r="B592" s="8">
        <v>5.6500000000000599</v>
      </c>
      <c r="C592" s="22">
        <f>(1/(C$22*(SQRT(2*PI())))*EXP(-((C$19-'Simulation II'!$B592)^2)/(2*'Simulation II'!C$22^2)))</f>
        <v>0</v>
      </c>
      <c r="D592" s="22">
        <f>(1/(D$22*(SQRT(2*PI())))*EXP(-((D$19-'Simulation II'!$B592)^2)/(2*'Simulation II'!D$22^2)))</f>
        <v>0</v>
      </c>
      <c r="E592" s="22">
        <f>(1/(E$22*(SQRT(2*PI())))*EXP(-((E$19-'Simulation II'!$B592)^2)/(2*'Simulation II'!E$22^2)))</f>
        <v>0</v>
      </c>
      <c r="F592" s="22">
        <f>(1/(F$22*(SQRT(2*PI())))*EXP(-((F$19-'Simulation II'!$B592)^2)/(2*'Simulation II'!F$22^2)))</f>
        <v>0</v>
      </c>
      <c r="G592" s="22">
        <f>(1/(G$22*(SQRT(2*PI())))*EXP(-((G$18-'Simulation II'!$B592)^2)/(2*'Simulation II'!G$22^2)))</f>
        <v>0</v>
      </c>
      <c r="H592" s="22">
        <f>(1/(H$22*(SQRT(2*PI())))*EXP(-((H$18-'Simulation II'!$B592)^2)/(2*'Simulation II'!H$22^2)))</f>
        <v>0</v>
      </c>
      <c r="I592" s="22">
        <f>(1/(I$22*(SQRT(2*PI())))*EXP(-((I$18-'Simulation II'!$B592)^2)/(2*'Simulation II'!I$22^2)))</f>
        <v>0</v>
      </c>
      <c r="J592" s="22">
        <f t="shared" si="13"/>
        <v>0</v>
      </c>
    </row>
    <row r="593" spans="1:10">
      <c r="A593" s="18">
        <f>B593/'Isocratic retention'!$B$5</f>
        <v>2.8300000000000298</v>
      </c>
      <c r="B593" s="8">
        <v>5.6600000000000597</v>
      </c>
      <c r="C593" s="22">
        <f>(1/(C$22*(SQRT(2*PI())))*EXP(-((C$19-'Simulation II'!$B593)^2)/(2*'Simulation II'!C$22^2)))</f>
        <v>0</v>
      </c>
      <c r="D593" s="22">
        <f>(1/(D$22*(SQRT(2*PI())))*EXP(-((D$19-'Simulation II'!$B593)^2)/(2*'Simulation II'!D$22^2)))</f>
        <v>0</v>
      </c>
      <c r="E593" s="22">
        <f>(1/(E$22*(SQRT(2*PI())))*EXP(-((E$19-'Simulation II'!$B593)^2)/(2*'Simulation II'!E$22^2)))</f>
        <v>0</v>
      </c>
      <c r="F593" s="22">
        <f>(1/(F$22*(SQRT(2*PI())))*EXP(-((F$19-'Simulation II'!$B593)^2)/(2*'Simulation II'!F$22^2)))</f>
        <v>0</v>
      </c>
      <c r="G593" s="22">
        <f>(1/(G$22*(SQRT(2*PI())))*EXP(-((G$18-'Simulation II'!$B593)^2)/(2*'Simulation II'!G$22^2)))</f>
        <v>0</v>
      </c>
      <c r="H593" s="22">
        <f>(1/(H$22*(SQRT(2*PI())))*EXP(-((H$18-'Simulation II'!$B593)^2)/(2*'Simulation II'!H$22^2)))</f>
        <v>0</v>
      </c>
      <c r="I593" s="22">
        <f>(1/(I$22*(SQRT(2*PI())))*EXP(-((I$18-'Simulation II'!$B593)^2)/(2*'Simulation II'!I$22^2)))</f>
        <v>0</v>
      </c>
      <c r="J593" s="22">
        <f t="shared" si="13"/>
        <v>0</v>
      </c>
    </row>
    <row r="594" spans="1:10">
      <c r="A594" s="18">
        <f>B594/'Isocratic retention'!$B$5</f>
        <v>2.8350000000000302</v>
      </c>
      <c r="B594" s="8">
        <v>5.6700000000000603</v>
      </c>
      <c r="C594" s="22">
        <f>(1/(C$22*(SQRT(2*PI())))*EXP(-((C$19-'Simulation II'!$B594)^2)/(2*'Simulation II'!C$22^2)))</f>
        <v>0</v>
      </c>
      <c r="D594" s="22">
        <f>(1/(D$22*(SQRT(2*PI())))*EXP(-((D$19-'Simulation II'!$B594)^2)/(2*'Simulation II'!D$22^2)))</f>
        <v>0</v>
      </c>
      <c r="E594" s="22">
        <f>(1/(E$22*(SQRT(2*PI())))*EXP(-((E$19-'Simulation II'!$B594)^2)/(2*'Simulation II'!E$22^2)))</f>
        <v>0</v>
      </c>
      <c r="F594" s="22">
        <f>(1/(F$22*(SQRT(2*PI())))*EXP(-((F$19-'Simulation II'!$B594)^2)/(2*'Simulation II'!F$22^2)))</f>
        <v>0</v>
      </c>
      <c r="G594" s="22">
        <f>(1/(G$22*(SQRT(2*PI())))*EXP(-((G$18-'Simulation II'!$B594)^2)/(2*'Simulation II'!G$22^2)))</f>
        <v>0</v>
      </c>
      <c r="H594" s="22">
        <f>(1/(H$22*(SQRT(2*PI())))*EXP(-((H$18-'Simulation II'!$B594)^2)/(2*'Simulation II'!H$22^2)))</f>
        <v>0</v>
      </c>
      <c r="I594" s="22">
        <f>(1/(I$22*(SQRT(2*PI())))*EXP(-((I$18-'Simulation II'!$B594)^2)/(2*'Simulation II'!I$22^2)))</f>
        <v>0</v>
      </c>
      <c r="J594" s="22">
        <f t="shared" si="13"/>
        <v>0</v>
      </c>
    </row>
    <row r="595" spans="1:10">
      <c r="A595" s="18">
        <f>B595/'Isocratic retention'!$B$5</f>
        <v>2.8400000000000301</v>
      </c>
      <c r="B595" s="8">
        <v>5.6800000000000601</v>
      </c>
      <c r="C595" s="22">
        <f>(1/(C$22*(SQRT(2*PI())))*EXP(-((C$19-'Simulation II'!$B595)^2)/(2*'Simulation II'!C$22^2)))</f>
        <v>0</v>
      </c>
      <c r="D595" s="22">
        <f>(1/(D$22*(SQRT(2*PI())))*EXP(-((D$19-'Simulation II'!$B595)^2)/(2*'Simulation II'!D$22^2)))</f>
        <v>0</v>
      </c>
      <c r="E595" s="22">
        <f>(1/(E$22*(SQRT(2*PI())))*EXP(-((E$19-'Simulation II'!$B595)^2)/(2*'Simulation II'!E$22^2)))</f>
        <v>0</v>
      </c>
      <c r="F595" s="22">
        <f>(1/(F$22*(SQRT(2*PI())))*EXP(-((F$19-'Simulation II'!$B595)^2)/(2*'Simulation II'!F$22^2)))</f>
        <v>0</v>
      </c>
      <c r="G595" s="22">
        <f>(1/(G$22*(SQRT(2*PI())))*EXP(-((G$18-'Simulation II'!$B595)^2)/(2*'Simulation II'!G$22^2)))</f>
        <v>0</v>
      </c>
      <c r="H595" s="22">
        <f>(1/(H$22*(SQRT(2*PI())))*EXP(-((H$18-'Simulation II'!$B595)^2)/(2*'Simulation II'!H$22^2)))</f>
        <v>0</v>
      </c>
      <c r="I595" s="22">
        <f>(1/(I$22*(SQRT(2*PI())))*EXP(-((I$18-'Simulation II'!$B595)^2)/(2*'Simulation II'!I$22^2)))</f>
        <v>0</v>
      </c>
      <c r="J595" s="22">
        <f t="shared" si="13"/>
        <v>0</v>
      </c>
    </row>
    <row r="596" spans="1:10">
      <c r="A596" s="18">
        <f>B596/'Isocratic retention'!$B$5</f>
        <v>2.8450000000000299</v>
      </c>
      <c r="B596" s="8">
        <v>5.6900000000000599</v>
      </c>
      <c r="C596" s="22">
        <f>(1/(C$22*(SQRT(2*PI())))*EXP(-((C$19-'Simulation II'!$B596)^2)/(2*'Simulation II'!C$22^2)))</f>
        <v>0</v>
      </c>
      <c r="D596" s="22">
        <f>(1/(D$22*(SQRT(2*PI())))*EXP(-((D$19-'Simulation II'!$B596)^2)/(2*'Simulation II'!D$22^2)))</f>
        <v>0</v>
      </c>
      <c r="E596" s="22">
        <f>(1/(E$22*(SQRT(2*PI())))*EXP(-((E$19-'Simulation II'!$B596)^2)/(2*'Simulation II'!E$22^2)))</f>
        <v>0</v>
      </c>
      <c r="F596" s="22">
        <f>(1/(F$22*(SQRT(2*PI())))*EXP(-((F$19-'Simulation II'!$B596)^2)/(2*'Simulation II'!F$22^2)))</f>
        <v>0</v>
      </c>
      <c r="G596" s="22">
        <f>(1/(G$22*(SQRT(2*PI())))*EXP(-((G$18-'Simulation II'!$B596)^2)/(2*'Simulation II'!G$22^2)))</f>
        <v>0</v>
      </c>
      <c r="H596" s="22">
        <f>(1/(H$22*(SQRT(2*PI())))*EXP(-((H$18-'Simulation II'!$B596)^2)/(2*'Simulation II'!H$22^2)))</f>
        <v>0</v>
      </c>
      <c r="I596" s="22">
        <f>(1/(I$22*(SQRT(2*PI())))*EXP(-((I$18-'Simulation II'!$B596)^2)/(2*'Simulation II'!I$22^2)))</f>
        <v>0</v>
      </c>
      <c r="J596" s="22">
        <f t="shared" si="13"/>
        <v>0</v>
      </c>
    </row>
    <row r="597" spans="1:10">
      <c r="A597" s="18">
        <f>B597/'Isocratic retention'!$B$5</f>
        <v>2.8500000000000298</v>
      </c>
      <c r="B597" s="8">
        <v>5.7000000000000597</v>
      </c>
      <c r="C597" s="22">
        <f>(1/(C$22*(SQRT(2*PI())))*EXP(-((C$19-'Simulation II'!$B597)^2)/(2*'Simulation II'!C$22^2)))</f>
        <v>0</v>
      </c>
      <c r="D597" s="22">
        <f>(1/(D$22*(SQRT(2*PI())))*EXP(-((D$19-'Simulation II'!$B597)^2)/(2*'Simulation II'!D$22^2)))</f>
        <v>0</v>
      </c>
      <c r="E597" s="22">
        <f>(1/(E$22*(SQRT(2*PI())))*EXP(-((E$19-'Simulation II'!$B597)^2)/(2*'Simulation II'!E$22^2)))</f>
        <v>0</v>
      </c>
      <c r="F597" s="22">
        <f>(1/(F$22*(SQRT(2*PI())))*EXP(-((F$19-'Simulation II'!$B597)^2)/(2*'Simulation II'!F$22^2)))</f>
        <v>0</v>
      </c>
      <c r="G597" s="22">
        <f>(1/(G$22*(SQRT(2*PI())))*EXP(-((G$18-'Simulation II'!$B597)^2)/(2*'Simulation II'!G$22^2)))</f>
        <v>0</v>
      </c>
      <c r="H597" s="22">
        <f>(1/(H$22*(SQRT(2*PI())))*EXP(-((H$18-'Simulation II'!$B597)^2)/(2*'Simulation II'!H$22^2)))</f>
        <v>0</v>
      </c>
      <c r="I597" s="22">
        <f>(1/(I$22*(SQRT(2*PI())))*EXP(-((I$18-'Simulation II'!$B597)^2)/(2*'Simulation II'!I$22^2)))</f>
        <v>0</v>
      </c>
      <c r="J597" s="22">
        <f t="shared" si="13"/>
        <v>0</v>
      </c>
    </row>
    <row r="598" spans="1:10">
      <c r="A598" s="18">
        <f>B598/'Isocratic retention'!$B$5</f>
        <v>2.8550000000000302</v>
      </c>
      <c r="B598" s="8">
        <v>5.7100000000000604</v>
      </c>
      <c r="C598" s="22">
        <f>(1/(C$22*(SQRT(2*PI())))*EXP(-((C$19-'Simulation II'!$B598)^2)/(2*'Simulation II'!C$22^2)))</f>
        <v>0</v>
      </c>
      <c r="D598" s="22">
        <f>(1/(D$22*(SQRT(2*PI())))*EXP(-((D$19-'Simulation II'!$B598)^2)/(2*'Simulation II'!D$22^2)))</f>
        <v>0</v>
      </c>
      <c r="E598" s="22">
        <f>(1/(E$22*(SQRT(2*PI())))*EXP(-((E$19-'Simulation II'!$B598)^2)/(2*'Simulation II'!E$22^2)))</f>
        <v>0</v>
      </c>
      <c r="F598" s="22">
        <f>(1/(F$22*(SQRT(2*PI())))*EXP(-((F$19-'Simulation II'!$B598)^2)/(2*'Simulation II'!F$22^2)))</f>
        <v>0</v>
      </c>
      <c r="G598" s="22">
        <f>(1/(G$22*(SQRT(2*PI())))*EXP(-((G$18-'Simulation II'!$B598)^2)/(2*'Simulation II'!G$22^2)))</f>
        <v>0</v>
      </c>
      <c r="H598" s="22">
        <f>(1/(H$22*(SQRT(2*PI())))*EXP(-((H$18-'Simulation II'!$B598)^2)/(2*'Simulation II'!H$22^2)))</f>
        <v>0</v>
      </c>
      <c r="I598" s="22">
        <f>(1/(I$22*(SQRT(2*PI())))*EXP(-((I$18-'Simulation II'!$B598)^2)/(2*'Simulation II'!I$22^2)))</f>
        <v>0</v>
      </c>
      <c r="J598" s="22">
        <f t="shared" si="13"/>
        <v>0</v>
      </c>
    </row>
    <row r="599" spans="1:10">
      <c r="A599" s="18">
        <f>B599/'Isocratic retention'!$B$5</f>
        <v>2.8600000000000301</v>
      </c>
      <c r="B599" s="8">
        <v>5.7200000000000601</v>
      </c>
      <c r="C599" s="22">
        <f>(1/(C$22*(SQRT(2*PI())))*EXP(-((C$19-'Simulation II'!$B599)^2)/(2*'Simulation II'!C$22^2)))</f>
        <v>0</v>
      </c>
      <c r="D599" s="22">
        <f>(1/(D$22*(SQRT(2*PI())))*EXP(-((D$19-'Simulation II'!$B599)^2)/(2*'Simulation II'!D$22^2)))</f>
        <v>0</v>
      </c>
      <c r="E599" s="22">
        <f>(1/(E$22*(SQRT(2*PI())))*EXP(-((E$19-'Simulation II'!$B599)^2)/(2*'Simulation II'!E$22^2)))</f>
        <v>0</v>
      </c>
      <c r="F599" s="22">
        <f>(1/(F$22*(SQRT(2*PI())))*EXP(-((F$19-'Simulation II'!$B599)^2)/(2*'Simulation II'!F$22^2)))</f>
        <v>0</v>
      </c>
      <c r="G599" s="22">
        <f>(1/(G$22*(SQRT(2*PI())))*EXP(-((G$18-'Simulation II'!$B599)^2)/(2*'Simulation II'!G$22^2)))</f>
        <v>0</v>
      </c>
      <c r="H599" s="22">
        <f>(1/(H$22*(SQRT(2*PI())))*EXP(-((H$18-'Simulation II'!$B599)^2)/(2*'Simulation II'!H$22^2)))</f>
        <v>0</v>
      </c>
      <c r="I599" s="22">
        <f>(1/(I$22*(SQRT(2*PI())))*EXP(-((I$18-'Simulation II'!$B599)^2)/(2*'Simulation II'!I$22^2)))</f>
        <v>0</v>
      </c>
      <c r="J599" s="22">
        <f t="shared" si="13"/>
        <v>0</v>
      </c>
    </row>
    <row r="600" spans="1:10">
      <c r="A600" s="18">
        <f>B600/'Isocratic retention'!$B$5</f>
        <v>2.86500000000003</v>
      </c>
      <c r="B600" s="8">
        <v>5.7300000000000599</v>
      </c>
      <c r="C600" s="22">
        <f>(1/(C$22*(SQRT(2*PI())))*EXP(-((C$19-'Simulation II'!$B600)^2)/(2*'Simulation II'!C$22^2)))</f>
        <v>0</v>
      </c>
      <c r="D600" s="22">
        <f>(1/(D$22*(SQRT(2*PI())))*EXP(-((D$19-'Simulation II'!$B600)^2)/(2*'Simulation II'!D$22^2)))</f>
        <v>0</v>
      </c>
      <c r="E600" s="22">
        <f>(1/(E$22*(SQRT(2*PI())))*EXP(-((E$19-'Simulation II'!$B600)^2)/(2*'Simulation II'!E$22^2)))</f>
        <v>0</v>
      </c>
      <c r="F600" s="22">
        <f>(1/(F$22*(SQRT(2*PI())))*EXP(-((F$19-'Simulation II'!$B600)^2)/(2*'Simulation II'!F$22^2)))</f>
        <v>0</v>
      </c>
      <c r="G600" s="22">
        <f>(1/(G$22*(SQRT(2*PI())))*EXP(-((G$18-'Simulation II'!$B600)^2)/(2*'Simulation II'!G$22^2)))</f>
        <v>0</v>
      </c>
      <c r="H600" s="22">
        <f>(1/(H$22*(SQRT(2*PI())))*EXP(-((H$18-'Simulation II'!$B600)^2)/(2*'Simulation II'!H$22^2)))</f>
        <v>0</v>
      </c>
      <c r="I600" s="22">
        <f>(1/(I$22*(SQRT(2*PI())))*EXP(-((I$18-'Simulation II'!$B600)^2)/(2*'Simulation II'!I$22^2)))</f>
        <v>0</v>
      </c>
      <c r="J600" s="22">
        <f t="shared" si="13"/>
        <v>0</v>
      </c>
    </row>
    <row r="601" spans="1:10">
      <c r="A601" s="18">
        <f>B601/'Isocratic retention'!$B$5</f>
        <v>2.8700000000000299</v>
      </c>
      <c r="B601" s="8">
        <v>5.7400000000000597</v>
      </c>
      <c r="C601" s="22">
        <f>(1/(C$22*(SQRT(2*PI())))*EXP(-((C$19-'Simulation II'!$B601)^2)/(2*'Simulation II'!C$22^2)))</f>
        <v>0</v>
      </c>
      <c r="D601" s="22">
        <f>(1/(D$22*(SQRT(2*PI())))*EXP(-((D$19-'Simulation II'!$B601)^2)/(2*'Simulation II'!D$22^2)))</f>
        <v>0</v>
      </c>
      <c r="E601" s="22">
        <f>(1/(E$22*(SQRT(2*PI())))*EXP(-((E$19-'Simulation II'!$B601)^2)/(2*'Simulation II'!E$22^2)))</f>
        <v>0</v>
      </c>
      <c r="F601" s="22">
        <f>(1/(F$22*(SQRT(2*PI())))*EXP(-((F$19-'Simulation II'!$B601)^2)/(2*'Simulation II'!F$22^2)))</f>
        <v>0</v>
      </c>
      <c r="G601" s="22">
        <f>(1/(G$22*(SQRT(2*PI())))*EXP(-((G$18-'Simulation II'!$B601)^2)/(2*'Simulation II'!G$22^2)))</f>
        <v>0</v>
      </c>
      <c r="H601" s="22">
        <f>(1/(H$22*(SQRT(2*PI())))*EXP(-((H$18-'Simulation II'!$B601)^2)/(2*'Simulation II'!H$22^2)))</f>
        <v>0</v>
      </c>
      <c r="I601" s="22">
        <f>(1/(I$22*(SQRT(2*PI())))*EXP(-((I$18-'Simulation II'!$B601)^2)/(2*'Simulation II'!I$22^2)))</f>
        <v>0</v>
      </c>
      <c r="J601" s="22">
        <f t="shared" si="13"/>
        <v>0</v>
      </c>
    </row>
    <row r="602" spans="1:10">
      <c r="A602" s="18">
        <f>B602/'Isocratic retention'!$B$5</f>
        <v>2.8750000000000302</v>
      </c>
      <c r="B602" s="8">
        <v>5.7500000000000604</v>
      </c>
      <c r="C602" s="22">
        <f>(1/(C$22*(SQRT(2*PI())))*EXP(-((C$19-'Simulation II'!$B602)^2)/(2*'Simulation II'!C$22^2)))</f>
        <v>0</v>
      </c>
      <c r="D602" s="22">
        <f>(1/(D$22*(SQRT(2*PI())))*EXP(-((D$19-'Simulation II'!$B602)^2)/(2*'Simulation II'!D$22^2)))</f>
        <v>0</v>
      </c>
      <c r="E602" s="22">
        <f>(1/(E$22*(SQRT(2*PI())))*EXP(-((E$19-'Simulation II'!$B602)^2)/(2*'Simulation II'!E$22^2)))</f>
        <v>0</v>
      </c>
      <c r="F602" s="22">
        <f>(1/(F$22*(SQRT(2*PI())))*EXP(-((F$19-'Simulation II'!$B602)^2)/(2*'Simulation II'!F$22^2)))</f>
        <v>0</v>
      </c>
      <c r="G602" s="22">
        <f>(1/(G$22*(SQRT(2*PI())))*EXP(-((G$18-'Simulation II'!$B602)^2)/(2*'Simulation II'!G$22^2)))</f>
        <v>0</v>
      </c>
      <c r="H602" s="22">
        <f>(1/(H$22*(SQRT(2*PI())))*EXP(-((H$18-'Simulation II'!$B602)^2)/(2*'Simulation II'!H$22^2)))</f>
        <v>0</v>
      </c>
      <c r="I602" s="22">
        <f>(1/(I$22*(SQRT(2*PI())))*EXP(-((I$18-'Simulation II'!$B602)^2)/(2*'Simulation II'!I$22^2)))</f>
        <v>0</v>
      </c>
      <c r="J602" s="22">
        <f t="shared" si="13"/>
        <v>0</v>
      </c>
    </row>
    <row r="603" spans="1:10">
      <c r="A603" s="18">
        <f>B603/'Isocratic retention'!$B$5</f>
        <v>2.8800000000000301</v>
      </c>
      <c r="B603" s="8">
        <v>5.7600000000000602</v>
      </c>
      <c r="C603" s="22">
        <f>(1/(C$22*(SQRT(2*PI())))*EXP(-((C$19-'Simulation II'!$B603)^2)/(2*'Simulation II'!C$22^2)))</f>
        <v>0</v>
      </c>
      <c r="D603" s="22">
        <f>(1/(D$22*(SQRT(2*PI())))*EXP(-((D$19-'Simulation II'!$B603)^2)/(2*'Simulation II'!D$22^2)))</f>
        <v>0</v>
      </c>
      <c r="E603" s="22">
        <f>(1/(E$22*(SQRT(2*PI())))*EXP(-((E$19-'Simulation II'!$B603)^2)/(2*'Simulation II'!E$22^2)))</f>
        <v>0</v>
      </c>
      <c r="F603" s="22">
        <f>(1/(F$22*(SQRT(2*PI())))*EXP(-((F$19-'Simulation II'!$B603)^2)/(2*'Simulation II'!F$22^2)))</f>
        <v>0</v>
      </c>
      <c r="G603" s="22">
        <f>(1/(G$22*(SQRT(2*PI())))*EXP(-((G$18-'Simulation II'!$B603)^2)/(2*'Simulation II'!G$22^2)))</f>
        <v>0</v>
      </c>
      <c r="H603" s="22">
        <f>(1/(H$22*(SQRT(2*PI())))*EXP(-((H$18-'Simulation II'!$B603)^2)/(2*'Simulation II'!H$22^2)))</f>
        <v>0</v>
      </c>
      <c r="I603" s="22">
        <f>(1/(I$22*(SQRT(2*PI())))*EXP(-((I$18-'Simulation II'!$B603)^2)/(2*'Simulation II'!I$22^2)))</f>
        <v>0</v>
      </c>
      <c r="J603" s="22">
        <f t="shared" si="13"/>
        <v>0</v>
      </c>
    </row>
    <row r="604" spans="1:10">
      <c r="A604" s="18">
        <f>B604/'Isocratic retention'!$B$5</f>
        <v>2.88500000000003</v>
      </c>
      <c r="B604" s="8">
        <v>5.77000000000006</v>
      </c>
      <c r="C604" s="22">
        <f>(1/(C$22*(SQRT(2*PI())))*EXP(-((C$19-'Simulation II'!$B604)^2)/(2*'Simulation II'!C$22^2)))</f>
        <v>0</v>
      </c>
      <c r="D604" s="22">
        <f>(1/(D$22*(SQRT(2*PI())))*EXP(-((D$19-'Simulation II'!$B604)^2)/(2*'Simulation II'!D$22^2)))</f>
        <v>0</v>
      </c>
      <c r="E604" s="22">
        <f>(1/(E$22*(SQRT(2*PI())))*EXP(-((E$19-'Simulation II'!$B604)^2)/(2*'Simulation II'!E$22^2)))</f>
        <v>0</v>
      </c>
      <c r="F604" s="22">
        <f>(1/(F$22*(SQRT(2*PI())))*EXP(-((F$19-'Simulation II'!$B604)^2)/(2*'Simulation II'!F$22^2)))</f>
        <v>0</v>
      </c>
      <c r="G604" s="22">
        <f>(1/(G$22*(SQRT(2*PI())))*EXP(-((G$18-'Simulation II'!$B604)^2)/(2*'Simulation II'!G$22^2)))</f>
        <v>0</v>
      </c>
      <c r="H604" s="22">
        <f>(1/(H$22*(SQRT(2*PI())))*EXP(-((H$18-'Simulation II'!$B604)^2)/(2*'Simulation II'!H$22^2)))</f>
        <v>0</v>
      </c>
      <c r="I604" s="22">
        <f>(1/(I$22*(SQRT(2*PI())))*EXP(-((I$18-'Simulation II'!$B604)^2)/(2*'Simulation II'!I$22^2)))</f>
        <v>0</v>
      </c>
      <c r="J604" s="22">
        <f t="shared" ref="J604:J627" si="14">SUM(C604:I604)</f>
        <v>0</v>
      </c>
    </row>
    <row r="605" spans="1:10">
      <c r="A605" s="18">
        <f>B605/'Isocratic retention'!$B$5</f>
        <v>2.8900000000000352</v>
      </c>
      <c r="B605" s="8">
        <v>5.7800000000000704</v>
      </c>
      <c r="C605" s="22">
        <f>(1/(C$22*(SQRT(2*PI())))*EXP(-((C$19-'Simulation II'!$B605)^2)/(2*'Simulation II'!C$22^2)))</f>
        <v>0</v>
      </c>
      <c r="D605" s="22">
        <f>(1/(D$22*(SQRT(2*PI())))*EXP(-((D$19-'Simulation II'!$B605)^2)/(2*'Simulation II'!D$22^2)))</f>
        <v>0</v>
      </c>
      <c r="E605" s="22">
        <f>(1/(E$22*(SQRT(2*PI())))*EXP(-((E$19-'Simulation II'!$B605)^2)/(2*'Simulation II'!E$22^2)))</f>
        <v>0</v>
      </c>
      <c r="F605" s="22">
        <f>(1/(F$22*(SQRT(2*PI())))*EXP(-((F$19-'Simulation II'!$B605)^2)/(2*'Simulation II'!F$22^2)))</f>
        <v>0</v>
      </c>
      <c r="G605" s="22">
        <f>(1/(G$22*(SQRT(2*PI())))*EXP(-((G$18-'Simulation II'!$B605)^2)/(2*'Simulation II'!G$22^2)))</f>
        <v>0</v>
      </c>
      <c r="H605" s="22">
        <f>(1/(H$22*(SQRT(2*PI())))*EXP(-((H$18-'Simulation II'!$B605)^2)/(2*'Simulation II'!H$22^2)))</f>
        <v>0</v>
      </c>
      <c r="I605" s="22">
        <f>(1/(I$22*(SQRT(2*PI())))*EXP(-((I$18-'Simulation II'!$B605)^2)/(2*'Simulation II'!I$22^2)))</f>
        <v>0</v>
      </c>
      <c r="J605" s="22">
        <f t="shared" si="14"/>
        <v>0</v>
      </c>
    </row>
    <row r="606" spans="1:10">
      <c r="A606" s="18">
        <f>B606/'Isocratic retention'!$B$5</f>
        <v>2.8950000000000351</v>
      </c>
      <c r="B606" s="8">
        <v>5.7900000000000702</v>
      </c>
      <c r="C606" s="22">
        <f>(1/(C$22*(SQRT(2*PI())))*EXP(-((C$19-'Simulation II'!$B606)^2)/(2*'Simulation II'!C$22^2)))</f>
        <v>0</v>
      </c>
      <c r="D606" s="22">
        <f>(1/(D$22*(SQRT(2*PI())))*EXP(-((D$19-'Simulation II'!$B606)^2)/(2*'Simulation II'!D$22^2)))</f>
        <v>0</v>
      </c>
      <c r="E606" s="22">
        <f>(1/(E$22*(SQRT(2*PI())))*EXP(-((E$19-'Simulation II'!$B606)^2)/(2*'Simulation II'!E$22^2)))</f>
        <v>0</v>
      </c>
      <c r="F606" s="22">
        <f>(1/(F$22*(SQRT(2*PI())))*EXP(-((F$19-'Simulation II'!$B606)^2)/(2*'Simulation II'!F$22^2)))</f>
        <v>0</v>
      </c>
      <c r="G606" s="22">
        <f>(1/(G$22*(SQRT(2*PI())))*EXP(-((G$18-'Simulation II'!$B606)^2)/(2*'Simulation II'!G$22^2)))</f>
        <v>0</v>
      </c>
      <c r="H606" s="22">
        <f>(1/(H$22*(SQRT(2*PI())))*EXP(-((H$18-'Simulation II'!$B606)^2)/(2*'Simulation II'!H$22^2)))</f>
        <v>0</v>
      </c>
      <c r="I606" s="22">
        <f>(1/(I$22*(SQRT(2*PI())))*EXP(-((I$18-'Simulation II'!$B606)^2)/(2*'Simulation II'!I$22^2)))</f>
        <v>0</v>
      </c>
      <c r="J606" s="22">
        <f t="shared" si="14"/>
        <v>0</v>
      </c>
    </row>
    <row r="607" spans="1:10">
      <c r="A607" s="18">
        <f>B607/'Isocratic retention'!$B$5</f>
        <v>2.900000000000035</v>
      </c>
      <c r="B607" s="8">
        <v>5.80000000000007</v>
      </c>
      <c r="C607" s="22">
        <f>(1/(C$22*(SQRT(2*PI())))*EXP(-((C$19-'Simulation II'!$B607)^2)/(2*'Simulation II'!C$22^2)))</f>
        <v>0</v>
      </c>
      <c r="D607" s="22">
        <f>(1/(D$22*(SQRT(2*PI())))*EXP(-((D$19-'Simulation II'!$B607)^2)/(2*'Simulation II'!D$22^2)))</f>
        <v>0</v>
      </c>
      <c r="E607" s="22">
        <f>(1/(E$22*(SQRT(2*PI())))*EXP(-((E$19-'Simulation II'!$B607)^2)/(2*'Simulation II'!E$22^2)))</f>
        <v>0</v>
      </c>
      <c r="F607" s="22">
        <f>(1/(F$22*(SQRT(2*PI())))*EXP(-((F$19-'Simulation II'!$B607)^2)/(2*'Simulation II'!F$22^2)))</f>
        <v>0</v>
      </c>
      <c r="G607" s="22">
        <f>(1/(G$22*(SQRT(2*PI())))*EXP(-((G$18-'Simulation II'!$B607)^2)/(2*'Simulation II'!G$22^2)))</f>
        <v>0</v>
      </c>
      <c r="H607" s="22">
        <f>(1/(H$22*(SQRT(2*PI())))*EXP(-((H$18-'Simulation II'!$B607)^2)/(2*'Simulation II'!H$22^2)))</f>
        <v>0</v>
      </c>
      <c r="I607" s="22">
        <f>(1/(I$22*(SQRT(2*PI())))*EXP(-((I$18-'Simulation II'!$B607)^2)/(2*'Simulation II'!I$22^2)))</f>
        <v>0</v>
      </c>
      <c r="J607" s="22">
        <f t="shared" si="14"/>
        <v>0</v>
      </c>
    </row>
    <row r="608" spans="1:10">
      <c r="A608" s="18">
        <f>B608/'Isocratic retention'!$B$5</f>
        <v>2.9050000000000349</v>
      </c>
      <c r="B608" s="8">
        <v>5.8100000000000698</v>
      </c>
      <c r="C608" s="22">
        <f>(1/(C$22*(SQRT(2*PI())))*EXP(-((C$19-'Simulation II'!$B608)^2)/(2*'Simulation II'!C$22^2)))</f>
        <v>0</v>
      </c>
      <c r="D608" s="22">
        <f>(1/(D$22*(SQRT(2*PI())))*EXP(-((D$19-'Simulation II'!$B608)^2)/(2*'Simulation II'!D$22^2)))</f>
        <v>0</v>
      </c>
      <c r="E608" s="22">
        <f>(1/(E$22*(SQRT(2*PI())))*EXP(-((E$19-'Simulation II'!$B608)^2)/(2*'Simulation II'!E$22^2)))</f>
        <v>0</v>
      </c>
      <c r="F608" s="22">
        <f>(1/(F$22*(SQRT(2*PI())))*EXP(-((F$19-'Simulation II'!$B608)^2)/(2*'Simulation II'!F$22^2)))</f>
        <v>0</v>
      </c>
      <c r="G608" s="22">
        <f>(1/(G$22*(SQRT(2*PI())))*EXP(-((G$18-'Simulation II'!$B608)^2)/(2*'Simulation II'!G$22^2)))</f>
        <v>0</v>
      </c>
      <c r="H608" s="22">
        <f>(1/(H$22*(SQRT(2*PI())))*EXP(-((H$18-'Simulation II'!$B608)^2)/(2*'Simulation II'!H$22^2)))</f>
        <v>0</v>
      </c>
      <c r="I608" s="22">
        <f>(1/(I$22*(SQRT(2*PI())))*EXP(-((I$18-'Simulation II'!$B608)^2)/(2*'Simulation II'!I$22^2)))</f>
        <v>0</v>
      </c>
      <c r="J608" s="22">
        <f t="shared" si="14"/>
        <v>0</v>
      </c>
    </row>
    <row r="609" spans="1:10">
      <c r="A609" s="18">
        <f>B609/'Isocratic retention'!$B$5</f>
        <v>2.9100000000000348</v>
      </c>
      <c r="B609" s="8">
        <v>5.8200000000000696</v>
      </c>
      <c r="C609" s="22">
        <f>(1/(C$22*(SQRT(2*PI())))*EXP(-((C$19-'Simulation II'!$B609)^2)/(2*'Simulation II'!C$22^2)))</f>
        <v>0</v>
      </c>
      <c r="D609" s="22">
        <f>(1/(D$22*(SQRT(2*PI())))*EXP(-((D$19-'Simulation II'!$B609)^2)/(2*'Simulation II'!D$22^2)))</f>
        <v>0</v>
      </c>
      <c r="E609" s="22">
        <f>(1/(E$22*(SQRT(2*PI())))*EXP(-((E$19-'Simulation II'!$B609)^2)/(2*'Simulation II'!E$22^2)))</f>
        <v>0</v>
      </c>
      <c r="F609" s="22">
        <f>(1/(F$22*(SQRT(2*PI())))*EXP(-((F$19-'Simulation II'!$B609)^2)/(2*'Simulation II'!F$22^2)))</f>
        <v>0</v>
      </c>
      <c r="G609" s="22">
        <f>(1/(G$22*(SQRT(2*PI())))*EXP(-((G$18-'Simulation II'!$B609)^2)/(2*'Simulation II'!G$22^2)))</f>
        <v>0</v>
      </c>
      <c r="H609" s="22">
        <f>(1/(H$22*(SQRT(2*PI())))*EXP(-((H$18-'Simulation II'!$B609)^2)/(2*'Simulation II'!H$22^2)))</f>
        <v>0</v>
      </c>
      <c r="I609" s="22">
        <f>(1/(I$22*(SQRT(2*PI())))*EXP(-((I$18-'Simulation II'!$B609)^2)/(2*'Simulation II'!I$22^2)))</f>
        <v>0</v>
      </c>
      <c r="J609" s="22">
        <f t="shared" si="14"/>
        <v>0</v>
      </c>
    </row>
    <row r="610" spans="1:10">
      <c r="A610" s="18">
        <f>B610/'Isocratic retention'!$B$5</f>
        <v>2.9150000000000351</v>
      </c>
      <c r="B610" s="8">
        <v>5.8300000000000702</v>
      </c>
      <c r="C610" s="22">
        <f>(1/(C$22*(SQRT(2*PI())))*EXP(-((C$19-'Simulation II'!$B610)^2)/(2*'Simulation II'!C$22^2)))</f>
        <v>0</v>
      </c>
      <c r="D610" s="22">
        <f>(1/(D$22*(SQRT(2*PI())))*EXP(-((D$19-'Simulation II'!$B610)^2)/(2*'Simulation II'!D$22^2)))</f>
        <v>0</v>
      </c>
      <c r="E610" s="22">
        <f>(1/(E$22*(SQRT(2*PI())))*EXP(-((E$19-'Simulation II'!$B610)^2)/(2*'Simulation II'!E$22^2)))</f>
        <v>0</v>
      </c>
      <c r="F610" s="22">
        <f>(1/(F$22*(SQRT(2*PI())))*EXP(-((F$19-'Simulation II'!$B610)^2)/(2*'Simulation II'!F$22^2)))</f>
        <v>0</v>
      </c>
      <c r="G610" s="22">
        <f>(1/(G$22*(SQRT(2*PI())))*EXP(-((G$18-'Simulation II'!$B610)^2)/(2*'Simulation II'!G$22^2)))</f>
        <v>0</v>
      </c>
      <c r="H610" s="22">
        <f>(1/(H$22*(SQRT(2*PI())))*EXP(-((H$18-'Simulation II'!$B610)^2)/(2*'Simulation II'!H$22^2)))</f>
        <v>0</v>
      </c>
      <c r="I610" s="22">
        <f>(1/(I$22*(SQRT(2*PI())))*EXP(-((I$18-'Simulation II'!$B610)^2)/(2*'Simulation II'!I$22^2)))</f>
        <v>0</v>
      </c>
      <c r="J610" s="22">
        <f t="shared" si="14"/>
        <v>0</v>
      </c>
    </row>
    <row r="611" spans="1:10">
      <c r="A611" s="18">
        <f>B611/'Isocratic retention'!$B$5</f>
        <v>2.920000000000035</v>
      </c>
      <c r="B611" s="8">
        <v>5.84000000000007</v>
      </c>
      <c r="C611" s="22">
        <f>(1/(C$22*(SQRT(2*PI())))*EXP(-((C$19-'Simulation II'!$B611)^2)/(2*'Simulation II'!C$22^2)))</f>
        <v>0</v>
      </c>
      <c r="D611" s="22">
        <f>(1/(D$22*(SQRT(2*PI())))*EXP(-((D$19-'Simulation II'!$B611)^2)/(2*'Simulation II'!D$22^2)))</f>
        <v>0</v>
      </c>
      <c r="E611" s="22">
        <f>(1/(E$22*(SQRT(2*PI())))*EXP(-((E$19-'Simulation II'!$B611)^2)/(2*'Simulation II'!E$22^2)))</f>
        <v>0</v>
      </c>
      <c r="F611" s="22">
        <f>(1/(F$22*(SQRT(2*PI())))*EXP(-((F$19-'Simulation II'!$B611)^2)/(2*'Simulation II'!F$22^2)))</f>
        <v>0</v>
      </c>
      <c r="G611" s="22">
        <f>(1/(G$22*(SQRT(2*PI())))*EXP(-((G$18-'Simulation II'!$B611)^2)/(2*'Simulation II'!G$22^2)))</f>
        <v>0</v>
      </c>
      <c r="H611" s="22">
        <f>(1/(H$22*(SQRT(2*PI())))*EXP(-((H$18-'Simulation II'!$B611)^2)/(2*'Simulation II'!H$22^2)))</f>
        <v>0</v>
      </c>
      <c r="I611" s="22">
        <f>(1/(I$22*(SQRT(2*PI())))*EXP(-((I$18-'Simulation II'!$B611)^2)/(2*'Simulation II'!I$22^2)))</f>
        <v>0</v>
      </c>
      <c r="J611" s="22">
        <f t="shared" si="14"/>
        <v>0</v>
      </c>
    </row>
    <row r="612" spans="1:10">
      <c r="A612" s="18">
        <f>B612/'Isocratic retention'!$B$5</f>
        <v>2.9250000000000349</v>
      </c>
      <c r="B612" s="8">
        <v>5.8500000000000698</v>
      </c>
      <c r="C612" s="22">
        <f>(1/(C$22*(SQRT(2*PI())))*EXP(-((C$19-'Simulation II'!$B612)^2)/(2*'Simulation II'!C$22^2)))</f>
        <v>0</v>
      </c>
      <c r="D612" s="22">
        <f>(1/(D$22*(SQRT(2*PI())))*EXP(-((D$19-'Simulation II'!$B612)^2)/(2*'Simulation II'!D$22^2)))</f>
        <v>0</v>
      </c>
      <c r="E612" s="22">
        <f>(1/(E$22*(SQRT(2*PI())))*EXP(-((E$19-'Simulation II'!$B612)^2)/(2*'Simulation II'!E$22^2)))</f>
        <v>0</v>
      </c>
      <c r="F612" s="22">
        <f>(1/(F$22*(SQRT(2*PI())))*EXP(-((F$19-'Simulation II'!$B612)^2)/(2*'Simulation II'!F$22^2)))</f>
        <v>0</v>
      </c>
      <c r="G612" s="22">
        <f>(1/(G$22*(SQRT(2*PI())))*EXP(-((G$18-'Simulation II'!$B612)^2)/(2*'Simulation II'!G$22^2)))</f>
        <v>0</v>
      </c>
      <c r="H612" s="22">
        <f>(1/(H$22*(SQRT(2*PI())))*EXP(-((H$18-'Simulation II'!$B612)^2)/(2*'Simulation II'!H$22^2)))</f>
        <v>0</v>
      </c>
      <c r="I612" s="22">
        <f>(1/(I$22*(SQRT(2*PI())))*EXP(-((I$18-'Simulation II'!$B612)^2)/(2*'Simulation II'!I$22^2)))</f>
        <v>0</v>
      </c>
      <c r="J612" s="22">
        <f t="shared" si="14"/>
        <v>0</v>
      </c>
    </row>
    <row r="613" spans="1:10">
      <c r="A613" s="18">
        <f>B613/'Isocratic retention'!$B$5</f>
        <v>2.9300000000000348</v>
      </c>
      <c r="B613" s="8">
        <v>5.8600000000000696</v>
      </c>
      <c r="C613" s="22">
        <f>(1/(C$22*(SQRT(2*PI())))*EXP(-((C$19-'Simulation II'!$B613)^2)/(2*'Simulation II'!C$22^2)))</f>
        <v>0</v>
      </c>
      <c r="D613" s="22">
        <f>(1/(D$22*(SQRT(2*PI())))*EXP(-((D$19-'Simulation II'!$B613)^2)/(2*'Simulation II'!D$22^2)))</f>
        <v>0</v>
      </c>
      <c r="E613" s="22">
        <f>(1/(E$22*(SQRT(2*PI())))*EXP(-((E$19-'Simulation II'!$B613)^2)/(2*'Simulation II'!E$22^2)))</f>
        <v>0</v>
      </c>
      <c r="F613" s="22">
        <f>(1/(F$22*(SQRT(2*PI())))*EXP(-((F$19-'Simulation II'!$B613)^2)/(2*'Simulation II'!F$22^2)))</f>
        <v>0</v>
      </c>
      <c r="G613" s="22">
        <f>(1/(G$22*(SQRT(2*PI())))*EXP(-((G$18-'Simulation II'!$B613)^2)/(2*'Simulation II'!G$22^2)))</f>
        <v>0</v>
      </c>
      <c r="H613" s="22">
        <f>(1/(H$22*(SQRT(2*PI())))*EXP(-((H$18-'Simulation II'!$B613)^2)/(2*'Simulation II'!H$22^2)))</f>
        <v>0</v>
      </c>
      <c r="I613" s="22">
        <f>(1/(I$22*(SQRT(2*PI())))*EXP(-((I$18-'Simulation II'!$B613)^2)/(2*'Simulation II'!I$22^2)))</f>
        <v>0</v>
      </c>
      <c r="J613" s="22">
        <f t="shared" si="14"/>
        <v>0</v>
      </c>
    </row>
    <row r="614" spans="1:10">
      <c r="A614" s="18">
        <f>B614/'Isocratic retention'!$B$5</f>
        <v>2.9350000000000351</v>
      </c>
      <c r="B614" s="8">
        <v>5.8700000000000703</v>
      </c>
      <c r="C614" s="22">
        <f>(1/(C$22*(SQRT(2*PI())))*EXP(-((C$19-'Simulation II'!$B614)^2)/(2*'Simulation II'!C$22^2)))</f>
        <v>0</v>
      </c>
      <c r="D614" s="22">
        <f>(1/(D$22*(SQRT(2*PI())))*EXP(-((D$19-'Simulation II'!$B614)^2)/(2*'Simulation II'!D$22^2)))</f>
        <v>0</v>
      </c>
      <c r="E614" s="22">
        <f>(1/(E$22*(SQRT(2*PI())))*EXP(-((E$19-'Simulation II'!$B614)^2)/(2*'Simulation II'!E$22^2)))</f>
        <v>0</v>
      </c>
      <c r="F614" s="22">
        <f>(1/(F$22*(SQRT(2*PI())))*EXP(-((F$19-'Simulation II'!$B614)^2)/(2*'Simulation II'!F$22^2)))</f>
        <v>0</v>
      </c>
      <c r="G614" s="22">
        <f>(1/(G$22*(SQRT(2*PI())))*EXP(-((G$18-'Simulation II'!$B614)^2)/(2*'Simulation II'!G$22^2)))</f>
        <v>0</v>
      </c>
      <c r="H614" s="22">
        <f>(1/(H$22*(SQRT(2*PI())))*EXP(-((H$18-'Simulation II'!$B614)^2)/(2*'Simulation II'!H$22^2)))</f>
        <v>0</v>
      </c>
      <c r="I614" s="22">
        <f>(1/(I$22*(SQRT(2*PI())))*EXP(-((I$18-'Simulation II'!$B614)^2)/(2*'Simulation II'!I$22^2)))</f>
        <v>0</v>
      </c>
      <c r="J614" s="22">
        <f t="shared" si="14"/>
        <v>0</v>
      </c>
    </row>
    <row r="615" spans="1:10">
      <c r="A615" s="18">
        <f>B615/'Isocratic retention'!$B$5</f>
        <v>2.940000000000035</v>
      </c>
      <c r="B615" s="8">
        <v>5.8800000000000701</v>
      </c>
      <c r="C615" s="22">
        <f>(1/(C$22*(SQRT(2*PI())))*EXP(-((C$19-'Simulation II'!$B615)^2)/(2*'Simulation II'!C$22^2)))</f>
        <v>0</v>
      </c>
      <c r="D615" s="22">
        <f>(1/(D$22*(SQRT(2*PI())))*EXP(-((D$19-'Simulation II'!$B615)^2)/(2*'Simulation II'!D$22^2)))</f>
        <v>0</v>
      </c>
      <c r="E615" s="22">
        <f>(1/(E$22*(SQRT(2*PI())))*EXP(-((E$19-'Simulation II'!$B615)^2)/(2*'Simulation II'!E$22^2)))</f>
        <v>0</v>
      </c>
      <c r="F615" s="22">
        <f>(1/(F$22*(SQRT(2*PI())))*EXP(-((F$19-'Simulation II'!$B615)^2)/(2*'Simulation II'!F$22^2)))</f>
        <v>0</v>
      </c>
      <c r="G615" s="22">
        <f>(1/(G$22*(SQRT(2*PI())))*EXP(-((G$18-'Simulation II'!$B615)^2)/(2*'Simulation II'!G$22^2)))</f>
        <v>0</v>
      </c>
      <c r="H615" s="22">
        <f>(1/(H$22*(SQRT(2*PI())))*EXP(-((H$18-'Simulation II'!$B615)^2)/(2*'Simulation II'!H$22^2)))</f>
        <v>0</v>
      </c>
      <c r="I615" s="22">
        <f>(1/(I$22*(SQRT(2*PI())))*EXP(-((I$18-'Simulation II'!$B615)^2)/(2*'Simulation II'!I$22^2)))</f>
        <v>0</v>
      </c>
      <c r="J615" s="22">
        <f t="shared" si="14"/>
        <v>0</v>
      </c>
    </row>
    <row r="616" spans="1:10">
      <c r="A616" s="18">
        <f>B616/'Isocratic retention'!$B$5</f>
        <v>2.9450000000000349</v>
      </c>
      <c r="B616" s="8">
        <v>5.8900000000000698</v>
      </c>
      <c r="C616" s="22">
        <f>(1/(C$22*(SQRT(2*PI())))*EXP(-((C$19-'Simulation II'!$B616)^2)/(2*'Simulation II'!C$22^2)))</f>
        <v>0</v>
      </c>
      <c r="D616" s="22">
        <f>(1/(D$22*(SQRT(2*PI())))*EXP(-((D$19-'Simulation II'!$B616)^2)/(2*'Simulation II'!D$22^2)))</f>
        <v>0</v>
      </c>
      <c r="E616" s="22">
        <f>(1/(E$22*(SQRT(2*PI())))*EXP(-((E$19-'Simulation II'!$B616)^2)/(2*'Simulation II'!E$22^2)))</f>
        <v>0</v>
      </c>
      <c r="F616" s="22">
        <f>(1/(F$22*(SQRT(2*PI())))*EXP(-((F$19-'Simulation II'!$B616)^2)/(2*'Simulation II'!F$22^2)))</f>
        <v>0</v>
      </c>
      <c r="G616" s="22">
        <f>(1/(G$22*(SQRT(2*PI())))*EXP(-((G$18-'Simulation II'!$B616)^2)/(2*'Simulation II'!G$22^2)))</f>
        <v>0</v>
      </c>
      <c r="H616" s="22">
        <f>(1/(H$22*(SQRT(2*PI())))*EXP(-((H$18-'Simulation II'!$B616)^2)/(2*'Simulation II'!H$22^2)))</f>
        <v>0</v>
      </c>
      <c r="I616" s="22">
        <f>(1/(I$22*(SQRT(2*PI())))*EXP(-((I$18-'Simulation II'!$B616)^2)/(2*'Simulation II'!I$22^2)))</f>
        <v>0</v>
      </c>
      <c r="J616" s="22">
        <f t="shared" si="14"/>
        <v>0</v>
      </c>
    </row>
    <row r="617" spans="1:10">
      <c r="A617" s="18">
        <f>B617/'Isocratic retention'!$B$5</f>
        <v>2.9500000000000348</v>
      </c>
      <c r="B617" s="8">
        <v>5.9000000000000696</v>
      </c>
      <c r="C617" s="22">
        <f>(1/(C$22*(SQRT(2*PI())))*EXP(-((C$19-'Simulation II'!$B617)^2)/(2*'Simulation II'!C$22^2)))</f>
        <v>0</v>
      </c>
      <c r="D617" s="22">
        <f>(1/(D$22*(SQRT(2*PI())))*EXP(-((D$19-'Simulation II'!$B617)^2)/(2*'Simulation II'!D$22^2)))</f>
        <v>0</v>
      </c>
      <c r="E617" s="22">
        <f>(1/(E$22*(SQRT(2*PI())))*EXP(-((E$19-'Simulation II'!$B617)^2)/(2*'Simulation II'!E$22^2)))</f>
        <v>0</v>
      </c>
      <c r="F617" s="22">
        <f>(1/(F$22*(SQRT(2*PI())))*EXP(-((F$19-'Simulation II'!$B617)^2)/(2*'Simulation II'!F$22^2)))</f>
        <v>0</v>
      </c>
      <c r="G617" s="22">
        <f>(1/(G$22*(SQRT(2*PI())))*EXP(-((G$18-'Simulation II'!$B617)^2)/(2*'Simulation II'!G$22^2)))</f>
        <v>0</v>
      </c>
      <c r="H617" s="22">
        <f>(1/(H$22*(SQRT(2*PI())))*EXP(-((H$18-'Simulation II'!$B617)^2)/(2*'Simulation II'!H$22^2)))</f>
        <v>0</v>
      </c>
      <c r="I617" s="22">
        <f>(1/(I$22*(SQRT(2*PI())))*EXP(-((I$18-'Simulation II'!$B617)^2)/(2*'Simulation II'!I$22^2)))</f>
        <v>0</v>
      </c>
      <c r="J617" s="22">
        <f t="shared" si="14"/>
        <v>0</v>
      </c>
    </row>
    <row r="618" spans="1:10">
      <c r="A618" s="18">
        <f>B618/'Isocratic retention'!$B$5</f>
        <v>2.9550000000000352</v>
      </c>
      <c r="B618" s="8">
        <v>5.9100000000000703</v>
      </c>
      <c r="C618" s="22">
        <f>(1/(C$22*(SQRT(2*PI())))*EXP(-((C$19-'Simulation II'!$B618)^2)/(2*'Simulation II'!C$22^2)))</f>
        <v>0</v>
      </c>
      <c r="D618" s="22">
        <f>(1/(D$22*(SQRT(2*PI())))*EXP(-((D$19-'Simulation II'!$B618)^2)/(2*'Simulation II'!D$22^2)))</f>
        <v>0</v>
      </c>
      <c r="E618" s="22">
        <f>(1/(E$22*(SQRT(2*PI())))*EXP(-((E$19-'Simulation II'!$B618)^2)/(2*'Simulation II'!E$22^2)))</f>
        <v>0</v>
      </c>
      <c r="F618" s="22">
        <f>(1/(F$22*(SQRT(2*PI())))*EXP(-((F$19-'Simulation II'!$B618)^2)/(2*'Simulation II'!F$22^2)))</f>
        <v>0</v>
      </c>
      <c r="G618" s="22">
        <f>(1/(G$22*(SQRT(2*PI())))*EXP(-((G$18-'Simulation II'!$B618)^2)/(2*'Simulation II'!G$22^2)))</f>
        <v>0</v>
      </c>
      <c r="H618" s="22">
        <f>(1/(H$22*(SQRT(2*PI())))*EXP(-((H$18-'Simulation II'!$B618)^2)/(2*'Simulation II'!H$22^2)))</f>
        <v>0</v>
      </c>
      <c r="I618" s="22">
        <f>(1/(I$22*(SQRT(2*PI())))*EXP(-((I$18-'Simulation II'!$B618)^2)/(2*'Simulation II'!I$22^2)))</f>
        <v>0</v>
      </c>
      <c r="J618" s="22">
        <f t="shared" si="14"/>
        <v>0</v>
      </c>
    </row>
    <row r="619" spans="1:10">
      <c r="A619" s="18">
        <f>B619/'Isocratic retention'!$B$5</f>
        <v>2.960000000000035</v>
      </c>
      <c r="B619" s="8">
        <v>5.9200000000000701</v>
      </c>
      <c r="C619" s="22">
        <f>(1/(C$22*(SQRT(2*PI())))*EXP(-((C$19-'Simulation II'!$B619)^2)/(2*'Simulation II'!C$22^2)))</f>
        <v>0</v>
      </c>
      <c r="D619" s="22">
        <f>(1/(D$22*(SQRT(2*PI())))*EXP(-((D$19-'Simulation II'!$B619)^2)/(2*'Simulation II'!D$22^2)))</f>
        <v>0</v>
      </c>
      <c r="E619" s="22">
        <f>(1/(E$22*(SQRT(2*PI())))*EXP(-((E$19-'Simulation II'!$B619)^2)/(2*'Simulation II'!E$22^2)))</f>
        <v>0</v>
      </c>
      <c r="F619" s="22">
        <f>(1/(F$22*(SQRT(2*PI())))*EXP(-((F$19-'Simulation II'!$B619)^2)/(2*'Simulation II'!F$22^2)))</f>
        <v>0</v>
      </c>
      <c r="G619" s="22">
        <f>(1/(G$22*(SQRT(2*PI())))*EXP(-((G$18-'Simulation II'!$B619)^2)/(2*'Simulation II'!G$22^2)))</f>
        <v>0</v>
      </c>
      <c r="H619" s="22">
        <f>(1/(H$22*(SQRT(2*PI())))*EXP(-((H$18-'Simulation II'!$B619)^2)/(2*'Simulation II'!H$22^2)))</f>
        <v>0</v>
      </c>
      <c r="I619" s="22">
        <f>(1/(I$22*(SQRT(2*PI())))*EXP(-((I$18-'Simulation II'!$B619)^2)/(2*'Simulation II'!I$22^2)))</f>
        <v>0</v>
      </c>
      <c r="J619" s="22">
        <f t="shared" si="14"/>
        <v>0</v>
      </c>
    </row>
    <row r="620" spans="1:10">
      <c r="A620" s="18">
        <f>B620/'Isocratic retention'!$B$5</f>
        <v>2.9650000000000349</v>
      </c>
      <c r="B620" s="8">
        <v>5.9300000000000699</v>
      </c>
      <c r="C620" s="22">
        <f>(1/(C$22*(SQRT(2*PI())))*EXP(-((C$19-'Simulation II'!$B620)^2)/(2*'Simulation II'!C$22^2)))</f>
        <v>0</v>
      </c>
      <c r="D620" s="22">
        <f>(1/(D$22*(SQRT(2*PI())))*EXP(-((D$19-'Simulation II'!$B620)^2)/(2*'Simulation II'!D$22^2)))</f>
        <v>0</v>
      </c>
      <c r="E620" s="22">
        <f>(1/(E$22*(SQRT(2*PI())))*EXP(-((E$19-'Simulation II'!$B620)^2)/(2*'Simulation II'!E$22^2)))</f>
        <v>0</v>
      </c>
      <c r="F620" s="22">
        <f>(1/(F$22*(SQRT(2*PI())))*EXP(-((F$19-'Simulation II'!$B620)^2)/(2*'Simulation II'!F$22^2)))</f>
        <v>0</v>
      </c>
      <c r="G620" s="22">
        <f>(1/(G$22*(SQRT(2*PI())))*EXP(-((G$18-'Simulation II'!$B620)^2)/(2*'Simulation II'!G$22^2)))</f>
        <v>0</v>
      </c>
      <c r="H620" s="22">
        <f>(1/(H$22*(SQRT(2*PI())))*EXP(-((H$18-'Simulation II'!$B620)^2)/(2*'Simulation II'!H$22^2)))</f>
        <v>0</v>
      </c>
      <c r="I620" s="22">
        <f>(1/(I$22*(SQRT(2*PI())))*EXP(-((I$18-'Simulation II'!$B620)^2)/(2*'Simulation II'!I$22^2)))</f>
        <v>0</v>
      </c>
      <c r="J620" s="22">
        <f t="shared" si="14"/>
        <v>0</v>
      </c>
    </row>
    <row r="621" spans="1:10">
      <c r="A621" s="18">
        <f>B621/'Isocratic retention'!$B$5</f>
        <v>2.9700000000000348</v>
      </c>
      <c r="B621" s="8">
        <v>5.9400000000000697</v>
      </c>
      <c r="C621" s="22">
        <f>(1/(C$22*(SQRT(2*PI())))*EXP(-((C$19-'Simulation II'!$B621)^2)/(2*'Simulation II'!C$22^2)))</f>
        <v>0</v>
      </c>
      <c r="D621" s="22">
        <f>(1/(D$22*(SQRT(2*PI())))*EXP(-((D$19-'Simulation II'!$B621)^2)/(2*'Simulation II'!D$22^2)))</f>
        <v>0</v>
      </c>
      <c r="E621" s="22">
        <f>(1/(E$22*(SQRT(2*PI())))*EXP(-((E$19-'Simulation II'!$B621)^2)/(2*'Simulation II'!E$22^2)))</f>
        <v>0</v>
      </c>
      <c r="F621" s="22">
        <f>(1/(F$22*(SQRT(2*PI())))*EXP(-((F$19-'Simulation II'!$B621)^2)/(2*'Simulation II'!F$22^2)))</f>
        <v>0</v>
      </c>
      <c r="G621" s="22">
        <f>(1/(G$22*(SQRT(2*PI())))*EXP(-((G$18-'Simulation II'!$B621)^2)/(2*'Simulation II'!G$22^2)))</f>
        <v>0</v>
      </c>
      <c r="H621" s="22">
        <f>(1/(H$22*(SQRT(2*PI())))*EXP(-((H$18-'Simulation II'!$B621)^2)/(2*'Simulation II'!H$22^2)))</f>
        <v>0</v>
      </c>
      <c r="I621" s="22">
        <f>(1/(I$22*(SQRT(2*PI())))*EXP(-((I$18-'Simulation II'!$B621)^2)/(2*'Simulation II'!I$22^2)))</f>
        <v>0</v>
      </c>
      <c r="J621" s="22">
        <f t="shared" si="14"/>
        <v>0</v>
      </c>
    </row>
    <row r="622" spans="1:10">
      <c r="A622" s="18">
        <f>B622/'Isocratic retention'!$B$5</f>
        <v>2.9750000000000352</v>
      </c>
      <c r="B622" s="8">
        <v>5.9500000000000703</v>
      </c>
      <c r="C622" s="22">
        <f>(1/(C$22*(SQRT(2*PI())))*EXP(-((C$19-'Simulation II'!$B622)^2)/(2*'Simulation II'!C$22^2)))</f>
        <v>0</v>
      </c>
      <c r="D622" s="22">
        <f>(1/(D$22*(SQRT(2*PI())))*EXP(-((D$19-'Simulation II'!$B622)^2)/(2*'Simulation II'!D$22^2)))</f>
        <v>0</v>
      </c>
      <c r="E622" s="22">
        <f>(1/(E$22*(SQRT(2*PI())))*EXP(-((E$19-'Simulation II'!$B622)^2)/(2*'Simulation II'!E$22^2)))</f>
        <v>0</v>
      </c>
      <c r="F622" s="22">
        <f>(1/(F$22*(SQRT(2*PI())))*EXP(-((F$19-'Simulation II'!$B622)^2)/(2*'Simulation II'!F$22^2)))</f>
        <v>0</v>
      </c>
      <c r="G622" s="22">
        <f>(1/(G$22*(SQRT(2*PI())))*EXP(-((G$18-'Simulation II'!$B622)^2)/(2*'Simulation II'!G$22^2)))</f>
        <v>0</v>
      </c>
      <c r="H622" s="22">
        <f>(1/(H$22*(SQRT(2*PI())))*EXP(-((H$18-'Simulation II'!$B622)^2)/(2*'Simulation II'!H$22^2)))</f>
        <v>0</v>
      </c>
      <c r="I622" s="22">
        <f>(1/(I$22*(SQRT(2*PI())))*EXP(-((I$18-'Simulation II'!$B622)^2)/(2*'Simulation II'!I$22^2)))</f>
        <v>0</v>
      </c>
      <c r="J622" s="22">
        <f t="shared" si="14"/>
        <v>0</v>
      </c>
    </row>
    <row r="623" spans="1:10">
      <c r="A623" s="18">
        <f>B623/'Isocratic retention'!$B$5</f>
        <v>2.9800000000000351</v>
      </c>
      <c r="B623" s="8">
        <v>5.9600000000000701</v>
      </c>
      <c r="C623" s="22">
        <f>(1/(C$22*(SQRT(2*PI())))*EXP(-((C$19-'Simulation II'!$B623)^2)/(2*'Simulation II'!C$22^2)))</f>
        <v>0</v>
      </c>
      <c r="D623" s="22">
        <f>(1/(D$22*(SQRT(2*PI())))*EXP(-((D$19-'Simulation II'!$B623)^2)/(2*'Simulation II'!D$22^2)))</f>
        <v>0</v>
      </c>
      <c r="E623" s="22">
        <f>(1/(E$22*(SQRT(2*PI())))*EXP(-((E$19-'Simulation II'!$B623)^2)/(2*'Simulation II'!E$22^2)))</f>
        <v>0</v>
      </c>
      <c r="F623" s="22">
        <f>(1/(F$22*(SQRT(2*PI())))*EXP(-((F$19-'Simulation II'!$B623)^2)/(2*'Simulation II'!F$22^2)))</f>
        <v>0</v>
      </c>
      <c r="G623" s="22">
        <f>(1/(G$22*(SQRT(2*PI())))*EXP(-((G$18-'Simulation II'!$B623)^2)/(2*'Simulation II'!G$22^2)))</f>
        <v>0</v>
      </c>
      <c r="H623" s="22">
        <f>(1/(H$22*(SQRT(2*PI())))*EXP(-((H$18-'Simulation II'!$B623)^2)/(2*'Simulation II'!H$22^2)))</f>
        <v>0</v>
      </c>
      <c r="I623" s="22">
        <f>(1/(I$22*(SQRT(2*PI())))*EXP(-((I$18-'Simulation II'!$B623)^2)/(2*'Simulation II'!I$22^2)))</f>
        <v>0</v>
      </c>
      <c r="J623" s="22">
        <f t="shared" si="14"/>
        <v>0</v>
      </c>
    </row>
    <row r="624" spans="1:10">
      <c r="A624" s="18">
        <f>B624/'Isocratic retention'!$B$5</f>
        <v>2.985000000000035</v>
      </c>
      <c r="B624" s="8">
        <v>5.9700000000000699</v>
      </c>
      <c r="C624" s="22">
        <f>(1/(C$22*(SQRT(2*PI())))*EXP(-((C$19-'Simulation II'!$B624)^2)/(2*'Simulation II'!C$22^2)))</f>
        <v>0</v>
      </c>
      <c r="D624" s="22">
        <f>(1/(D$22*(SQRT(2*PI())))*EXP(-((D$19-'Simulation II'!$B624)^2)/(2*'Simulation II'!D$22^2)))</f>
        <v>0</v>
      </c>
      <c r="E624" s="22">
        <f>(1/(E$22*(SQRT(2*PI())))*EXP(-((E$19-'Simulation II'!$B624)^2)/(2*'Simulation II'!E$22^2)))</f>
        <v>0</v>
      </c>
      <c r="F624" s="22">
        <f>(1/(F$22*(SQRT(2*PI())))*EXP(-((F$19-'Simulation II'!$B624)^2)/(2*'Simulation II'!F$22^2)))</f>
        <v>0</v>
      </c>
      <c r="G624" s="22">
        <f>(1/(G$22*(SQRT(2*PI())))*EXP(-((G$18-'Simulation II'!$B624)^2)/(2*'Simulation II'!G$22^2)))</f>
        <v>0</v>
      </c>
      <c r="H624" s="22">
        <f>(1/(H$22*(SQRT(2*PI())))*EXP(-((H$18-'Simulation II'!$B624)^2)/(2*'Simulation II'!H$22^2)))</f>
        <v>0</v>
      </c>
      <c r="I624" s="22">
        <f>(1/(I$22*(SQRT(2*PI())))*EXP(-((I$18-'Simulation II'!$B624)^2)/(2*'Simulation II'!I$22^2)))</f>
        <v>0</v>
      </c>
      <c r="J624" s="22">
        <f t="shared" si="14"/>
        <v>0</v>
      </c>
    </row>
    <row r="625" spans="1:10">
      <c r="A625" s="18">
        <f>B625/'Isocratic retention'!$B$5</f>
        <v>2.9900000000000349</v>
      </c>
      <c r="B625" s="8">
        <v>5.9800000000000697</v>
      </c>
      <c r="C625" s="22">
        <f>(1/(C$22*(SQRT(2*PI())))*EXP(-((C$19-'Simulation II'!$B625)^2)/(2*'Simulation II'!C$22^2)))</f>
        <v>0</v>
      </c>
      <c r="D625" s="22">
        <f>(1/(D$22*(SQRT(2*PI())))*EXP(-((D$19-'Simulation II'!$B625)^2)/(2*'Simulation II'!D$22^2)))</f>
        <v>0</v>
      </c>
      <c r="E625" s="22">
        <f>(1/(E$22*(SQRT(2*PI())))*EXP(-((E$19-'Simulation II'!$B625)^2)/(2*'Simulation II'!E$22^2)))</f>
        <v>0</v>
      </c>
      <c r="F625" s="22">
        <f>(1/(F$22*(SQRT(2*PI())))*EXP(-((F$19-'Simulation II'!$B625)^2)/(2*'Simulation II'!F$22^2)))</f>
        <v>0</v>
      </c>
      <c r="G625" s="22">
        <f>(1/(G$22*(SQRT(2*PI())))*EXP(-((G$18-'Simulation II'!$B625)^2)/(2*'Simulation II'!G$22^2)))</f>
        <v>0</v>
      </c>
      <c r="H625" s="22">
        <f>(1/(H$22*(SQRT(2*PI())))*EXP(-((H$18-'Simulation II'!$B625)^2)/(2*'Simulation II'!H$22^2)))</f>
        <v>0</v>
      </c>
      <c r="I625" s="22">
        <f>(1/(I$22*(SQRT(2*PI())))*EXP(-((I$18-'Simulation II'!$B625)^2)/(2*'Simulation II'!I$22^2)))</f>
        <v>0</v>
      </c>
      <c r="J625" s="22">
        <f t="shared" si="14"/>
        <v>0</v>
      </c>
    </row>
    <row r="626" spans="1:10">
      <c r="A626" s="18">
        <f>B626/'Isocratic retention'!$B$5</f>
        <v>2.9950000000000352</v>
      </c>
      <c r="B626" s="8">
        <v>5.9900000000000704</v>
      </c>
      <c r="C626" s="22">
        <f>(1/(C$22*(SQRT(2*PI())))*EXP(-((C$19-'Simulation II'!$B626)^2)/(2*'Simulation II'!C$22^2)))</f>
        <v>0</v>
      </c>
      <c r="D626" s="22">
        <f>(1/(D$22*(SQRT(2*PI())))*EXP(-((D$19-'Simulation II'!$B626)^2)/(2*'Simulation II'!D$22^2)))</f>
        <v>0</v>
      </c>
      <c r="E626" s="22">
        <f>(1/(E$22*(SQRT(2*PI())))*EXP(-((E$19-'Simulation II'!$B626)^2)/(2*'Simulation II'!E$22^2)))</f>
        <v>0</v>
      </c>
      <c r="F626" s="22">
        <f>(1/(F$22*(SQRT(2*PI())))*EXP(-((F$19-'Simulation II'!$B626)^2)/(2*'Simulation II'!F$22^2)))</f>
        <v>0</v>
      </c>
      <c r="G626" s="22">
        <f>(1/(G$22*(SQRT(2*PI())))*EXP(-((G$18-'Simulation II'!$B626)^2)/(2*'Simulation II'!G$22^2)))</f>
        <v>0</v>
      </c>
      <c r="H626" s="22">
        <f>(1/(H$22*(SQRT(2*PI())))*EXP(-((H$18-'Simulation II'!$B626)^2)/(2*'Simulation II'!H$22^2)))</f>
        <v>0</v>
      </c>
      <c r="I626" s="22">
        <f>(1/(I$22*(SQRT(2*PI())))*EXP(-((I$18-'Simulation II'!$B626)^2)/(2*'Simulation II'!I$22^2)))</f>
        <v>0</v>
      </c>
      <c r="J626" s="22">
        <f t="shared" si="14"/>
        <v>0</v>
      </c>
    </row>
    <row r="627" spans="1:10">
      <c r="A627" s="18">
        <f>B627/'Isocratic retention'!$B$5</f>
        <v>3.0000000000000351</v>
      </c>
      <c r="B627" s="8">
        <v>6.0000000000000702</v>
      </c>
      <c r="C627" s="22">
        <f>(1/(C$22*(SQRT(2*PI())))*EXP(-((C$19-'Simulation II'!$B627)^2)/(2*'Simulation II'!C$22^2)))</f>
        <v>0</v>
      </c>
      <c r="D627" s="22">
        <f>(1/(D$22*(SQRT(2*PI())))*EXP(-((D$19-'Simulation II'!$B627)^2)/(2*'Simulation II'!D$22^2)))</f>
        <v>0</v>
      </c>
      <c r="E627" s="22">
        <f>(1/(E$22*(SQRT(2*PI())))*EXP(-((E$19-'Simulation II'!$B627)^2)/(2*'Simulation II'!E$22^2)))</f>
        <v>0</v>
      </c>
      <c r="F627" s="22">
        <f>(1/(F$22*(SQRT(2*PI())))*EXP(-((F$19-'Simulation II'!$B627)^2)/(2*'Simulation II'!F$22^2)))</f>
        <v>0</v>
      </c>
      <c r="G627" s="22">
        <f>(1/(G$22*(SQRT(2*PI())))*EXP(-((G$18-'Simulation II'!$B627)^2)/(2*'Simulation II'!G$22^2)))</f>
        <v>0</v>
      </c>
      <c r="H627" s="22">
        <f>(1/(H$22*(SQRT(2*PI())))*EXP(-((H$18-'Simulation II'!$B627)^2)/(2*'Simulation II'!H$22^2)))</f>
        <v>0</v>
      </c>
      <c r="I627" s="22">
        <f>(1/(I$22*(SQRT(2*PI())))*EXP(-((I$18-'Simulation II'!$B627)^2)/(2*'Simulation II'!I$22^2)))</f>
        <v>0</v>
      </c>
      <c r="J627" s="22">
        <f t="shared" si="14"/>
        <v>0</v>
      </c>
    </row>
  </sheetData>
  <mergeCells count="1">
    <mergeCell ref="B1:C1"/>
  </mergeCells>
  <conditionalFormatting sqref="C18:I18">
    <cfRule type="cellIs" dxfId="2" priority="2" operator="greaterThan">
      <formula>$B$7</formula>
    </cfRule>
    <cfRule type="cellIs" dxfId="1" priority="3" operator="lessThan">
      <formula>$B$7</formula>
    </cfRule>
  </conditionalFormatting>
  <conditionalFormatting sqref="D18:E18">
    <cfRule type="containsText" dxfId="0" priority="1" operator="containsText" text="ČÍSLO">
      <formula>NOT(ISERROR(SEARCH("ČÍSLO",D18)))</formula>
    </cfRule>
  </conditionalFormatting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Jiří Urban</dc:creator>
  <cp:keywords/>
  <dc:description/>
  <cp:lastModifiedBy>Jiří Urban</cp:lastModifiedBy>
  <cp:revision/>
  <dcterms:created xsi:type="dcterms:W3CDTF">2017-05-04T08:00:24Z</dcterms:created>
  <dcterms:modified xsi:type="dcterms:W3CDTF">2022-05-11T13:00:52Z</dcterms:modified>
  <cp:category/>
  <cp:contentStatus/>
</cp:coreProperties>
</file>