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75" windowHeight="10425"/>
  </bookViews>
  <sheets>
    <sheet name="relativni" sheetId="1" r:id="rId1"/>
    <sheet name="absolutni" sheetId="2" r:id="rId2"/>
    <sheet name="List3" sheetId="3" r:id="rId3"/>
  </sheets>
  <definedNames>
    <definedName name="PPB_07012010" localSheetId="1">absolutni!$A$1:$E$51</definedName>
    <definedName name="PPB_07012010" localSheetId="0">relativni!$A$1:$E$51</definedName>
  </definedNames>
  <calcPr calcId="125725"/>
</workbook>
</file>

<file path=xl/calcChain.xml><?xml version="1.0" encoding="utf-8"?>
<calcChain xmlns="http://schemas.openxmlformats.org/spreadsheetml/2006/main">
  <c r="H48" i="2"/>
  <c r="H38"/>
  <c r="H28"/>
  <c r="H18"/>
  <c r="G48"/>
  <c r="G38"/>
  <c r="G28"/>
  <c r="G18"/>
  <c r="G8"/>
  <c r="F50"/>
  <c r="F40"/>
  <c r="F30"/>
  <c r="F20"/>
  <c r="F10"/>
  <c r="F48"/>
  <c r="F38"/>
  <c r="F28"/>
  <c r="F18"/>
  <c r="F8"/>
  <c r="O14"/>
  <c r="O13"/>
  <c r="O12"/>
  <c r="O11"/>
  <c r="O8"/>
  <c r="O7"/>
  <c r="O6"/>
  <c r="O5"/>
  <c r="O4"/>
  <c r="I48" i="1"/>
  <c r="I38"/>
  <c r="I28"/>
  <c r="I18"/>
  <c r="I8"/>
  <c r="H48"/>
  <c r="H38"/>
  <c r="H28"/>
  <c r="H18"/>
  <c r="H8"/>
  <c r="G8"/>
  <c r="G48"/>
  <c r="G38"/>
  <c r="G28"/>
  <c r="G18"/>
  <c r="F48"/>
  <c r="F38"/>
  <c r="F28"/>
  <c r="F18"/>
  <c r="F8"/>
</calcChain>
</file>

<file path=xl/connections.xml><?xml version="1.0" encoding="utf-8"?>
<connections xmlns="http://schemas.openxmlformats.org/spreadsheetml/2006/main">
  <connection id="1" name="PPB_07012010" type="6" refreshedVersion="3" background="1" saveData="1">
    <textPr codePage="437" sourceFile="C:\Documents and Settings\Lochman\Desktop\PPB\PPB_07012010.csv" decimal="," thousands=" " comma="1">
      <textFields count="5">
        <textField/>
        <textField/>
        <textField/>
        <textField/>
        <textField/>
      </textFields>
    </textPr>
  </connection>
  <connection id="2" name="PPB_070120101" type="6" refreshedVersion="3" background="1" saveData="1">
    <textPr codePage="437" sourceFile="C:\Documents and Settings\Lochman\Desktop\PPB\PPB_07012010.csv" decimal="," thousands=" 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<sst xmlns="http://schemas.openxmlformats.org/spreadsheetml/2006/main" count="134" uniqueCount="45">
  <si>
    <t>Detector</t>
  </si>
  <si>
    <t>Reporter</t>
  </si>
  <si>
    <t>Start</t>
  </si>
  <si>
    <t>End</t>
  </si>
  <si>
    <t>Threshold</t>
  </si>
  <si>
    <t>SYBR</t>
  </si>
  <si>
    <t>0.319573</t>
  </si>
  <si>
    <t>Well</t>
  </si>
  <si>
    <t>SampleName</t>
  </si>
  <si>
    <t>Ct</t>
  </si>
  <si>
    <t>STDPR5</t>
  </si>
  <si>
    <t>STDPR1a</t>
  </si>
  <si>
    <t>STDEF1</t>
  </si>
  <si>
    <t>STDNADHox</t>
  </si>
  <si>
    <t>PR5-0h</t>
  </si>
  <si>
    <t>PR1a-0h</t>
  </si>
  <si>
    <t>EF1-0h</t>
  </si>
  <si>
    <t>NADHox-0h</t>
  </si>
  <si>
    <t>PR5</t>
  </si>
  <si>
    <t>PR5-6h_a</t>
  </si>
  <si>
    <t>PR1a-6h_a</t>
  </si>
  <si>
    <t>EF1-6h_a</t>
  </si>
  <si>
    <t>NADHox-6h_a</t>
  </si>
  <si>
    <t>PR1a</t>
  </si>
  <si>
    <t>PR5-6h_b</t>
  </si>
  <si>
    <t>PR1a-6h_b</t>
  </si>
  <si>
    <t>EF1-6h_b</t>
  </si>
  <si>
    <t>NADHox-6h_b</t>
  </si>
  <si>
    <t>EF1a</t>
  </si>
  <si>
    <t>PR5-24h_c</t>
  </si>
  <si>
    <t>PR1a-24h_c</t>
  </si>
  <si>
    <t>EF1-24h_c</t>
  </si>
  <si>
    <t>NADHox-24h_c</t>
  </si>
  <si>
    <t>NADHox</t>
  </si>
  <si>
    <t>PR5-24h_d</t>
  </si>
  <si>
    <t>PR1a-24h_d</t>
  </si>
  <si>
    <t>EF1-24h_d</t>
  </si>
  <si>
    <t>NADHox-24h_d</t>
  </si>
  <si>
    <t>delta Ct</t>
  </si>
  <si>
    <t>deltadelta Ct</t>
  </si>
  <si>
    <t>2^-deldelCt</t>
  </si>
  <si>
    <t>log</t>
  </si>
  <si>
    <t>pocet kopii</t>
  </si>
  <si>
    <t>pomer HK/vzorek*100 (%)</t>
  </si>
  <si>
    <t>relativni zvyseni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</si>
</sst>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val>
            <c:numRef>
              <c:f>(relativni!$H$8,relativni!$H$18,relativni!$H$28,relativni!$H$38,relativni!$H$48)</c:f>
              <c:numCache>
                <c:formatCode>0.0</c:formatCode>
                <c:ptCount val="5"/>
                <c:pt idx="0">
                  <c:v>1</c:v>
                </c:pt>
                <c:pt idx="1">
                  <c:v>7.5511689684873966</c:v>
                </c:pt>
                <c:pt idx="2">
                  <c:v>1.8291837401343207</c:v>
                </c:pt>
                <c:pt idx="3">
                  <c:v>128.31090691684531</c:v>
                </c:pt>
                <c:pt idx="4">
                  <c:v>154.42901183344202</c:v>
                </c:pt>
              </c:numCache>
            </c:numRef>
          </c:val>
        </c:ser>
        <c:axId val="59976320"/>
        <c:axId val="59982208"/>
      </c:barChart>
      <c:catAx>
        <c:axId val="59976320"/>
        <c:scaling>
          <c:orientation val="minMax"/>
        </c:scaling>
        <c:axPos val="b"/>
        <c:tickLblPos val="nextTo"/>
        <c:crossAx val="59982208"/>
        <c:crosses val="autoZero"/>
        <c:auto val="1"/>
        <c:lblAlgn val="ctr"/>
        <c:lblOffset val="100"/>
      </c:catAx>
      <c:valAx>
        <c:axId val="59982208"/>
        <c:scaling>
          <c:orientation val="minMax"/>
        </c:scaling>
        <c:axPos val="l"/>
        <c:majorGridlines/>
        <c:numFmt formatCode="0.0" sourceLinked="1"/>
        <c:tickLblPos val="nextTo"/>
        <c:crossAx val="59976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PR5</a:t>
            </a:r>
            <a:endParaRPr lang="cs-CZ"/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6.5674103237095369E-2"/>
                  <c:y val="-2.6936424613589968E-2"/>
                </c:manualLayout>
              </c:layout>
              <c:numFmt formatCode="General" sourceLinked="0"/>
            </c:trendlineLbl>
          </c:trendline>
          <c:xVal>
            <c:numRef>
              <c:f>absolutni!$M$4:$M$8</c:f>
              <c:numCache>
                <c:formatCode>0.00</c:formatCode>
                <c:ptCount val="5"/>
                <c:pt idx="0">
                  <c:v>16.0793</c:v>
                </c:pt>
                <c:pt idx="1">
                  <c:v>19.722100000000001</c:v>
                </c:pt>
                <c:pt idx="2">
                  <c:v>22.784800000000001</c:v>
                </c:pt>
                <c:pt idx="3">
                  <c:v>26.7333</c:v>
                </c:pt>
                <c:pt idx="4">
                  <c:v>29.424399999999999</c:v>
                </c:pt>
              </c:numCache>
            </c:numRef>
          </c:xVal>
          <c:yVal>
            <c:numRef>
              <c:f>absolutni!$O$4:$O$8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</c:numCache>
            </c:numRef>
          </c:yVal>
        </c:ser>
        <c:dLbls/>
        <c:axId val="104057856"/>
        <c:axId val="104055936"/>
      </c:scatterChart>
      <c:valAx>
        <c:axId val="104057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Ct</a:t>
                </a:r>
              </a:p>
            </c:rich>
          </c:tx>
          <c:layout>
            <c:manualLayout>
              <c:xMode val="edge"/>
              <c:yMode val="edge"/>
              <c:x val="0.39790463692038491"/>
              <c:y val="0.89256926217556143"/>
            </c:manualLayout>
          </c:layout>
        </c:title>
        <c:numFmt formatCode="0.00" sourceLinked="1"/>
        <c:majorTickMark val="none"/>
        <c:tickLblPos val="nextTo"/>
        <c:crossAx val="104055936"/>
        <c:crosses val="autoZero"/>
        <c:crossBetween val="midCat"/>
      </c:valAx>
      <c:valAx>
        <c:axId val="104055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c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3014253426655003"/>
            </c:manualLayout>
          </c:layout>
        </c:title>
        <c:numFmt formatCode="General" sourceLinked="1"/>
        <c:majorTickMark val="none"/>
        <c:tickLblPos val="nextTo"/>
        <c:crossAx val="104057856"/>
        <c:crosses val="autoZero"/>
        <c:crossBetween val="midCat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EF1a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6.5750874890638675E-2"/>
                  <c:y val="-4.1894138232720909E-2"/>
                </c:manualLayout>
              </c:layout>
              <c:numFmt formatCode="General" sourceLinked="0"/>
            </c:trendlineLbl>
          </c:trendline>
          <c:xVal>
            <c:numRef>
              <c:f>absolutni!$M$11:$M$14</c:f>
              <c:numCache>
                <c:formatCode>0.00</c:formatCode>
                <c:ptCount val="4"/>
                <c:pt idx="0">
                  <c:v>23.489899999999999</c:v>
                </c:pt>
                <c:pt idx="1">
                  <c:v>24.987200000000001</c:v>
                </c:pt>
                <c:pt idx="2">
                  <c:v>28.538900000000002</c:v>
                </c:pt>
                <c:pt idx="3">
                  <c:v>31.592199999999998</c:v>
                </c:pt>
              </c:numCache>
            </c:numRef>
          </c:xVal>
          <c:yVal>
            <c:numRef>
              <c:f>absolutni!$O$11:$O$14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</c:numCache>
            </c:numRef>
          </c:yVal>
        </c:ser>
        <c:dLbls/>
        <c:axId val="106376192"/>
        <c:axId val="106372480"/>
      </c:scatterChart>
      <c:valAx>
        <c:axId val="106376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Ct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106372480"/>
        <c:crosses val="autoZero"/>
        <c:crossBetween val="midCat"/>
      </c:valAx>
      <c:valAx>
        <c:axId val="106372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logc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06376192"/>
        <c:crosses val="autoZero"/>
        <c:crossBetween val="midCat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val>
            <c:numRef>
              <c:f>(absolutni!$G$8,absolutni!$G$18,absolutni!$G$28,absolutni!$G$38,absolutni!$G$48)</c:f>
              <c:numCache>
                <c:formatCode>0.00</c:formatCode>
                <c:ptCount val="5"/>
                <c:pt idx="0">
                  <c:v>1.8850115257139886E-2</c:v>
                </c:pt>
                <c:pt idx="1">
                  <c:v>0.1139950412321398</c:v>
                </c:pt>
                <c:pt idx="2">
                  <c:v>3.1139354810948379E-2</c:v>
                </c:pt>
                <c:pt idx="3">
                  <c:v>2.9439279715083968</c:v>
                </c:pt>
                <c:pt idx="4">
                  <c:v>2.6038517254562428</c:v>
                </c:pt>
              </c:numCache>
            </c:numRef>
          </c:val>
        </c:ser>
        <c:axId val="60187776"/>
        <c:axId val="64749952"/>
      </c:barChart>
      <c:catAx>
        <c:axId val="60187776"/>
        <c:scaling>
          <c:orientation val="minMax"/>
        </c:scaling>
        <c:axPos val="b"/>
        <c:tickLblPos val="nextTo"/>
        <c:crossAx val="64749952"/>
        <c:crosses val="autoZero"/>
        <c:auto val="1"/>
        <c:lblAlgn val="ctr"/>
        <c:lblOffset val="100"/>
      </c:catAx>
      <c:valAx>
        <c:axId val="64749952"/>
        <c:scaling>
          <c:orientation val="minMax"/>
        </c:scaling>
        <c:axPos val="l"/>
        <c:majorGridlines/>
        <c:numFmt formatCode="0.00" sourceLinked="1"/>
        <c:tickLblPos val="nextTo"/>
        <c:crossAx val="60187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2</xdr:row>
      <xdr:rowOff>180975</xdr:rowOff>
    </xdr:from>
    <xdr:to>
      <xdr:col>18</xdr:col>
      <xdr:colOff>133350</xdr:colOff>
      <xdr:row>17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1</xdr:row>
      <xdr:rowOff>180975</xdr:rowOff>
    </xdr:from>
    <xdr:to>
      <xdr:col>19</xdr:col>
      <xdr:colOff>28575</xdr:colOff>
      <xdr:row>16</xdr:row>
      <xdr:rowOff>66675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361950</xdr:colOff>
      <xdr:row>18</xdr:row>
      <xdr:rowOff>47625</xdr:rowOff>
    </xdr:from>
    <xdr:to>
      <xdr:col>19</xdr:col>
      <xdr:colOff>57150</xdr:colOff>
      <xdr:row>32</xdr:row>
      <xdr:rowOff>123825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419100</xdr:colOff>
      <xdr:row>36</xdr:row>
      <xdr:rowOff>19050</xdr:rowOff>
    </xdr:from>
    <xdr:to>
      <xdr:col>17</xdr:col>
      <xdr:colOff>114300</xdr:colOff>
      <xdr:row>50</xdr:row>
      <xdr:rowOff>95250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PPB_07012010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PB_07012010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I13" sqref="I13"/>
    </sheetView>
  </sheetViews>
  <sheetFormatPr defaultRowHeight="15"/>
  <cols>
    <col min="1" max="1" width="8.7109375" bestFit="1" customWidth="1"/>
    <col min="2" max="2" width="14.5703125" bestFit="1" customWidth="1"/>
    <col min="3" max="3" width="7.5703125" bestFit="1" customWidth="1"/>
    <col min="4" max="4" width="4.28515625" bestFit="1" customWidth="1"/>
    <col min="5" max="5" width="9.85546875" bestFit="1" customWidth="1"/>
    <col min="7" max="7" width="13.7109375" customWidth="1"/>
    <col min="8" max="8" width="11.28515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9">
      <c r="A2" t="s">
        <v>5</v>
      </c>
      <c r="B2" t="s">
        <v>5</v>
      </c>
      <c r="C2">
        <v>2</v>
      </c>
      <c r="D2">
        <v>12</v>
      </c>
      <c r="E2" t="s">
        <v>6</v>
      </c>
    </row>
    <row r="3" spans="1:9">
      <c r="A3" t="s">
        <v>7</v>
      </c>
      <c r="B3" t="s">
        <v>8</v>
      </c>
      <c r="C3" t="s">
        <v>9</v>
      </c>
      <c r="F3" t="s">
        <v>38</v>
      </c>
      <c r="G3" t="s">
        <v>39</v>
      </c>
      <c r="H3" t="s">
        <v>40</v>
      </c>
      <c r="I3" t="s">
        <v>41</v>
      </c>
    </row>
    <row r="4" spans="1:9">
      <c r="A4">
        <v>1</v>
      </c>
      <c r="B4" t="s">
        <v>10</v>
      </c>
      <c r="C4" s="1">
        <v>16.0793</v>
      </c>
    </row>
    <row r="5" spans="1:9">
      <c r="A5">
        <v>2</v>
      </c>
      <c r="B5" t="s">
        <v>11</v>
      </c>
      <c r="C5" s="1">
        <v>17.956</v>
      </c>
    </row>
    <row r="6" spans="1:9">
      <c r="A6">
        <v>3</v>
      </c>
      <c r="B6" t="s">
        <v>12</v>
      </c>
      <c r="C6" s="1">
        <v>23.489899999999999</v>
      </c>
    </row>
    <row r="7" spans="1:9">
      <c r="A7">
        <v>4</v>
      </c>
      <c r="B7" t="s">
        <v>13</v>
      </c>
      <c r="C7" s="1">
        <v>18.305299999999999</v>
      </c>
    </row>
    <row r="8" spans="1:9">
      <c r="A8">
        <v>5</v>
      </c>
      <c r="B8" t="s">
        <v>14</v>
      </c>
      <c r="C8" s="1">
        <v>28.278600000000001</v>
      </c>
      <c r="F8" s="1">
        <f>C8-C10</f>
        <v>5.8251000000000026</v>
      </c>
      <c r="G8" s="1">
        <f>F8-F8</f>
        <v>0</v>
      </c>
      <c r="H8" s="2">
        <f>2^-(G8)</f>
        <v>1</v>
      </c>
      <c r="I8">
        <f>LOG10(H8)</f>
        <v>0</v>
      </c>
    </row>
    <row r="9" spans="1:9">
      <c r="A9">
        <v>6</v>
      </c>
      <c r="B9" t="s">
        <v>15</v>
      </c>
      <c r="C9" s="1">
        <v>26.758600000000001</v>
      </c>
      <c r="H9" s="2"/>
    </row>
    <row r="10" spans="1:9">
      <c r="A10">
        <v>7</v>
      </c>
      <c r="B10" t="s">
        <v>16</v>
      </c>
      <c r="C10" s="1">
        <v>22.453499999999998</v>
      </c>
      <c r="H10" s="2"/>
    </row>
    <row r="11" spans="1:9">
      <c r="A11">
        <v>8</v>
      </c>
      <c r="B11" t="s">
        <v>17</v>
      </c>
      <c r="C11" s="1">
        <v>20.3</v>
      </c>
      <c r="H11" s="2"/>
    </row>
    <row r="12" spans="1:9">
      <c r="A12">
        <v>9</v>
      </c>
      <c r="B12" t="s">
        <v>18</v>
      </c>
      <c r="C12" s="1">
        <v>17.314</v>
      </c>
      <c r="H12" s="2"/>
    </row>
    <row r="13" spans="1:9">
      <c r="A13">
        <v>10</v>
      </c>
      <c r="B13" t="s">
        <v>18</v>
      </c>
      <c r="C13" s="1">
        <v>28.299099999999999</v>
      </c>
      <c r="H13" s="2"/>
    </row>
    <row r="14" spans="1:9">
      <c r="A14">
        <v>13</v>
      </c>
      <c r="B14" t="s">
        <v>10</v>
      </c>
      <c r="C14" s="1">
        <v>19.722100000000001</v>
      </c>
      <c r="H14" s="2"/>
    </row>
    <row r="15" spans="1:9">
      <c r="A15">
        <v>14</v>
      </c>
      <c r="B15" t="s">
        <v>11</v>
      </c>
      <c r="C15" s="1">
        <v>21.010200000000001</v>
      </c>
      <c r="H15" s="2"/>
    </row>
    <row r="16" spans="1:9">
      <c r="A16">
        <v>15</v>
      </c>
      <c r="B16" t="s">
        <v>12</v>
      </c>
      <c r="C16" s="1">
        <v>24.987200000000001</v>
      </c>
      <c r="H16" s="2"/>
    </row>
    <row r="17" spans="1:9">
      <c r="A17">
        <v>16</v>
      </c>
      <c r="B17" t="s">
        <v>13</v>
      </c>
      <c r="C17" s="1">
        <v>22.626100000000001</v>
      </c>
      <c r="H17" s="2"/>
    </row>
    <row r="18" spans="1:9">
      <c r="A18">
        <v>17</v>
      </c>
      <c r="B18" t="s">
        <v>19</v>
      </c>
      <c r="C18" s="1">
        <v>23.869599999999998</v>
      </c>
      <c r="F18" s="1">
        <f>C18-C20</f>
        <v>2.9083999999999968</v>
      </c>
      <c r="G18" s="1">
        <f>F18-F8</f>
        <v>-2.9167000000000058</v>
      </c>
      <c r="H18" s="2">
        <f>2^-(G18)</f>
        <v>7.5511689684873966</v>
      </c>
      <c r="I18" s="2">
        <f>LOG10(H18)</f>
        <v>0.87801418835313572</v>
      </c>
    </row>
    <row r="19" spans="1:9">
      <c r="A19">
        <v>18</v>
      </c>
      <c r="B19" t="s">
        <v>20</v>
      </c>
      <c r="C19" s="1">
        <v>25.204799999999999</v>
      </c>
      <c r="H19" s="2"/>
      <c r="I19" s="2"/>
    </row>
    <row r="20" spans="1:9">
      <c r="A20">
        <v>19</v>
      </c>
      <c r="B20" t="s">
        <v>21</v>
      </c>
      <c r="C20" s="1">
        <v>20.961200000000002</v>
      </c>
      <c r="H20" s="2"/>
      <c r="I20" s="2"/>
    </row>
    <row r="21" spans="1:9">
      <c r="A21">
        <v>20</v>
      </c>
      <c r="B21" t="s">
        <v>22</v>
      </c>
      <c r="C21" s="1">
        <v>20.169</v>
      </c>
      <c r="H21" s="2"/>
      <c r="I21" s="2"/>
    </row>
    <row r="22" spans="1:9">
      <c r="A22">
        <v>21</v>
      </c>
      <c r="B22" t="s">
        <v>23</v>
      </c>
      <c r="C22" s="1">
        <v>18.5412</v>
      </c>
      <c r="H22" s="2"/>
      <c r="I22" s="2"/>
    </row>
    <row r="23" spans="1:9">
      <c r="A23">
        <v>22</v>
      </c>
      <c r="B23" t="s">
        <v>23</v>
      </c>
      <c r="C23" s="1">
        <v>30.447600000000001</v>
      </c>
      <c r="H23" s="2"/>
      <c r="I23" s="2"/>
    </row>
    <row r="24" spans="1:9">
      <c r="A24">
        <v>25</v>
      </c>
      <c r="B24" t="s">
        <v>10</v>
      </c>
      <c r="C24" s="1">
        <v>26.7333</v>
      </c>
      <c r="H24" s="2"/>
      <c r="I24" s="2"/>
    </row>
    <row r="25" spans="1:9">
      <c r="A25">
        <v>26</v>
      </c>
      <c r="B25" t="s">
        <v>11</v>
      </c>
      <c r="C25" s="1">
        <v>23.542400000000001</v>
      </c>
      <c r="H25" s="2"/>
      <c r="I25" s="2"/>
    </row>
    <row r="26" spans="1:9">
      <c r="A26">
        <v>27</v>
      </c>
      <c r="B26" t="s">
        <v>12</v>
      </c>
      <c r="C26" s="1">
        <v>28.538900000000002</v>
      </c>
      <c r="H26" s="2"/>
      <c r="I26" s="2"/>
    </row>
    <row r="27" spans="1:9">
      <c r="A27">
        <v>28</v>
      </c>
      <c r="B27" t="s">
        <v>13</v>
      </c>
      <c r="C27" s="1">
        <v>26.1373</v>
      </c>
      <c r="H27" s="2"/>
      <c r="I27" s="2"/>
    </row>
    <row r="28" spans="1:9">
      <c r="A28">
        <v>29</v>
      </c>
      <c r="B28" t="s">
        <v>24</v>
      </c>
      <c r="C28" s="1">
        <v>26.678599999999999</v>
      </c>
      <c r="F28" s="1">
        <f>C28-C30</f>
        <v>4.9539000000000009</v>
      </c>
      <c r="G28" s="1">
        <f>F28-F8</f>
        <v>-0.87120000000000175</v>
      </c>
      <c r="H28" s="2">
        <f>2^-(G28)</f>
        <v>1.8291837401343207</v>
      </c>
      <c r="I28" s="2">
        <f>LOG10(H28)</f>
        <v>0.26225733222246095</v>
      </c>
    </row>
    <row r="29" spans="1:9">
      <c r="A29">
        <v>30</v>
      </c>
      <c r="B29" t="s">
        <v>25</v>
      </c>
      <c r="C29" s="1">
        <v>28.462599999999998</v>
      </c>
      <c r="H29" s="2"/>
      <c r="I29" s="2"/>
    </row>
    <row r="30" spans="1:9">
      <c r="A30">
        <v>31</v>
      </c>
      <c r="B30" t="s">
        <v>26</v>
      </c>
      <c r="C30" s="1">
        <v>21.724699999999999</v>
      </c>
      <c r="H30" s="2"/>
      <c r="I30" s="2"/>
    </row>
    <row r="31" spans="1:9">
      <c r="A31">
        <v>32</v>
      </c>
      <c r="B31" t="s">
        <v>27</v>
      </c>
      <c r="C31" s="1">
        <v>23.314699999999998</v>
      </c>
      <c r="H31" s="2"/>
      <c r="I31" s="2"/>
    </row>
    <row r="32" spans="1:9">
      <c r="A32">
        <v>33</v>
      </c>
      <c r="B32" t="s">
        <v>28</v>
      </c>
      <c r="C32" s="1"/>
      <c r="H32" s="2"/>
      <c r="I32" s="2"/>
    </row>
    <row r="33" spans="1:9">
      <c r="A33">
        <v>34</v>
      </c>
      <c r="B33" t="s">
        <v>28</v>
      </c>
      <c r="C33" s="1">
        <v>18.077300000000001</v>
      </c>
      <c r="H33" s="2"/>
      <c r="I33" s="2"/>
    </row>
    <row r="34" spans="1:9">
      <c r="A34">
        <v>37</v>
      </c>
      <c r="B34" t="s">
        <v>10</v>
      </c>
      <c r="C34" s="1">
        <v>22.784800000000001</v>
      </c>
      <c r="H34" s="2"/>
      <c r="I34" s="2"/>
    </row>
    <row r="35" spans="1:9">
      <c r="A35">
        <v>38</v>
      </c>
      <c r="B35" t="s">
        <v>11</v>
      </c>
      <c r="C35" s="1">
        <v>28.200299999999999</v>
      </c>
      <c r="H35" s="2"/>
      <c r="I35" s="2"/>
    </row>
    <row r="36" spans="1:9">
      <c r="A36">
        <v>39</v>
      </c>
      <c r="B36" t="s">
        <v>12</v>
      </c>
      <c r="C36" s="1">
        <v>31.592199999999998</v>
      </c>
      <c r="H36" s="2"/>
      <c r="I36" s="2"/>
    </row>
    <row r="37" spans="1:9">
      <c r="A37">
        <v>40</v>
      </c>
      <c r="B37" t="s">
        <v>13</v>
      </c>
      <c r="C37" s="1">
        <v>29.441400000000002</v>
      </c>
      <c r="H37" s="2"/>
      <c r="I37" s="2"/>
    </row>
    <row r="38" spans="1:9">
      <c r="A38">
        <v>41</v>
      </c>
      <c r="B38" t="s">
        <v>29</v>
      </c>
      <c r="C38" s="1">
        <v>23.496300000000002</v>
      </c>
      <c r="F38" s="1">
        <f>C38-C40</f>
        <v>-1.1783999999999999</v>
      </c>
      <c r="G38" s="1">
        <f>F38-F8</f>
        <v>-7.0035000000000025</v>
      </c>
      <c r="H38" s="2">
        <f>2^-(G38)</f>
        <v>128.31090691684531</v>
      </c>
      <c r="I38" s="2">
        <f>LOG10(H38)</f>
        <v>2.108263574632693</v>
      </c>
    </row>
    <row r="39" spans="1:9">
      <c r="A39">
        <v>42</v>
      </c>
      <c r="B39" t="s">
        <v>30</v>
      </c>
      <c r="C39" s="1">
        <v>25.856400000000001</v>
      </c>
      <c r="I39" s="2"/>
    </row>
    <row r="40" spans="1:9">
      <c r="A40">
        <v>43</v>
      </c>
      <c r="B40" t="s">
        <v>31</v>
      </c>
      <c r="C40" s="1">
        <v>24.674700000000001</v>
      </c>
      <c r="I40" s="2"/>
    </row>
    <row r="41" spans="1:9">
      <c r="A41">
        <v>44</v>
      </c>
      <c r="B41" t="s">
        <v>32</v>
      </c>
      <c r="C41" s="1">
        <v>26.311299999999999</v>
      </c>
      <c r="I41" s="2"/>
    </row>
    <row r="42" spans="1:9">
      <c r="A42">
        <v>45</v>
      </c>
      <c r="B42" t="s">
        <v>33</v>
      </c>
      <c r="C42" s="1">
        <v>14.812200000000001</v>
      </c>
      <c r="I42" s="2"/>
    </row>
    <row r="43" spans="1:9" ht="13.5" customHeight="1">
      <c r="A43">
        <v>46</v>
      </c>
      <c r="B43" t="s">
        <v>33</v>
      </c>
      <c r="C43" s="1">
        <v>32.363999999999997</v>
      </c>
      <c r="I43" s="2"/>
    </row>
    <row r="44" spans="1:9">
      <c r="A44">
        <v>49</v>
      </c>
      <c r="B44" t="s">
        <v>10</v>
      </c>
      <c r="C44" s="1">
        <v>29.424399999999999</v>
      </c>
      <c r="I44" s="2"/>
    </row>
    <row r="45" spans="1:9">
      <c r="A45">
        <v>50</v>
      </c>
      <c r="B45" t="s">
        <v>11</v>
      </c>
      <c r="C45" s="1">
        <v>31.589500000000001</v>
      </c>
      <c r="I45" s="2"/>
    </row>
    <row r="46" spans="1:9">
      <c r="A46">
        <v>51</v>
      </c>
      <c r="B46" t="s">
        <v>12</v>
      </c>
      <c r="C46" s="1">
        <v>28.843599999999999</v>
      </c>
      <c r="I46" s="2"/>
    </row>
    <row r="47" spans="1:9">
      <c r="A47">
        <v>52</v>
      </c>
      <c r="B47" t="s">
        <v>13</v>
      </c>
      <c r="C47" s="1">
        <v>29.729600000000001</v>
      </c>
      <c r="I47" s="2"/>
    </row>
    <row r="48" spans="1:9">
      <c r="A48">
        <v>53</v>
      </c>
      <c r="B48" t="s">
        <v>34</v>
      </c>
      <c r="C48" s="1">
        <v>20.803999999999998</v>
      </c>
      <c r="F48" s="1">
        <f>C48-C50</f>
        <v>-1.4457000000000022</v>
      </c>
      <c r="G48" s="1">
        <f>F48-F8</f>
        <v>-7.2708000000000048</v>
      </c>
      <c r="H48" s="2">
        <f>2^-(G48)</f>
        <v>154.42901183344202</v>
      </c>
      <c r="I48" s="2">
        <f>LOG10(H48)</f>
        <v>2.1887288924736756</v>
      </c>
    </row>
    <row r="49" spans="1:9">
      <c r="A49">
        <v>54</v>
      </c>
      <c r="B49" t="s">
        <v>35</v>
      </c>
      <c r="C49" s="1">
        <v>25.032599999999999</v>
      </c>
      <c r="I49" s="2"/>
    </row>
    <row r="50" spans="1:9">
      <c r="A50">
        <v>55</v>
      </c>
      <c r="B50" t="s">
        <v>36</v>
      </c>
      <c r="C50" s="1">
        <v>22.249700000000001</v>
      </c>
    </row>
    <row r="51" spans="1:9">
      <c r="A51">
        <v>56</v>
      </c>
      <c r="B51" t="s">
        <v>37</v>
      </c>
      <c r="C51" s="1">
        <v>21.399100000000001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1"/>
  <sheetViews>
    <sheetView workbookViewId="0">
      <selection activeCell="J10" sqref="J10"/>
    </sheetView>
  </sheetViews>
  <sheetFormatPr defaultRowHeight="15"/>
  <cols>
    <col min="1" max="1" width="8.7109375" bestFit="1" customWidth="1"/>
    <col min="2" max="2" width="14.5703125" bestFit="1" customWidth="1"/>
    <col min="3" max="3" width="7.5703125" bestFit="1" customWidth="1"/>
    <col min="4" max="4" width="4.28515625" bestFit="1" customWidth="1"/>
    <col min="5" max="5" width="9.85546875" bestFit="1" customWidth="1"/>
    <col min="6" max="6" width="12.5703125" customWidth="1"/>
    <col min="7" max="7" width="24.7109375" customWidth="1"/>
    <col min="8" max="8" width="16.710937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5">
      <c r="A2" t="s">
        <v>5</v>
      </c>
      <c r="B2" t="s">
        <v>5</v>
      </c>
      <c r="C2">
        <v>2</v>
      </c>
      <c r="D2">
        <v>12</v>
      </c>
      <c r="E2" t="s">
        <v>6</v>
      </c>
    </row>
    <row r="3" spans="1:15">
      <c r="A3" t="s">
        <v>7</v>
      </c>
      <c r="B3" t="s">
        <v>8</v>
      </c>
      <c r="C3" t="s">
        <v>9</v>
      </c>
      <c r="F3" t="s">
        <v>42</v>
      </c>
      <c r="G3" t="s">
        <v>43</v>
      </c>
      <c r="H3" t="s">
        <v>44</v>
      </c>
    </row>
    <row r="4" spans="1:15">
      <c r="A4">
        <v>1</v>
      </c>
      <c r="B4" t="s">
        <v>10</v>
      </c>
      <c r="C4" s="1">
        <v>16.0793</v>
      </c>
      <c r="L4" t="s">
        <v>10</v>
      </c>
      <c r="M4" s="1">
        <v>16.0793</v>
      </c>
      <c r="N4">
        <v>1000000</v>
      </c>
      <c r="O4">
        <f>LOG10(N4)</f>
        <v>6</v>
      </c>
    </row>
    <row r="5" spans="1:15">
      <c r="A5">
        <v>2</v>
      </c>
      <c r="B5" t="s">
        <v>11</v>
      </c>
      <c r="C5" s="1">
        <v>17.956</v>
      </c>
      <c r="L5" t="s">
        <v>10</v>
      </c>
      <c r="M5" s="1">
        <v>19.722100000000001</v>
      </c>
      <c r="N5">
        <v>100000</v>
      </c>
      <c r="O5">
        <f>LOG10(N5)</f>
        <v>5</v>
      </c>
    </row>
    <row r="6" spans="1:15">
      <c r="A6">
        <v>3</v>
      </c>
      <c r="B6" t="s">
        <v>12</v>
      </c>
      <c r="C6" s="1">
        <v>23.489899999999999</v>
      </c>
      <c r="L6" t="s">
        <v>10</v>
      </c>
      <c r="M6" s="1">
        <v>22.784800000000001</v>
      </c>
      <c r="N6">
        <v>10000</v>
      </c>
      <c r="O6">
        <f>LOG10(N6)</f>
        <v>4</v>
      </c>
    </row>
    <row r="7" spans="1:15">
      <c r="A7">
        <v>4</v>
      </c>
      <c r="B7" t="s">
        <v>13</v>
      </c>
      <c r="C7" s="1">
        <v>18.305299999999999</v>
      </c>
      <c r="L7" t="s">
        <v>10</v>
      </c>
      <c r="M7" s="1">
        <v>26.7333</v>
      </c>
      <c r="N7">
        <v>1000</v>
      </c>
      <c r="O7">
        <f>LOG10(N7)</f>
        <v>3</v>
      </c>
    </row>
    <row r="8" spans="1:15">
      <c r="A8">
        <v>5</v>
      </c>
      <c r="B8" t="s">
        <v>14</v>
      </c>
      <c r="C8" s="1">
        <v>28.278600000000001</v>
      </c>
      <c r="F8" s="2">
        <f>10^((-0.2959*C8+10.791))</f>
        <v>265.0710265524832</v>
      </c>
      <c r="G8" s="1">
        <f>(F8/F10)*100</f>
        <v>1.8850115257139886E-2</v>
      </c>
      <c r="L8" t="s">
        <v>10</v>
      </c>
      <c r="M8" s="1">
        <v>29.424399999999999</v>
      </c>
      <c r="N8">
        <v>100</v>
      </c>
      <c r="O8">
        <f>LOG10(N8)</f>
        <v>2</v>
      </c>
    </row>
    <row r="9" spans="1:15">
      <c r="A9">
        <v>6</v>
      </c>
      <c r="B9" t="s">
        <v>15</v>
      </c>
      <c r="C9" s="1">
        <v>26.758600000000001</v>
      </c>
    </row>
    <row r="10" spans="1:15">
      <c r="A10">
        <v>7</v>
      </c>
      <c r="B10" t="s">
        <v>16</v>
      </c>
      <c r="C10" s="1">
        <v>22.453499999999998</v>
      </c>
      <c r="F10">
        <f>10^((-0.3505*C10+14.018))</f>
        <v>1406203.7443091064</v>
      </c>
    </row>
    <row r="11" spans="1:15">
      <c r="A11">
        <v>8</v>
      </c>
      <c r="B11" t="s">
        <v>17</v>
      </c>
      <c r="C11" s="1">
        <v>20.3</v>
      </c>
      <c r="L11" t="s">
        <v>12</v>
      </c>
      <c r="M11" s="1">
        <v>23.489899999999999</v>
      </c>
      <c r="N11">
        <v>1000000</v>
      </c>
      <c r="O11">
        <f>LOG10(N11)</f>
        <v>6</v>
      </c>
    </row>
    <row r="12" spans="1:15">
      <c r="A12">
        <v>9</v>
      </c>
      <c r="B12" t="s">
        <v>18</v>
      </c>
      <c r="C12" s="1">
        <v>17.314</v>
      </c>
      <c r="L12" t="s">
        <v>12</v>
      </c>
      <c r="M12" s="1">
        <v>24.987200000000001</v>
      </c>
      <c r="N12">
        <v>100000</v>
      </c>
      <c r="O12">
        <f>LOG10(N12)</f>
        <v>5</v>
      </c>
    </row>
    <row r="13" spans="1:15">
      <c r="A13">
        <v>10</v>
      </c>
      <c r="B13" t="s">
        <v>18</v>
      </c>
      <c r="C13" s="1">
        <v>28.299099999999999</v>
      </c>
      <c r="L13" t="s">
        <v>12</v>
      </c>
      <c r="M13" s="1">
        <v>28.538900000000002</v>
      </c>
      <c r="N13">
        <v>10000</v>
      </c>
      <c r="O13">
        <f>LOG10(N13)</f>
        <v>4</v>
      </c>
    </row>
    <row r="14" spans="1:15">
      <c r="A14">
        <v>13</v>
      </c>
      <c r="B14" t="s">
        <v>10</v>
      </c>
      <c r="C14" s="1">
        <v>19.722100000000001</v>
      </c>
      <c r="L14" t="s">
        <v>12</v>
      </c>
      <c r="M14" s="1">
        <v>31.592199999999998</v>
      </c>
      <c r="N14">
        <v>1000</v>
      </c>
      <c r="O14">
        <f>LOG10(N14)</f>
        <v>3</v>
      </c>
    </row>
    <row r="15" spans="1:15">
      <c r="A15">
        <v>14</v>
      </c>
      <c r="B15" t="s">
        <v>11</v>
      </c>
      <c r="C15" s="1">
        <v>21.010200000000001</v>
      </c>
    </row>
    <row r="16" spans="1:15">
      <c r="A16">
        <v>15</v>
      </c>
      <c r="B16" t="s">
        <v>12</v>
      </c>
      <c r="C16" s="1">
        <v>24.987200000000001</v>
      </c>
    </row>
    <row r="17" spans="1:8">
      <c r="A17">
        <v>16</v>
      </c>
      <c r="B17" t="s">
        <v>13</v>
      </c>
      <c r="C17" s="1">
        <v>22.626100000000001</v>
      </c>
    </row>
    <row r="18" spans="1:8">
      <c r="A18">
        <v>17</v>
      </c>
      <c r="B18" t="s">
        <v>19</v>
      </c>
      <c r="C18" s="1">
        <v>23.869599999999998</v>
      </c>
      <c r="F18" s="2">
        <f>10^((-0.2959*C18+10.791))</f>
        <v>5345.4633961859181</v>
      </c>
      <c r="G18" s="1">
        <f>(F18/F20)*100</f>
        <v>0.1139950412321398</v>
      </c>
      <c r="H18" s="3">
        <f>G18/G8</f>
        <v>6.0474453167580355</v>
      </c>
    </row>
    <row r="19" spans="1:8">
      <c r="A19">
        <v>18</v>
      </c>
      <c r="B19" t="s">
        <v>20</v>
      </c>
      <c r="C19" s="1">
        <v>25.204799999999999</v>
      </c>
    </row>
    <row r="20" spans="1:8">
      <c r="A20">
        <v>19</v>
      </c>
      <c r="B20" t="s">
        <v>21</v>
      </c>
      <c r="C20" s="1">
        <v>20.961200000000002</v>
      </c>
      <c r="F20" s="2">
        <f>10^((-0.3505*C20+14.018))</f>
        <v>4689206.9500640845</v>
      </c>
    </row>
    <row r="21" spans="1:8">
      <c r="A21">
        <v>20</v>
      </c>
      <c r="B21" t="s">
        <v>22</v>
      </c>
      <c r="C21" s="1">
        <v>20.169</v>
      </c>
    </row>
    <row r="22" spans="1:8">
      <c r="A22">
        <v>21</v>
      </c>
      <c r="B22" t="s">
        <v>23</v>
      </c>
      <c r="C22" s="1">
        <v>18.5412</v>
      </c>
    </row>
    <row r="23" spans="1:8">
      <c r="A23">
        <v>22</v>
      </c>
      <c r="B23" t="s">
        <v>23</v>
      </c>
      <c r="C23" s="1">
        <v>30.447600000000001</v>
      </c>
    </row>
    <row r="24" spans="1:8">
      <c r="A24">
        <v>25</v>
      </c>
      <c r="B24" t="s">
        <v>10</v>
      </c>
      <c r="C24" s="1">
        <v>26.7333</v>
      </c>
    </row>
    <row r="25" spans="1:8">
      <c r="A25">
        <v>26</v>
      </c>
      <c r="B25" t="s">
        <v>11</v>
      </c>
      <c r="C25" s="1">
        <v>23.542400000000001</v>
      </c>
    </row>
    <row r="26" spans="1:8">
      <c r="A26">
        <v>27</v>
      </c>
      <c r="B26" t="s">
        <v>12</v>
      </c>
      <c r="C26" s="1">
        <v>28.538900000000002</v>
      </c>
    </row>
    <row r="27" spans="1:8">
      <c r="A27">
        <v>28</v>
      </c>
      <c r="B27" t="s">
        <v>13</v>
      </c>
      <c r="C27" s="1">
        <v>26.1373</v>
      </c>
    </row>
    <row r="28" spans="1:8">
      <c r="A28">
        <v>29</v>
      </c>
      <c r="B28" t="s">
        <v>24</v>
      </c>
      <c r="C28" s="1">
        <v>26.678599999999999</v>
      </c>
      <c r="F28" s="2">
        <f>10^((-0.2959*C28+10.791))</f>
        <v>788.50102096967635</v>
      </c>
      <c r="G28" s="1">
        <f>(F28/F30)*100</f>
        <v>3.1139354810948379E-2</v>
      </c>
      <c r="H28" s="2">
        <f>G28/G8</f>
        <v>1.6519450616703089</v>
      </c>
    </row>
    <row r="29" spans="1:8">
      <c r="A29">
        <v>30</v>
      </c>
      <c r="B29" t="s">
        <v>25</v>
      </c>
      <c r="C29" s="1">
        <v>28.462599999999998</v>
      </c>
      <c r="H29" s="2"/>
    </row>
    <row r="30" spans="1:8">
      <c r="A30">
        <v>31</v>
      </c>
      <c r="B30" t="s">
        <v>26</v>
      </c>
      <c r="C30" s="1">
        <v>21.724699999999999</v>
      </c>
      <c r="F30" s="2">
        <f>10^((-0.3505*C30+14.018))</f>
        <v>2532168.7804926676</v>
      </c>
      <c r="H30" s="2"/>
    </row>
    <row r="31" spans="1:8">
      <c r="A31">
        <v>32</v>
      </c>
      <c r="B31" t="s">
        <v>27</v>
      </c>
      <c r="C31" s="1">
        <v>23.314699999999998</v>
      </c>
      <c r="H31" s="2"/>
    </row>
    <row r="32" spans="1:8">
      <c r="A32">
        <v>33</v>
      </c>
      <c r="B32" t="s">
        <v>28</v>
      </c>
      <c r="C32" s="1"/>
      <c r="H32" s="2"/>
    </row>
    <row r="33" spans="1:8">
      <c r="A33">
        <v>34</v>
      </c>
      <c r="B33" t="s">
        <v>28</v>
      </c>
      <c r="C33" s="1">
        <v>18.077300000000001</v>
      </c>
      <c r="H33" s="2"/>
    </row>
    <row r="34" spans="1:8">
      <c r="A34">
        <v>37</v>
      </c>
      <c r="B34" t="s">
        <v>10</v>
      </c>
      <c r="C34" s="1">
        <v>22.784800000000001</v>
      </c>
      <c r="H34" s="2"/>
    </row>
    <row r="35" spans="1:8">
      <c r="A35">
        <v>38</v>
      </c>
      <c r="B35" t="s">
        <v>11</v>
      </c>
      <c r="C35" s="1">
        <v>28.200299999999999</v>
      </c>
      <c r="H35" s="2"/>
    </row>
    <row r="36" spans="1:8">
      <c r="A36">
        <v>39</v>
      </c>
      <c r="B36" t="s">
        <v>12</v>
      </c>
      <c r="C36" s="1">
        <v>31.592199999999998</v>
      </c>
      <c r="H36" s="2"/>
    </row>
    <row r="37" spans="1:8">
      <c r="A37">
        <v>40</v>
      </c>
      <c r="B37" t="s">
        <v>13</v>
      </c>
      <c r="C37" s="1">
        <v>29.441400000000002</v>
      </c>
      <c r="H37" s="2"/>
    </row>
    <row r="38" spans="1:8">
      <c r="A38">
        <v>41</v>
      </c>
      <c r="B38" t="s">
        <v>29</v>
      </c>
      <c r="C38" s="1">
        <v>23.496300000000002</v>
      </c>
      <c r="F38" s="2">
        <f>10^((-0.2959*C38+10.791))</f>
        <v>6893.5801596446145</v>
      </c>
      <c r="G38" s="1">
        <f>(F38/F40)*100</f>
        <v>2.9439279715083968</v>
      </c>
      <c r="H38" s="2">
        <f>G38/G8</f>
        <v>156.17559528678854</v>
      </c>
    </row>
    <row r="39" spans="1:8">
      <c r="A39">
        <v>42</v>
      </c>
      <c r="B39" t="s">
        <v>30</v>
      </c>
      <c r="C39" s="1">
        <v>25.856400000000001</v>
      </c>
      <c r="H39" s="2"/>
    </row>
    <row r="40" spans="1:8">
      <c r="A40">
        <v>43</v>
      </c>
      <c r="B40" t="s">
        <v>31</v>
      </c>
      <c r="C40" s="1">
        <v>24.674700000000001</v>
      </c>
      <c r="F40" s="2">
        <f>10^((-0.3505*C40+14.018))</f>
        <v>234162.66384100806</v>
      </c>
      <c r="H40" s="2"/>
    </row>
    <row r="41" spans="1:8">
      <c r="A41">
        <v>44</v>
      </c>
      <c r="B41" t="s">
        <v>32</v>
      </c>
      <c r="C41" s="1">
        <v>26.311299999999999</v>
      </c>
      <c r="H41" s="2"/>
    </row>
    <row r="42" spans="1:8">
      <c r="A42">
        <v>45</v>
      </c>
      <c r="B42" t="s">
        <v>33</v>
      </c>
      <c r="C42" s="1">
        <v>14.812200000000001</v>
      </c>
      <c r="H42" s="2"/>
    </row>
    <row r="43" spans="1:8">
      <c r="A43">
        <v>46</v>
      </c>
      <c r="B43" t="s">
        <v>33</v>
      </c>
      <c r="C43" s="1">
        <v>32.363999999999997</v>
      </c>
      <c r="H43" s="2"/>
    </row>
    <row r="44" spans="1:8">
      <c r="A44">
        <v>49</v>
      </c>
      <c r="B44" t="s">
        <v>10</v>
      </c>
      <c r="C44" s="1">
        <v>29.424399999999999</v>
      </c>
      <c r="H44" s="2"/>
    </row>
    <row r="45" spans="1:8">
      <c r="A45">
        <v>50</v>
      </c>
      <c r="B45" t="s">
        <v>11</v>
      </c>
      <c r="C45" s="1">
        <v>31.589500000000001</v>
      </c>
      <c r="H45" s="2"/>
    </row>
    <row r="46" spans="1:8">
      <c r="A46">
        <v>51</v>
      </c>
      <c r="B46" t="s">
        <v>12</v>
      </c>
      <c r="C46" s="1">
        <v>28.843599999999999</v>
      </c>
      <c r="H46" s="2"/>
    </row>
    <row r="47" spans="1:8">
      <c r="A47">
        <v>52</v>
      </c>
      <c r="B47" t="s">
        <v>13</v>
      </c>
      <c r="C47" s="1">
        <v>29.729600000000001</v>
      </c>
      <c r="H47" s="2"/>
    </row>
    <row r="48" spans="1:8">
      <c r="A48">
        <v>53</v>
      </c>
      <c r="B48" t="s">
        <v>34</v>
      </c>
      <c r="C48" s="1">
        <v>20.803999999999998</v>
      </c>
      <c r="F48" s="2">
        <f>10^((-0.2959*C48+10.791))</f>
        <v>43161.4871404644</v>
      </c>
      <c r="G48" s="1">
        <f>(F48/F50)*100</f>
        <v>2.6038517254562428</v>
      </c>
      <c r="H48" s="2">
        <f>G48/G8</f>
        <v>138.13452543585791</v>
      </c>
    </row>
    <row r="49" spans="1:6">
      <c r="A49">
        <v>54</v>
      </c>
      <c r="B49" t="s">
        <v>35</v>
      </c>
      <c r="C49" s="1">
        <v>25.032599999999999</v>
      </c>
    </row>
    <row r="50" spans="1:6">
      <c r="A50">
        <v>55</v>
      </c>
      <c r="B50" t="s">
        <v>36</v>
      </c>
      <c r="C50" s="1">
        <v>22.249700000000001</v>
      </c>
      <c r="F50" s="2">
        <f>10^((-0.3505*C50+14.018))</f>
        <v>1657601.5722593311</v>
      </c>
    </row>
    <row r="51" spans="1:6">
      <c r="A51">
        <v>56</v>
      </c>
      <c r="B51" t="s">
        <v>37</v>
      </c>
      <c r="C51" s="1">
        <v>21.399100000000001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relativni</vt:lpstr>
      <vt:lpstr>absolutni</vt:lpstr>
      <vt:lpstr>List3</vt:lpstr>
      <vt:lpstr>absolutni!PPB_07012010</vt:lpstr>
      <vt:lpstr>relativni!PPB_07012010</vt:lpstr>
    </vt:vector>
  </TitlesOfParts>
  <Company>Departement of Biochemistry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Lochman</dc:creator>
  <cp:lastModifiedBy>Lochman</cp:lastModifiedBy>
  <dcterms:created xsi:type="dcterms:W3CDTF">2010-01-08T08:36:41Z</dcterms:created>
  <dcterms:modified xsi:type="dcterms:W3CDTF">2010-01-08T09:08:29Z</dcterms:modified>
</cp:coreProperties>
</file>