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UkazkaVyhodnoceni" sheetId="7" r:id="rId1"/>
    <sheet name="Kalibrační křivky" sheetId="8" r:id="rId2"/>
    <sheet name="Capsicein List SK7" sheetId="1" r:id="rId3"/>
    <sheet name="Capsicein Petiola SK8" sheetId="2" r:id="rId4"/>
    <sheet name="Cryptogein List SK9" sheetId="3" r:id="rId5"/>
    <sheet name="Cryptogein List SK10" sheetId="4" r:id="rId6"/>
    <sheet name="SA List SK11" sheetId="5" r:id="rId7"/>
    <sheet name="SA Petiola SK" sheetId="6" r:id="rId8"/>
  </sheets>
  <calcPr calcId="125725"/>
</workbook>
</file>

<file path=xl/calcChain.xml><?xml version="1.0" encoding="utf-8"?>
<calcChain xmlns="http://schemas.openxmlformats.org/spreadsheetml/2006/main">
  <c r="D13" i="7"/>
  <c r="D12"/>
  <c r="D11"/>
  <c r="D7"/>
  <c r="D6"/>
  <c r="D5"/>
  <c r="F5" s="1"/>
  <c r="D10"/>
  <c r="D9"/>
  <c r="D8"/>
  <c r="D4"/>
  <c r="D3"/>
  <c r="D2"/>
  <c r="M14"/>
  <c r="M13"/>
  <c r="M12"/>
  <c r="M11"/>
  <c r="M7"/>
  <c r="M6"/>
  <c r="M5"/>
  <c r="M4"/>
  <c r="F2" l="1"/>
  <c r="F8"/>
  <c r="F11"/>
  <c r="E11"/>
  <c r="E8"/>
  <c r="E5"/>
  <c r="E2"/>
  <c r="G8" l="1"/>
  <c r="H8" s="1"/>
  <c r="G2"/>
  <c r="H2" s="1"/>
</calcChain>
</file>

<file path=xl/sharedStrings.xml><?xml version="1.0" encoding="utf-8"?>
<sst xmlns="http://schemas.openxmlformats.org/spreadsheetml/2006/main" count="284" uniqueCount="29">
  <si>
    <t>Capsicein List</t>
  </si>
  <si>
    <t>PR3Q</t>
  </si>
  <si>
    <t>PR5</t>
  </si>
  <si>
    <t>EF1a</t>
  </si>
  <si>
    <t>Capsicein Petiola</t>
  </si>
  <si>
    <t>Voda List</t>
  </si>
  <si>
    <t>Voda Petiola</t>
  </si>
  <si>
    <t>Gen</t>
  </si>
  <si>
    <t>Ct</t>
  </si>
  <si>
    <t>Cryptogein List</t>
  </si>
  <si>
    <t>Cryptogein Petiola</t>
  </si>
  <si>
    <t>SA List</t>
  </si>
  <si>
    <t>SA Petiola</t>
  </si>
  <si>
    <t>Voda</t>
  </si>
  <si>
    <t>SA</t>
  </si>
  <si>
    <t>SD</t>
  </si>
  <si>
    <t>Průměr</t>
  </si>
  <si>
    <t>17,71</t>
  </si>
  <si>
    <t>23,47</t>
  </si>
  <si>
    <t>kopií/ul</t>
  </si>
  <si>
    <t>16,76</t>
  </si>
  <si>
    <t>21,55</t>
  </si>
  <si>
    <t>24,03</t>
  </si>
  <si>
    <t>20,45</t>
  </si>
  <si>
    <t>23,31</t>
  </si>
  <si>
    <t>24,06</t>
  </si>
  <si>
    <t>25,25</t>
  </si>
  <si>
    <t>log c</t>
  </si>
  <si>
    <t>G/HG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</si>
</sst>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errBars>
            <c:errBarType val="both"/>
            <c:errValType val="cust"/>
            <c:plus>
              <c:numRef>
                <c:f>(UkazkaVyhodnoceni!$H$2,UkazkaVyhodnoceni!$H$8)</c:f>
                <c:numCache>
                  <c:formatCode>General</c:formatCode>
                  <c:ptCount val="2"/>
                  <c:pt idx="0">
                    <c:v>0.12882340030117834</c:v>
                  </c:pt>
                  <c:pt idx="1">
                    <c:v>-1.007748757558509E-2</c:v>
                  </c:pt>
                </c:numCache>
              </c:numRef>
            </c:plus>
            <c:minus>
              <c:numRef>
                <c:f>(UkazkaVyhodnoceni!$H$2,UkazkaVyhodnoceni!$H$8)</c:f>
                <c:numCache>
                  <c:formatCode>General</c:formatCode>
                  <c:ptCount val="2"/>
                  <c:pt idx="0">
                    <c:v>0.12882340030117834</c:v>
                  </c:pt>
                  <c:pt idx="1">
                    <c:v>-1.007748757558509E-2</c:v>
                  </c:pt>
                </c:numCache>
              </c:numRef>
            </c:minus>
          </c:errBars>
          <c:cat>
            <c:strRef>
              <c:f>(UkazkaVyhodnoceni!$A$2,UkazkaVyhodnoceni!$A$8)</c:f>
              <c:strCache>
                <c:ptCount val="2"/>
                <c:pt idx="0">
                  <c:v>SA</c:v>
                </c:pt>
                <c:pt idx="1">
                  <c:v>Voda</c:v>
                </c:pt>
              </c:strCache>
            </c:strRef>
          </c:cat>
          <c:val>
            <c:numRef>
              <c:f>(UkazkaVyhodnoceni!$G$2,UkazkaVyhodnoceni!$G$8)</c:f>
              <c:numCache>
                <c:formatCode>0.00</c:formatCode>
                <c:ptCount val="2"/>
                <c:pt idx="0">
                  <c:v>0.84872946540981542</c:v>
                </c:pt>
                <c:pt idx="1">
                  <c:v>6.6270792802490319E-2</c:v>
                </c:pt>
              </c:numCache>
            </c:numRef>
          </c:val>
        </c:ser>
        <c:axId val="166117760"/>
        <c:axId val="166119296"/>
      </c:barChart>
      <c:catAx>
        <c:axId val="166117760"/>
        <c:scaling>
          <c:orientation val="minMax"/>
        </c:scaling>
        <c:axPos val="b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/>
            </a:pPr>
            <a:endParaRPr lang="cs-CZ"/>
          </a:p>
        </c:txPr>
        <c:crossAx val="166119296"/>
        <c:crosses val="autoZero"/>
        <c:auto val="1"/>
        <c:lblAlgn val="ctr"/>
        <c:lblOffset val="100"/>
      </c:catAx>
      <c:valAx>
        <c:axId val="16611929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cs-CZ" sz="1200"/>
                  <a:t>G/HG</a:t>
                </a:r>
              </a:p>
            </c:rich>
          </c:tx>
          <c:layout>
            <c:manualLayout>
              <c:xMode val="edge"/>
              <c:yMode val="edge"/>
              <c:x val="2.222222222222222E-2"/>
              <c:y val="0.38652290085360952"/>
            </c:manualLayout>
          </c:layout>
        </c:title>
        <c:numFmt formatCode="0.00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cs-CZ"/>
          </a:p>
        </c:txPr>
        <c:crossAx val="166117760"/>
        <c:crosses val="autoZero"/>
        <c:crossBetween val="between"/>
      </c:valAx>
    </c:plotArea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EF1a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6346062992125984"/>
          <c:y val="0.14219889180519102"/>
          <c:w val="0.74843712717728461"/>
          <c:h val="0.6752121609798774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9.4996719160104992E-2"/>
                  <c:y val="-0.2888404053659959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cs-CZ"/>
                </a:p>
              </c:txPr>
            </c:trendlineLbl>
          </c:trendline>
          <c:xVal>
            <c:numRef>
              <c:f>UkazkaVyhodnoceni!$M$4:$M$7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</c:numCache>
            </c:numRef>
          </c:xVal>
          <c:yVal>
            <c:numRef>
              <c:f>UkazkaVyhodnoceni!$L$4:$L$7</c:f>
              <c:numCache>
                <c:formatCode>0</c:formatCode>
                <c:ptCount val="4"/>
                <c:pt idx="0" formatCode="General">
                  <c:v>17.71</c:v>
                </c:pt>
                <c:pt idx="1">
                  <c:v>21</c:v>
                </c:pt>
                <c:pt idx="2" formatCode="General">
                  <c:v>23.47</c:v>
                </c:pt>
                <c:pt idx="3" formatCode="General">
                  <c:v>26.91</c:v>
                </c:pt>
              </c:numCache>
            </c:numRef>
          </c:yVal>
        </c:ser>
        <c:axId val="173821952"/>
        <c:axId val="173811968"/>
      </c:scatterChart>
      <c:valAx>
        <c:axId val="173821952"/>
        <c:scaling>
          <c:orientation val="minMax"/>
          <c:min val="2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cs-CZ" sz="1100"/>
                  <a:t>log c</a:t>
                </a:r>
              </a:p>
            </c:rich>
          </c:tx>
          <c:layout>
            <c:manualLayout>
              <c:xMode val="edge"/>
              <c:yMode val="edge"/>
              <c:x val="0.49915398075240597"/>
              <c:y val="0.91423191892680078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173811968"/>
        <c:crosses val="autoZero"/>
        <c:crossBetween val="midCat"/>
      </c:valAx>
      <c:valAx>
        <c:axId val="173811968"/>
        <c:scaling>
          <c:orientation val="minMax"/>
          <c:min val="10"/>
        </c:scaling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cs-CZ" sz="1100"/>
                  <a:t>Ct</a:t>
                </a:r>
              </a:p>
            </c:rich>
          </c:tx>
          <c:layout>
            <c:manualLayout>
              <c:xMode val="edge"/>
              <c:yMode val="edge"/>
              <c:x val="2.0111614836024284E-2"/>
              <c:y val="0.42428441236512104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173821952"/>
        <c:crosses val="autoZero"/>
        <c:crossBetween val="midCat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PR5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6346062992125979"/>
          <c:y val="0.14219889180519113"/>
          <c:w val="0.7484371271772845"/>
          <c:h val="0.6752121609798776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9.4996719160104992E-2"/>
                  <c:y val="-0.2888404053659960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cs-CZ"/>
                </a:p>
              </c:txPr>
            </c:trendlineLbl>
          </c:trendline>
          <c:xVal>
            <c:numRef>
              <c:f>UkazkaVyhodnoceni!$M$11:$M$14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</c:numCache>
            </c:numRef>
          </c:xVal>
          <c:yVal>
            <c:numRef>
              <c:f>UkazkaVyhodnoceni!$L$11:$L$14</c:f>
              <c:numCache>
                <c:formatCode>General</c:formatCode>
                <c:ptCount val="4"/>
                <c:pt idx="0">
                  <c:v>16.760000000000002</c:v>
                </c:pt>
                <c:pt idx="1">
                  <c:v>21.55</c:v>
                </c:pt>
                <c:pt idx="2">
                  <c:v>24.03</c:v>
                </c:pt>
                <c:pt idx="3">
                  <c:v>27.55</c:v>
                </c:pt>
              </c:numCache>
            </c:numRef>
          </c:yVal>
        </c:ser>
        <c:axId val="122342400"/>
        <c:axId val="173844736"/>
      </c:scatterChart>
      <c:valAx>
        <c:axId val="122342400"/>
        <c:scaling>
          <c:orientation val="minMax"/>
          <c:min val="2"/>
        </c:scaling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cs-CZ" sz="1100"/>
                  <a:t>log c</a:t>
                </a:r>
              </a:p>
            </c:rich>
          </c:tx>
          <c:layout>
            <c:manualLayout>
              <c:xMode val="edge"/>
              <c:yMode val="edge"/>
              <c:x val="0.49915398075240608"/>
              <c:y val="0.91423191892680078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173844736"/>
        <c:crosses val="autoZero"/>
        <c:crossBetween val="midCat"/>
      </c:valAx>
      <c:valAx>
        <c:axId val="173844736"/>
        <c:scaling>
          <c:orientation val="minMax"/>
          <c:min val="10"/>
        </c:scaling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cs-CZ" sz="1100"/>
                  <a:t>Ct</a:t>
                </a:r>
              </a:p>
            </c:rich>
          </c:tx>
          <c:layout>
            <c:manualLayout>
              <c:xMode val="edge"/>
              <c:yMode val="edge"/>
              <c:x val="2.0111614836024284E-2"/>
              <c:y val="0.4242844123651211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122342400"/>
        <c:crosses val="autoZero"/>
        <c:crossBetween val="midCat"/>
      </c:valAx>
    </c:plotArea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14</xdr:row>
      <xdr:rowOff>114299</xdr:rowOff>
    </xdr:from>
    <xdr:to>
      <xdr:col>8</xdr:col>
      <xdr:colOff>0</xdr:colOff>
      <xdr:row>31</xdr:row>
      <xdr:rowOff>47624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514350</xdr:colOff>
      <xdr:row>3</xdr:row>
      <xdr:rowOff>133350</xdr:rowOff>
    </xdr:from>
    <xdr:to>
      <xdr:col>22</xdr:col>
      <xdr:colOff>19050</xdr:colOff>
      <xdr:row>18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561975</xdr:colOff>
      <xdr:row>19</xdr:row>
      <xdr:rowOff>152400</xdr:rowOff>
    </xdr:from>
    <xdr:to>
      <xdr:col>22</xdr:col>
      <xdr:colOff>66675</xdr:colOff>
      <xdr:row>34</xdr:row>
      <xdr:rowOff>38100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M25" sqref="M25"/>
    </sheetView>
  </sheetViews>
  <sheetFormatPr defaultRowHeight="15"/>
  <cols>
    <col min="1" max="1" width="16.7109375" customWidth="1"/>
    <col min="7" max="7" width="10.85546875" customWidth="1"/>
  </cols>
  <sheetData>
    <row r="1" spans="1:13">
      <c r="C1" s="3" t="s">
        <v>8</v>
      </c>
      <c r="D1" s="3" t="s">
        <v>19</v>
      </c>
      <c r="E1" s="3" t="s">
        <v>16</v>
      </c>
      <c r="F1" s="3" t="s">
        <v>15</v>
      </c>
      <c r="G1" s="3" t="s">
        <v>28</v>
      </c>
      <c r="H1" s="3" t="s">
        <v>15</v>
      </c>
    </row>
    <row r="2" spans="1:13">
      <c r="A2" s="3" t="s">
        <v>14</v>
      </c>
      <c r="B2" s="3" t="s">
        <v>2</v>
      </c>
      <c r="C2" s="1">
        <v>25.55</v>
      </c>
      <c r="D2" s="10">
        <f>10^((C2-38.155)/-3.485)</f>
        <v>4139.3266416820861</v>
      </c>
      <c r="E2" s="10">
        <f>AVERAGE(D2:D4)</f>
        <v>4237.5264721421481</v>
      </c>
      <c r="F2" s="2">
        <f>STDEVP(D2:D4)</f>
        <v>363.877361058627</v>
      </c>
      <c r="G2" s="2">
        <f>E2/E5</f>
        <v>0.84872946540981542</v>
      </c>
      <c r="H2" s="2">
        <f>G2-((E2+F2)/(E5+F5))</f>
        <v>0.12882340030117834</v>
      </c>
      <c r="K2" s="8" t="s">
        <v>3</v>
      </c>
      <c r="L2" s="8"/>
    </row>
    <row r="3" spans="1:13">
      <c r="A3" s="3" t="s">
        <v>14</v>
      </c>
      <c r="B3" s="3" t="s">
        <v>2</v>
      </c>
      <c r="C3" s="1">
        <v>25.66</v>
      </c>
      <c r="D3" s="10">
        <f>10^((C3-38.155)/-3.485)</f>
        <v>3849.1590219496893</v>
      </c>
      <c r="E3" s="1"/>
      <c r="F3" s="2"/>
      <c r="G3" s="1"/>
      <c r="K3" s="1" t="s">
        <v>19</v>
      </c>
      <c r="L3" s="1" t="s">
        <v>8</v>
      </c>
      <c r="M3" s="1" t="s">
        <v>27</v>
      </c>
    </row>
    <row r="4" spans="1:13">
      <c r="A4" s="3" t="s">
        <v>14</v>
      </c>
      <c r="B4" s="3" t="s">
        <v>2</v>
      </c>
      <c r="C4" s="1">
        <v>25.35</v>
      </c>
      <c r="D4" s="10">
        <f>10^((C4-38.155)/-3.485)</f>
        <v>4724.0937527946689</v>
      </c>
      <c r="E4" s="1"/>
      <c r="F4" s="2"/>
      <c r="G4" s="1"/>
      <c r="K4" s="4">
        <v>1000000</v>
      </c>
      <c r="L4" s="4">
        <v>17.71</v>
      </c>
      <c r="M4" s="6">
        <f>LOG10(K4)</f>
        <v>6</v>
      </c>
    </row>
    <row r="5" spans="1:13">
      <c r="A5" s="3" t="s">
        <v>14</v>
      </c>
      <c r="B5" s="3" t="s">
        <v>3</v>
      </c>
      <c r="C5" s="1">
        <v>24.32</v>
      </c>
      <c r="D5" s="10">
        <f>10^((C5-35.804)/-3.007)</f>
        <v>6593.086791134454</v>
      </c>
      <c r="E5" s="10">
        <f>AVERAGE(D5:D7)</f>
        <v>4992.788214435358</v>
      </c>
      <c r="F5" s="2">
        <f>STDEVP(D5:D7)</f>
        <v>1398.8843331579199</v>
      </c>
      <c r="G5" s="1"/>
      <c r="K5" s="4">
        <v>100000</v>
      </c>
      <c r="L5" s="9">
        <v>21</v>
      </c>
      <c r="M5" s="6">
        <f>LOG10(K5)</f>
        <v>5</v>
      </c>
    </row>
    <row r="6" spans="1:13">
      <c r="A6" s="3" t="s">
        <v>14</v>
      </c>
      <c r="B6" s="3" t="s">
        <v>3</v>
      </c>
      <c r="C6" s="1">
        <v>25.27</v>
      </c>
      <c r="D6" s="10">
        <f>10^((C6-35.804)/-3.007)</f>
        <v>3185.3656685269912</v>
      </c>
      <c r="E6" s="1"/>
      <c r="F6" s="2"/>
      <c r="G6" s="1"/>
      <c r="K6" s="4">
        <v>10000</v>
      </c>
      <c r="L6" s="4">
        <v>23.47</v>
      </c>
      <c r="M6" s="6">
        <f>LOG10(K6)</f>
        <v>4</v>
      </c>
    </row>
    <row r="7" spans="1:13">
      <c r="A7" s="3" t="s">
        <v>14</v>
      </c>
      <c r="B7" s="3" t="s">
        <v>3</v>
      </c>
      <c r="C7" s="1">
        <v>24.63</v>
      </c>
      <c r="D7" s="10">
        <f>10^((C7-35.804)/-3.007)</f>
        <v>5199.9121836446293</v>
      </c>
      <c r="E7" s="1"/>
      <c r="F7" s="2"/>
      <c r="G7" s="1"/>
      <c r="K7" s="6">
        <v>1000</v>
      </c>
      <c r="L7" s="6">
        <v>26.91</v>
      </c>
      <c r="M7" s="6">
        <f>LOG10(K7)</f>
        <v>3</v>
      </c>
    </row>
    <row r="8" spans="1:13">
      <c r="A8" s="3" t="s">
        <v>13</v>
      </c>
      <c r="B8" s="3" t="s">
        <v>2</v>
      </c>
      <c r="C8" s="1">
        <v>30.71</v>
      </c>
      <c r="D8" s="10">
        <f>10^((C8-38.155)/-3.485)</f>
        <v>136.86689719474097</v>
      </c>
      <c r="E8" s="10">
        <f>AVERAGE(D8:D10)</f>
        <v>112.80496894030107</v>
      </c>
      <c r="F8" s="2">
        <f>STDEVP(D8:D10)</f>
        <v>28.623896910431185</v>
      </c>
      <c r="G8" s="2">
        <f>E8/E11</f>
        <v>6.6270792802490319E-2</v>
      </c>
      <c r="H8" s="2">
        <f>G8-((E8+F8)/(E11+F11))</f>
        <v>-1.007748757558509E-2</v>
      </c>
      <c r="K8" s="6"/>
      <c r="L8" s="6"/>
      <c r="M8" s="6"/>
    </row>
    <row r="9" spans="1:13">
      <c r="A9" s="3" t="s">
        <v>13</v>
      </c>
      <c r="B9" s="3" t="s">
        <v>2</v>
      </c>
      <c r="C9" s="1">
        <v>31.67</v>
      </c>
      <c r="D9" s="10">
        <f>10^((C9-38.155)/-3.485)</f>
        <v>72.582535925895883</v>
      </c>
      <c r="E9" s="1"/>
      <c r="F9" s="2"/>
      <c r="K9" s="8" t="s">
        <v>2</v>
      </c>
      <c r="L9" s="8"/>
      <c r="M9" s="1" t="s">
        <v>27</v>
      </c>
    </row>
    <row r="10" spans="1:13">
      <c r="A10" s="3" t="s">
        <v>13</v>
      </c>
      <c r="B10" s="3" t="s">
        <v>2</v>
      </c>
      <c r="C10" s="1">
        <v>30.8</v>
      </c>
      <c r="D10" s="10">
        <f>10^((C10-38.155)/-3.485)</f>
        <v>128.9654737002663</v>
      </c>
      <c r="E10" s="1"/>
      <c r="F10" s="2"/>
      <c r="K10" s="1" t="s">
        <v>19</v>
      </c>
      <c r="L10" s="1" t="s">
        <v>8</v>
      </c>
      <c r="M10" s="1"/>
    </row>
    <row r="11" spans="1:13">
      <c r="A11" s="3" t="s">
        <v>13</v>
      </c>
      <c r="B11" s="3" t="s">
        <v>3</v>
      </c>
      <c r="C11" s="1">
        <v>25.94</v>
      </c>
      <c r="D11" s="10">
        <f>10^((C11-35.804)/-3.007)</f>
        <v>1906.9787765797262</v>
      </c>
      <c r="E11" s="10">
        <f>AVERAGE(D11:D13)</f>
        <v>1702.1822762328882</v>
      </c>
      <c r="F11" s="2">
        <f>STDEVP(D11:D13)</f>
        <v>150.23489872349404</v>
      </c>
      <c r="K11" s="4">
        <v>1000000</v>
      </c>
      <c r="L11" s="4">
        <v>16.760000000000002</v>
      </c>
      <c r="M11" s="6">
        <f>LOG10(K11)</f>
        <v>6</v>
      </c>
    </row>
    <row r="12" spans="1:13">
      <c r="A12" s="3" t="s">
        <v>13</v>
      </c>
      <c r="B12" s="3" t="s">
        <v>3</v>
      </c>
      <c r="C12" s="1">
        <v>26.21</v>
      </c>
      <c r="D12" s="10">
        <f>10^((C12-35.804)/-3.007)</f>
        <v>1550.7984947675247</v>
      </c>
      <c r="E12" s="1"/>
      <c r="F12" s="1"/>
      <c r="K12" s="4">
        <v>100000</v>
      </c>
      <c r="L12" s="4">
        <v>21.55</v>
      </c>
      <c r="M12" s="6">
        <f>LOG10(K12)</f>
        <v>5</v>
      </c>
    </row>
    <row r="13" spans="1:13">
      <c r="A13" s="3" t="s">
        <v>13</v>
      </c>
      <c r="B13" s="3" t="s">
        <v>3</v>
      </c>
      <c r="C13" s="1">
        <v>26.13</v>
      </c>
      <c r="D13" s="10">
        <f>10^((C13-35.804)/-3.007)</f>
        <v>1648.7695573514134</v>
      </c>
      <c r="E13" s="1"/>
      <c r="F13" s="1"/>
      <c r="K13" s="4">
        <v>10000</v>
      </c>
      <c r="L13" s="6">
        <v>24.03</v>
      </c>
      <c r="M13" s="6">
        <f>LOG10(K13)</f>
        <v>4</v>
      </c>
    </row>
    <row r="14" spans="1:13">
      <c r="K14" s="6">
        <v>1000</v>
      </c>
      <c r="L14" s="6">
        <v>27.55</v>
      </c>
      <c r="M14" s="6">
        <f>LOG10(K14)</f>
        <v>3</v>
      </c>
    </row>
    <row r="15" spans="1:13">
      <c r="M15" s="1"/>
    </row>
  </sheetData>
  <mergeCells count="2">
    <mergeCell ref="K2:L2"/>
    <mergeCell ref="K9:L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I27" sqref="I27"/>
    </sheetView>
  </sheetViews>
  <sheetFormatPr defaultRowHeight="15"/>
  <cols>
    <col min="1" max="1" width="18.7109375" customWidth="1"/>
  </cols>
  <sheetData>
    <row r="1" spans="1:3">
      <c r="A1" s="8" t="s">
        <v>3</v>
      </c>
      <c r="B1" s="8"/>
    </row>
    <row r="2" spans="1:3">
      <c r="A2" s="1" t="s">
        <v>19</v>
      </c>
      <c r="B2" s="1" t="s">
        <v>8</v>
      </c>
    </row>
    <row r="3" spans="1:3">
      <c r="A3" s="4">
        <v>1000000</v>
      </c>
      <c r="B3" s="4" t="s">
        <v>17</v>
      </c>
      <c r="C3" s="5"/>
    </row>
    <row r="4" spans="1:3">
      <c r="A4" s="4">
        <v>100000</v>
      </c>
      <c r="B4" s="4">
        <v>21</v>
      </c>
      <c r="C4" s="5"/>
    </row>
    <row r="5" spans="1:3">
      <c r="A5" s="4">
        <v>10000</v>
      </c>
      <c r="B5" s="4" t="s">
        <v>18</v>
      </c>
      <c r="C5" s="5"/>
    </row>
    <row r="6" spans="1:3">
      <c r="A6" s="6">
        <v>1000</v>
      </c>
      <c r="B6" s="6">
        <v>26.91</v>
      </c>
      <c r="C6" s="5"/>
    </row>
    <row r="7" spans="1:3">
      <c r="A7" s="6"/>
      <c r="B7" s="6"/>
      <c r="C7" s="5"/>
    </row>
    <row r="8" spans="1:3">
      <c r="A8" s="8" t="s">
        <v>2</v>
      </c>
      <c r="B8" s="8"/>
    </row>
    <row r="9" spans="1:3">
      <c r="A9" s="1" t="s">
        <v>19</v>
      </c>
      <c r="B9" s="1" t="s">
        <v>8</v>
      </c>
    </row>
    <row r="10" spans="1:3">
      <c r="A10" s="4">
        <v>1000000</v>
      </c>
      <c r="B10" s="4" t="s">
        <v>20</v>
      </c>
      <c r="C10" s="5"/>
    </row>
    <row r="11" spans="1:3">
      <c r="A11" s="4">
        <v>100000</v>
      </c>
      <c r="B11" s="4" t="s">
        <v>21</v>
      </c>
      <c r="C11" s="5"/>
    </row>
    <row r="12" spans="1:3">
      <c r="A12" s="4">
        <v>10000</v>
      </c>
      <c r="B12" s="6" t="s">
        <v>22</v>
      </c>
      <c r="C12" s="5"/>
    </row>
    <row r="13" spans="1:3">
      <c r="A13" s="6">
        <v>1000</v>
      </c>
      <c r="B13" s="6">
        <v>27.55</v>
      </c>
      <c r="C13" s="5"/>
    </row>
    <row r="15" spans="1:3">
      <c r="A15" s="8" t="s">
        <v>1</v>
      </c>
      <c r="B15" s="8"/>
    </row>
    <row r="16" spans="1:3">
      <c r="A16" s="1" t="s">
        <v>19</v>
      </c>
      <c r="B16" s="1" t="s">
        <v>8</v>
      </c>
    </row>
    <row r="17" spans="1:3">
      <c r="A17" s="4">
        <v>1000000</v>
      </c>
      <c r="B17" s="4" t="s">
        <v>23</v>
      </c>
      <c r="C17" s="5"/>
    </row>
    <row r="18" spans="1:3">
      <c r="A18" s="4">
        <v>100000</v>
      </c>
      <c r="B18" s="7" t="s">
        <v>24</v>
      </c>
      <c r="C18" s="5"/>
    </row>
    <row r="19" spans="1:3">
      <c r="A19" s="4">
        <v>10000</v>
      </c>
      <c r="B19" s="4" t="s">
        <v>25</v>
      </c>
      <c r="C19" s="5"/>
    </row>
    <row r="20" spans="1:3">
      <c r="A20" s="6">
        <v>1000</v>
      </c>
      <c r="B20" s="4" t="s">
        <v>26</v>
      </c>
      <c r="C20" s="5"/>
    </row>
  </sheetData>
  <mergeCells count="3">
    <mergeCell ref="A1:B1"/>
    <mergeCell ref="A8:B8"/>
    <mergeCell ref="A15:B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B32" sqref="B32"/>
    </sheetView>
  </sheetViews>
  <sheetFormatPr defaultRowHeight="15"/>
  <cols>
    <col min="1" max="1" width="18.85546875" customWidth="1"/>
  </cols>
  <sheetData>
    <row r="1" spans="1:3">
      <c r="B1" s="1" t="s">
        <v>7</v>
      </c>
      <c r="C1" s="1" t="s">
        <v>8</v>
      </c>
    </row>
    <row r="2" spans="1:3">
      <c r="A2" s="1" t="s">
        <v>0</v>
      </c>
      <c r="B2" s="1" t="s">
        <v>1</v>
      </c>
      <c r="C2" s="1">
        <v>28.29</v>
      </c>
    </row>
    <row r="3" spans="1:3">
      <c r="A3" s="1" t="s">
        <v>0</v>
      </c>
      <c r="B3" s="1" t="s">
        <v>1</v>
      </c>
      <c r="C3" s="1">
        <v>27.75</v>
      </c>
    </row>
    <row r="4" spans="1:3">
      <c r="A4" s="1" t="s">
        <v>0</v>
      </c>
      <c r="B4" s="1" t="s">
        <v>1</v>
      </c>
      <c r="C4" s="1">
        <v>27.6</v>
      </c>
    </row>
    <row r="5" spans="1:3">
      <c r="A5" s="1" t="s">
        <v>0</v>
      </c>
      <c r="B5" s="1" t="s">
        <v>2</v>
      </c>
      <c r="C5" s="1">
        <v>28.37</v>
      </c>
    </row>
    <row r="6" spans="1:3">
      <c r="A6" s="1" t="s">
        <v>0</v>
      </c>
      <c r="B6" s="1" t="s">
        <v>2</v>
      </c>
      <c r="C6" s="1">
        <v>28.51</v>
      </c>
    </row>
    <row r="7" spans="1:3">
      <c r="A7" s="1" t="s">
        <v>0</v>
      </c>
      <c r="B7" s="1" t="s">
        <v>2</v>
      </c>
      <c r="C7" s="1">
        <v>28.34</v>
      </c>
    </row>
    <row r="8" spans="1:3">
      <c r="A8" s="1" t="s">
        <v>0</v>
      </c>
      <c r="B8" s="1" t="s">
        <v>3</v>
      </c>
      <c r="C8" s="1">
        <v>26.11</v>
      </c>
    </row>
    <row r="9" spans="1:3">
      <c r="A9" s="1" t="s">
        <v>0</v>
      </c>
      <c r="B9" s="1" t="s">
        <v>3</v>
      </c>
      <c r="C9" s="1">
        <v>26.14</v>
      </c>
    </row>
    <row r="10" spans="1:3">
      <c r="A10" s="1" t="s">
        <v>0</v>
      </c>
      <c r="B10" s="1" t="s">
        <v>3</v>
      </c>
      <c r="C10" s="1">
        <v>25.88</v>
      </c>
    </row>
    <row r="11" spans="1:3">
      <c r="A11" s="1" t="s">
        <v>5</v>
      </c>
      <c r="B11" s="1" t="s">
        <v>1</v>
      </c>
      <c r="C11" s="1">
        <v>30.26</v>
      </c>
    </row>
    <row r="12" spans="1:3">
      <c r="A12" s="1" t="s">
        <v>5</v>
      </c>
      <c r="B12" s="1" t="s">
        <v>1</v>
      </c>
      <c r="C12" s="1">
        <v>29.13</v>
      </c>
    </row>
    <row r="13" spans="1:3">
      <c r="A13" s="1" t="s">
        <v>5</v>
      </c>
      <c r="B13" s="1" t="s">
        <v>1</v>
      </c>
      <c r="C13" s="1">
        <v>27.96</v>
      </c>
    </row>
    <row r="14" spans="1:3">
      <c r="A14" s="1" t="s">
        <v>5</v>
      </c>
      <c r="B14" s="1" t="s">
        <v>2</v>
      </c>
      <c r="C14" s="1">
        <v>30.71</v>
      </c>
    </row>
    <row r="15" spans="1:3">
      <c r="A15" s="1" t="s">
        <v>5</v>
      </c>
      <c r="B15" s="1" t="s">
        <v>2</v>
      </c>
      <c r="C15" s="1">
        <v>31.67</v>
      </c>
    </row>
    <row r="16" spans="1:3">
      <c r="A16" s="1" t="s">
        <v>5</v>
      </c>
      <c r="B16" s="1" t="s">
        <v>2</v>
      </c>
      <c r="C16" s="1">
        <v>30.8</v>
      </c>
    </row>
    <row r="17" spans="1:3">
      <c r="A17" s="1" t="s">
        <v>5</v>
      </c>
      <c r="B17" s="1" t="s">
        <v>3</v>
      </c>
      <c r="C17" s="1">
        <v>25.94</v>
      </c>
    </row>
    <row r="18" spans="1:3">
      <c r="A18" s="1" t="s">
        <v>5</v>
      </c>
      <c r="B18" s="1" t="s">
        <v>3</v>
      </c>
      <c r="C18" s="1">
        <v>26.21</v>
      </c>
    </row>
    <row r="19" spans="1:3">
      <c r="A19" s="1" t="s">
        <v>5</v>
      </c>
      <c r="B19" s="1" t="s">
        <v>3</v>
      </c>
      <c r="C19" s="1">
        <v>26.13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E31" sqref="E31"/>
    </sheetView>
  </sheetViews>
  <sheetFormatPr defaultRowHeight="15"/>
  <cols>
    <col min="1" max="1" width="21.28515625" customWidth="1"/>
  </cols>
  <sheetData>
    <row r="1" spans="1:3">
      <c r="B1" s="1" t="s">
        <v>7</v>
      </c>
      <c r="C1" s="1" t="s">
        <v>8</v>
      </c>
    </row>
    <row r="2" spans="1:3">
      <c r="A2" s="1" t="s">
        <v>4</v>
      </c>
      <c r="B2" s="1" t="s">
        <v>1</v>
      </c>
      <c r="C2" s="1">
        <v>24.45</v>
      </c>
    </row>
    <row r="3" spans="1:3">
      <c r="A3" s="1" t="s">
        <v>4</v>
      </c>
      <c r="B3" s="1" t="s">
        <v>1</v>
      </c>
      <c r="C3" s="1">
        <v>24.54</v>
      </c>
    </row>
    <row r="4" spans="1:3">
      <c r="A4" s="1" t="s">
        <v>4</v>
      </c>
      <c r="B4" s="1" t="s">
        <v>1</v>
      </c>
      <c r="C4" s="1">
        <v>24.55</v>
      </c>
    </row>
    <row r="5" spans="1:3">
      <c r="A5" s="1" t="s">
        <v>4</v>
      </c>
      <c r="B5" s="1" t="s">
        <v>2</v>
      </c>
      <c r="C5" s="1">
        <v>27.35</v>
      </c>
    </row>
    <row r="6" spans="1:3">
      <c r="A6" s="1" t="s">
        <v>4</v>
      </c>
      <c r="B6" s="1" t="s">
        <v>2</v>
      </c>
      <c r="C6" s="1">
        <v>27.59</v>
      </c>
    </row>
    <row r="7" spans="1:3">
      <c r="A7" s="1" t="s">
        <v>4</v>
      </c>
      <c r="B7" s="1" t="s">
        <v>2</v>
      </c>
      <c r="C7" s="1">
        <v>27.52</v>
      </c>
    </row>
    <row r="8" spans="1:3">
      <c r="A8" s="1" t="s">
        <v>4</v>
      </c>
      <c r="B8" s="1" t="s">
        <v>3</v>
      </c>
      <c r="C8" s="1">
        <v>24</v>
      </c>
    </row>
    <row r="9" spans="1:3">
      <c r="A9" s="1" t="s">
        <v>4</v>
      </c>
      <c r="B9" s="1" t="s">
        <v>3</v>
      </c>
      <c r="C9" s="1">
        <v>23.83</v>
      </c>
    </row>
    <row r="10" spans="1:3">
      <c r="A10" s="1" t="s">
        <v>4</v>
      </c>
      <c r="B10" s="1" t="s">
        <v>3</v>
      </c>
      <c r="C10" s="1">
        <v>23.91</v>
      </c>
    </row>
    <row r="11" spans="1:3">
      <c r="A11" s="1" t="s">
        <v>6</v>
      </c>
      <c r="B11" s="1" t="s">
        <v>1</v>
      </c>
      <c r="C11" s="1">
        <v>32.83</v>
      </c>
    </row>
    <row r="12" spans="1:3">
      <c r="A12" s="1" t="s">
        <v>6</v>
      </c>
      <c r="B12" s="1" t="s">
        <v>1</v>
      </c>
      <c r="C12" s="1">
        <v>31.71</v>
      </c>
    </row>
    <row r="13" spans="1:3">
      <c r="A13" s="1" t="s">
        <v>6</v>
      </c>
      <c r="B13" s="1" t="s">
        <v>1</v>
      </c>
      <c r="C13" s="1">
        <v>32.07</v>
      </c>
    </row>
    <row r="14" spans="1:3">
      <c r="A14" s="1" t="s">
        <v>6</v>
      </c>
      <c r="B14" s="1" t="s">
        <v>2</v>
      </c>
      <c r="C14" s="1">
        <v>30.85</v>
      </c>
    </row>
    <row r="15" spans="1:3">
      <c r="A15" s="1" t="s">
        <v>6</v>
      </c>
      <c r="B15" s="1" t="s">
        <v>2</v>
      </c>
      <c r="C15" s="1">
        <v>31.07</v>
      </c>
    </row>
    <row r="16" spans="1:3">
      <c r="A16" s="1" t="s">
        <v>6</v>
      </c>
      <c r="B16" s="1" t="s">
        <v>2</v>
      </c>
      <c r="C16" s="1">
        <v>31.03</v>
      </c>
    </row>
    <row r="17" spans="1:3">
      <c r="A17" s="1" t="s">
        <v>6</v>
      </c>
      <c r="B17" s="1" t="s">
        <v>3</v>
      </c>
      <c r="C17" s="1">
        <v>25.25</v>
      </c>
    </row>
    <row r="18" spans="1:3">
      <c r="A18" s="1" t="s">
        <v>6</v>
      </c>
      <c r="B18" s="1" t="s">
        <v>3</v>
      </c>
      <c r="C18" s="1">
        <v>25.28</v>
      </c>
    </row>
    <row r="19" spans="1:3">
      <c r="A19" s="1" t="s">
        <v>6</v>
      </c>
      <c r="B19" s="1" t="s">
        <v>3</v>
      </c>
      <c r="C19" s="1">
        <v>25.14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I41" sqref="I41"/>
    </sheetView>
  </sheetViews>
  <sheetFormatPr defaultRowHeight="15"/>
  <cols>
    <col min="1" max="1" width="19.140625" customWidth="1"/>
  </cols>
  <sheetData>
    <row r="1" spans="1:3">
      <c r="B1" s="1" t="s">
        <v>7</v>
      </c>
      <c r="C1" s="1" t="s">
        <v>8</v>
      </c>
    </row>
    <row r="2" spans="1:3">
      <c r="A2" s="1" t="s">
        <v>9</v>
      </c>
      <c r="B2" s="1" t="s">
        <v>1</v>
      </c>
      <c r="C2" s="1">
        <v>22.71</v>
      </c>
    </row>
    <row r="3" spans="1:3">
      <c r="A3" s="1" t="s">
        <v>9</v>
      </c>
      <c r="B3" s="1" t="s">
        <v>1</v>
      </c>
      <c r="C3" s="1">
        <v>22.75</v>
      </c>
    </row>
    <row r="4" spans="1:3">
      <c r="A4" s="1" t="s">
        <v>9</v>
      </c>
      <c r="B4" s="1" t="s">
        <v>1</v>
      </c>
      <c r="C4" s="1">
        <v>22.72</v>
      </c>
    </row>
    <row r="5" spans="1:3">
      <c r="A5" s="1" t="s">
        <v>9</v>
      </c>
      <c r="B5" s="1" t="s">
        <v>2</v>
      </c>
      <c r="C5" s="1">
        <v>26.47</v>
      </c>
    </row>
    <row r="6" spans="1:3">
      <c r="A6" s="1" t="s">
        <v>9</v>
      </c>
      <c r="B6" s="1" t="s">
        <v>2</v>
      </c>
      <c r="C6" s="1">
        <v>26.61</v>
      </c>
    </row>
    <row r="7" spans="1:3">
      <c r="A7" s="1" t="s">
        <v>9</v>
      </c>
      <c r="B7" s="1" t="s">
        <v>2</v>
      </c>
      <c r="C7" s="1">
        <v>26.61</v>
      </c>
    </row>
    <row r="8" spans="1:3">
      <c r="A8" s="1" t="s">
        <v>9</v>
      </c>
      <c r="B8" s="1" t="s">
        <v>3</v>
      </c>
      <c r="C8" s="2">
        <v>25.6</v>
      </c>
    </row>
    <row r="9" spans="1:3">
      <c r="A9" s="1" t="s">
        <v>9</v>
      </c>
      <c r="B9" s="1" t="s">
        <v>3</v>
      </c>
      <c r="C9" s="1">
        <v>25.69</v>
      </c>
    </row>
    <row r="10" spans="1:3">
      <c r="A10" s="1" t="s">
        <v>9</v>
      </c>
      <c r="B10" s="1" t="s">
        <v>3</v>
      </c>
      <c r="C10" s="1">
        <v>25.83</v>
      </c>
    </row>
    <row r="11" spans="1:3">
      <c r="A11" s="1" t="s">
        <v>5</v>
      </c>
      <c r="B11" s="1" t="s">
        <v>1</v>
      </c>
      <c r="C11" s="1">
        <v>30.26</v>
      </c>
    </row>
    <row r="12" spans="1:3">
      <c r="A12" s="1" t="s">
        <v>5</v>
      </c>
      <c r="B12" s="1" t="s">
        <v>1</v>
      </c>
      <c r="C12" s="1">
        <v>29.13</v>
      </c>
    </row>
    <row r="13" spans="1:3">
      <c r="A13" s="1" t="s">
        <v>5</v>
      </c>
      <c r="B13" s="1" t="s">
        <v>1</v>
      </c>
      <c r="C13" s="1">
        <v>27.96</v>
      </c>
    </row>
    <row r="14" spans="1:3">
      <c r="A14" s="1" t="s">
        <v>5</v>
      </c>
      <c r="B14" s="1" t="s">
        <v>2</v>
      </c>
      <c r="C14" s="1">
        <v>30.71</v>
      </c>
    </row>
    <row r="15" spans="1:3">
      <c r="A15" s="1" t="s">
        <v>5</v>
      </c>
      <c r="B15" s="1" t="s">
        <v>2</v>
      </c>
      <c r="C15" s="1">
        <v>31.67</v>
      </c>
    </row>
    <row r="16" spans="1:3">
      <c r="A16" s="1" t="s">
        <v>5</v>
      </c>
      <c r="B16" s="1" t="s">
        <v>2</v>
      </c>
      <c r="C16" s="1">
        <v>30.8</v>
      </c>
    </row>
    <row r="17" spans="1:3">
      <c r="A17" s="1" t="s">
        <v>5</v>
      </c>
      <c r="B17" s="1" t="s">
        <v>3</v>
      </c>
      <c r="C17" s="1">
        <v>25.94</v>
      </c>
    </row>
    <row r="18" spans="1:3">
      <c r="A18" s="1" t="s">
        <v>5</v>
      </c>
      <c r="B18" s="1" t="s">
        <v>3</v>
      </c>
      <c r="C18" s="1">
        <v>26.21</v>
      </c>
    </row>
    <row r="19" spans="1:3">
      <c r="A19" s="1" t="s">
        <v>5</v>
      </c>
      <c r="B19" s="1" t="s">
        <v>3</v>
      </c>
      <c r="C19" s="1">
        <v>26.13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I32" sqref="I32"/>
    </sheetView>
  </sheetViews>
  <sheetFormatPr defaultRowHeight="15"/>
  <cols>
    <col min="1" max="1" width="19.140625" customWidth="1"/>
  </cols>
  <sheetData>
    <row r="1" spans="1:3">
      <c r="B1" s="1" t="s">
        <v>7</v>
      </c>
      <c r="C1" s="1" t="s">
        <v>8</v>
      </c>
    </row>
    <row r="2" spans="1:3">
      <c r="A2" s="1" t="s">
        <v>10</v>
      </c>
      <c r="B2" s="1" t="s">
        <v>1</v>
      </c>
      <c r="C2" s="1">
        <v>23.92</v>
      </c>
    </row>
    <row r="3" spans="1:3">
      <c r="A3" s="1" t="s">
        <v>10</v>
      </c>
      <c r="B3" s="1" t="s">
        <v>1</v>
      </c>
      <c r="C3" s="1">
        <v>24.03</v>
      </c>
    </row>
    <row r="4" spans="1:3">
      <c r="A4" s="1" t="s">
        <v>10</v>
      </c>
      <c r="B4" s="1" t="s">
        <v>1</v>
      </c>
      <c r="C4" s="1">
        <v>23.79</v>
      </c>
    </row>
    <row r="5" spans="1:3">
      <c r="A5" s="1" t="s">
        <v>10</v>
      </c>
      <c r="B5" s="1" t="s">
        <v>2</v>
      </c>
      <c r="C5" s="1">
        <v>24.46</v>
      </c>
    </row>
    <row r="6" spans="1:3">
      <c r="A6" s="1" t="s">
        <v>10</v>
      </c>
      <c r="B6" s="1" t="s">
        <v>2</v>
      </c>
      <c r="C6" s="1">
        <v>24.53</v>
      </c>
    </row>
    <row r="7" spans="1:3">
      <c r="A7" s="1" t="s">
        <v>10</v>
      </c>
      <c r="B7" s="1" t="s">
        <v>2</v>
      </c>
      <c r="C7" s="1">
        <v>24.5</v>
      </c>
    </row>
    <row r="8" spans="1:3">
      <c r="A8" s="1" t="s">
        <v>10</v>
      </c>
      <c r="B8" s="1" t="s">
        <v>3</v>
      </c>
      <c r="C8" s="1">
        <v>23.16</v>
      </c>
    </row>
    <row r="9" spans="1:3">
      <c r="A9" s="1" t="s">
        <v>10</v>
      </c>
      <c r="B9" s="1" t="s">
        <v>3</v>
      </c>
      <c r="C9" s="1">
        <v>23.19</v>
      </c>
    </row>
    <row r="10" spans="1:3">
      <c r="A10" s="1" t="s">
        <v>10</v>
      </c>
      <c r="B10" s="1" t="s">
        <v>3</v>
      </c>
      <c r="C10" s="1">
        <v>23.27</v>
      </c>
    </row>
    <row r="11" spans="1:3">
      <c r="A11" s="1" t="s">
        <v>6</v>
      </c>
      <c r="B11" s="1" t="s">
        <v>1</v>
      </c>
      <c r="C11" s="1">
        <v>32.83</v>
      </c>
    </row>
    <row r="12" spans="1:3">
      <c r="A12" s="1" t="s">
        <v>6</v>
      </c>
      <c r="B12" s="1" t="s">
        <v>1</v>
      </c>
      <c r="C12" s="1">
        <v>31.71</v>
      </c>
    </row>
    <row r="13" spans="1:3">
      <c r="A13" s="1" t="s">
        <v>6</v>
      </c>
      <c r="B13" s="1" t="s">
        <v>1</v>
      </c>
      <c r="C13" s="1">
        <v>32.07</v>
      </c>
    </row>
    <row r="14" spans="1:3">
      <c r="A14" s="1" t="s">
        <v>6</v>
      </c>
      <c r="B14" s="1" t="s">
        <v>2</v>
      </c>
      <c r="C14" s="1">
        <v>30.85</v>
      </c>
    </row>
    <row r="15" spans="1:3">
      <c r="A15" s="1" t="s">
        <v>6</v>
      </c>
      <c r="B15" s="1" t="s">
        <v>2</v>
      </c>
      <c r="C15" s="1">
        <v>31.07</v>
      </c>
    </row>
    <row r="16" spans="1:3">
      <c r="A16" s="1" t="s">
        <v>6</v>
      </c>
      <c r="B16" s="1" t="s">
        <v>2</v>
      </c>
      <c r="C16" s="1">
        <v>31.03</v>
      </c>
    </row>
    <row r="17" spans="1:3">
      <c r="A17" s="1" t="s">
        <v>6</v>
      </c>
      <c r="B17" s="1" t="s">
        <v>3</v>
      </c>
      <c r="C17" s="1">
        <v>25.25</v>
      </c>
    </row>
    <row r="18" spans="1:3">
      <c r="A18" s="1" t="s">
        <v>6</v>
      </c>
      <c r="B18" s="1" t="s">
        <v>3</v>
      </c>
      <c r="C18" s="1">
        <v>25.28</v>
      </c>
    </row>
    <row r="19" spans="1:3">
      <c r="A19" s="1" t="s">
        <v>6</v>
      </c>
      <c r="B19" s="1" t="s">
        <v>3</v>
      </c>
      <c r="C19" s="1">
        <v>25.14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L41" sqref="L41"/>
    </sheetView>
  </sheetViews>
  <sheetFormatPr defaultRowHeight="15"/>
  <cols>
    <col min="1" max="1" width="18.42578125" customWidth="1"/>
  </cols>
  <sheetData>
    <row r="1" spans="1:3">
      <c r="B1" s="1" t="s">
        <v>7</v>
      </c>
      <c r="C1" s="1" t="s">
        <v>8</v>
      </c>
    </row>
    <row r="2" spans="1:3">
      <c r="A2" s="1" t="s">
        <v>11</v>
      </c>
      <c r="B2" s="1" t="s">
        <v>1</v>
      </c>
      <c r="C2" s="1">
        <v>27.02</v>
      </c>
    </row>
    <row r="3" spans="1:3">
      <c r="A3" s="1" t="s">
        <v>11</v>
      </c>
      <c r="B3" s="1" t="s">
        <v>1</v>
      </c>
      <c r="C3" s="1">
        <v>26.86</v>
      </c>
    </row>
    <row r="4" spans="1:3">
      <c r="A4" s="1" t="s">
        <v>11</v>
      </c>
      <c r="B4" s="1" t="s">
        <v>1</v>
      </c>
      <c r="C4" s="1">
        <v>26.91</v>
      </c>
    </row>
    <row r="5" spans="1:3">
      <c r="A5" s="1" t="s">
        <v>11</v>
      </c>
      <c r="B5" s="1" t="s">
        <v>2</v>
      </c>
      <c r="C5" s="1">
        <v>27.28</v>
      </c>
    </row>
    <row r="6" spans="1:3">
      <c r="A6" s="1" t="s">
        <v>11</v>
      </c>
      <c r="B6" s="1" t="s">
        <v>2</v>
      </c>
      <c r="C6" s="1">
        <v>27.27</v>
      </c>
    </row>
    <row r="7" spans="1:3">
      <c r="A7" s="1" t="s">
        <v>11</v>
      </c>
      <c r="B7" s="1" t="s">
        <v>2</v>
      </c>
      <c r="C7" s="1">
        <v>26.89</v>
      </c>
    </row>
    <row r="8" spans="1:3">
      <c r="A8" s="1" t="s">
        <v>11</v>
      </c>
      <c r="B8" s="1" t="s">
        <v>3</v>
      </c>
      <c r="C8" s="1">
        <v>25.26</v>
      </c>
    </row>
    <row r="9" spans="1:3">
      <c r="A9" s="1" t="s">
        <v>11</v>
      </c>
      <c r="B9" s="1" t="s">
        <v>3</v>
      </c>
      <c r="C9" s="1">
        <v>25.17</v>
      </c>
    </row>
    <row r="10" spans="1:3">
      <c r="A10" s="1" t="s">
        <v>11</v>
      </c>
      <c r="B10" s="1" t="s">
        <v>3</v>
      </c>
      <c r="C10" s="1">
        <v>25.53</v>
      </c>
    </row>
    <row r="11" spans="1:3">
      <c r="A11" s="1" t="s">
        <v>5</v>
      </c>
      <c r="B11" s="1" t="s">
        <v>1</v>
      </c>
      <c r="C11" s="1">
        <v>30.26</v>
      </c>
    </row>
    <row r="12" spans="1:3">
      <c r="A12" s="1" t="s">
        <v>5</v>
      </c>
      <c r="B12" s="1" t="s">
        <v>1</v>
      </c>
      <c r="C12" s="1">
        <v>29.13</v>
      </c>
    </row>
    <row r="13" spans="1:3">
      <c r="A13" s="1" t="s">
        <v>5</v>
      </c>
      <c r="B13" s="1" t="s">
        <v>1</v>
      </c>
      <c r="C13" s="1">
        <v>27.96</v>
      </c>
    </row>
    <row r="14" spans="1:3">
      <c r="A14" s="1" t="s">
        <v>5</v>
      </c>
      <c r="B14" s="1" t="s">
        <v>2</v>
      </c>
      <c r="C14" s="1">
        <v>30.71</v>
      </c>
    </row>
    <row r="15" spans="1:3">
      <c r="A15" s="1" t="s">
        <v>5</v>
      </c>
      <c r="B15" s="1" t="s">
        <v>2</v>
      </c>
      <c r="C15" s="1">
        <v>31.67</v>
      </c>
    </row>
    <row r="16" spans="1:3">
      <c r="A16" s="1" t="s">
        <v>5</v>
      </c>
      <c r="B16" s="1" t="s">
        <v>2</v>
      </c>
      <c r="C16" s="1">
        <v>30.8</v>
      </c>
    </row>
    <row r="17" spans="1:3">
      <c r="A17" s="1" t="s">
        <v>5</v>
      </c>
      <c r="B17" s="1" t="s">
        <v>3</v>
      </c>
      <c r="C17" s="1">
        <v>25.94</v>
      </c>
    </row>
    <row r="18" spans="1:3">
      <c r="A18" s="1" t="s">
        <v>5</v>
      </c>
      <c r="B18" s="1" t="s">
        <v>3</v>
      </c>
      <c r="C18" s="1">
        <v>26.21</v>
      </c>
    </row>
    <row r="19" spans="1:3">
      <c r="A19" s="1" t="s">
        <v>5</v>
      </c>
      <c r="B19" s="1" t="s">
        <v>3</v>
      </c>
      <c r="C19" s="1">
        <v>26.13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L33" sqref="L33"/>
    </sheetView>
  </sheetViews>
  <sheetFormatPr defaultRowHeight="15"/>
  <cols>
    <col min="1" max="1" width="22.140625" customWidth="1"/>
  </cols>
  <sheetData>
    <row r="1" spans="1:3">
      <c r="B1" s="1" t="s">
        <v>7</v>
      </c>
      <c r="C1" s="1" t="s">
        <v>8</v>
      </c>
    </row>
    <row r="2" spans="1:3">
      <c r="A2" s="1" t="s">
        <v>12</v>
      </c>
      <c r="B2" s="1" t="s">
        <v>1</v>
      </c>
      <c r="C2" s="1">
        <v>23.39</v>
      </c>
    </row>
    <row r="3" spans="1:3">
      <c r="A3" s="1" t="s">
        <v>12</v>
      </c>
      <c r="B3" s="1" t="s">
        <v>1</v>
      </c>
      <c r="C3" s="1">
        <v>23.37</v>
      </c>
    </row>
    <row r="4" spans="1:3">
      <c r="A4" s="1" t="s">
        <v>12</v>
      </c>
      <c r="B4" s="1" t="s">
        <v>1</v>
      </c>
      <c r="C4" s="1">
        <v>23.2</v>
      </c>
    </row>
    <row r="5" spans="1:3">
      <c r="A5" s="1" t="s">
        <v>12</v>
      </c>
      <c r="B5" s="1" t="s">
        <v>2</v>
      </c>
      <c r="C5" s="1">
        <v>25.55</v>
      </c>
    </row>
    <row r="6" spans="1:3">
      <c r="A6" s="1" t="s">
        <v>12</v>
      </c>
      <c r="B6" s="1" t="s">
        <v>2</v>
      </c>
      <c r="C6" s="1">
        <v>25.66</v>
      </c>
    </row>
    <row r="7" spans="1:3">
      <c r="A7" s="1" t="s">
        <v>12</v>
      </c>
      <c r="B7" s="1" t="s">
        <v>2</v>
      </c>
      <c r="C7" s="1">
        <v>25.35</v>
      </c>
    </row>
    <row r="8" spans="1:3">
      <c r="A8" s="1" t="s">
        <v>12</v>
      </c>
      <c r="B8" s="1" t="s">
        <v>3</v>
      </c>
      <c r="C8" s="1">
        <v>24.32</v>
      </c>
    </row>
    <row r="9" spans="1:3">
      <c r="A9" s="1" t="s">
        <v>12</v>
      </c>
      <c r="B9" s="1" t="s">
        <v>3</v>
      </c>
      <c r="C9" s="1">
        <v>25.27</v>
      </c>
    </row>
    <row r="10" spans="1:3">
      <c r="A10" s="1" t="s">
        <v>12</v>
      </c>
      <c r="B10" s="1" t="s">
        <v>3</v>
      </c>
      <c r="C10" s="1">
        <v>24.63</v>
      </c>
    </row>
    <row r="11" spans="1:3">
      <c r="A11" s="1" t="s">
        <v>6</v>
      </c>
      <c r="B11" s="1" t="s">
        <v>1</v>
      </c>
      <c r="C11" s="1">
        <v>32.83</v>
      </c>
    </row>
    <row r="12" spans="1:3">
      <c r="A12" s="1" t="s">
        <v>6</v>
      </c>
      <c r="B12" s="1" t="s">
        <v>1</v>
      </c>
      <c r="C12" s="1">
        <v>31.71</v>
      </c>
    </row>
    <row r="13" spans="1:3">
      <c r="A13" s="1" t="s">
        <v>6</v>
      </c>
      <c r="B13" s="1" t="s">
        <v>1</v>
      </c>
      <c r="C13" s="1">
        <v>32.07</v>
      </c>
    </row>
    <row r="14" spans="1:3">
      <c r="A14" s="1" t="s">
        <v>6</v>
      </c>
      <c r="B14" s="1" t="s">
        <v>2</v>
      </c>
      <c r="C14" s="1">
        <v>30.85</v>
      </c>
    </row>
    <row r="15" spans="1:3">
      <c r="A15" s="1" t="s">
        <v>6</v>
      </c>
      <c r="B15" s="1" t="s">
        <v>2</v>
      </c>
      <c r="C15" s="1">
        <v>31.07</v>
      </c>
    </row>
    <row r="16" spans="1:3">
      <c r="A16" s="1" t="s">
        <v>6</v>
      </c>
      <c r="B16" s="1" t="s">
        <v>2</v>
      </c>
      <c r="C16" s="1">
        <v>31.03</v>
      </c>
    </row>
    <row r="17" spans="1:3">
      <c r="A17" s="1" t="s">
        <v>6</v>
      </c>
      <c r="B17" s="1" t="s">
        <v>3</v>
      </c>
      <c r="C17" s="1">
        <v>25.25</v>
      </c>
    </row>
    <row r="18" spans="1:3">
      <c r="A18" s="1" t="s">
        <v>6</v>
      </c>
      <c r="B18" s="1" t="s">
        <v>3</v>
      </c>
      <c r="C18" s="1">
        <v>25.28</v>
      </c>
    </row>
    <row r="19" spans="1:3">
      <c r="A19" s="1" t="s">
        <v>6</v>
      </c>
      <c r="B19" s="1" t="s">
        <v>3</v>
      </c>
      <c r="C19" s="1">
        <v>25.14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UkazkaVyhodnoceni</vt:lpstr>
      <vt:lpstr>Kalibrační křivky</vt:lpstr>
      <vt:lpstr>Capsicein List SK7</vt:lpstr>
      <vt:lpstr>Capsicein Petiola SK8</vt:lpstr>
      <vt:lpstr>Cryptogein List SK9</vt:lpstr>
      <vt:lpstr>Cryptogein List SK10</vt:lpstr>
      <vt:lpstr>SA List SK11</vt:lpstr>
      <vt:lpstr>SA Petiola SK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2015-12-18T12:49:19Z</dcterms:created>
  <dcterms:modified xsi:type="dcterms:W3CDTF">2016-01-27T08:17:57Z</dcterms:modified>
</cp:coreProperties>
</file>