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Admin\Disk Google\Výuka\G9811 Geochemie exogenních procesů\Materiály\10_modelování\"/>
    </mc:Choice>
  </mc:AlternateContent>
  <bookViews>
    <workbookView xWindow="0" yWindow="0" windowWidth="7470" windowHeight="5010"/>
  </bookViews>
  <sheets>
    <sheet name="Zadání" sheetId="1" r:id="rId1"/>
    <sheet name="Řešení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2" l="1"/>
  <c r="A52" i="2"/>
  <c r="B52" i="2" s="1"/>
  <c r="B47" i="2"/>
  <c r="B46" i="2"/>
  <c r="A46" i="2"/>
  <c r="B40" i="2"/>
  <c r="A40" i="2"/>
  <c r="B39" i="2"/>
  <c r="B31" i="2"/>
  <c r="B30" i="2"/>
  <c r="B29" i="2"/>
  <c r="B28" i="2"/>
  <c r="B27" i="2"/>
  <c r="B26" i="2"/>
  <c r="B25" i="2"/>
  <c r="B24" i="2"/>
  <c r="B19" i="2"/>
  <c r="B18" i="2"/>
  <c r="B17" i="2"/>
  <c r="B16" i="2"/>
  <c r="A46" i="1"/>
  <c r="B46" i="1" s="1"/>
  <c r="B53" i="1"/>
  <c r="A40" i="1"/>
  <c r="B40" i="1" s="1"/>
  <c r="B47" i="1"/>
  <c r="B39" i="1"/>
  <c r="A52" i="1" l="1"/>
  <c r="B52" i="1" s="1"/>
</calcChain>
</file>

<file path=xl/sharedStrings.xml><?xml version="1.0" encoding="utf-8"?>
<sst xmlns="http://schemas.openxmlformats.org/spreadsheetml/2006/main" count="94" uniqueCount="30">
  <si>
    <t>Aktivitní diagram</t>
  </si>
  <si>
    <t>Rovnice:</t>
  </si>
  <si>
    <t xml:space="preserve"> </t>
  </si>
  <si>
    <r>
      <t>log [H</t>
    </r>
    <r>
      <rPr>
        <b/>
        <vertAlign val="subscript"/>
        <sz val="10"/>
        <rFont val="Arial"/>
        <family val="2"/>
        <charset val="238"/>
      </rPr>
      <t>4</t>
    </r>
    <r>
      <rPr>
        <b/>
        <sz val="10"/>
        <rFont val="Arial"/>
        <family val="2"/>
        <charset val="238"/>
      </rPr>
      <t>SiO</t>
    </r>
    <r>
      <rPr>
        <b/>
        <vertAlign val="subscript"/>
        <sz val="10"/>
        <rFont val="Arial"/>
        <family val="2"/>
        <charset val="238"/>
      </rPr>
      <t>4</t>
    </r>
    <r>
      <rPr>
        <b/>
        <sz val="10"/>
        <rFont val="Arial"/>
        <family val="2"/>
        <charset val="238"/>
      </rPr>
      <t>]</t>
    </r>
  </si>
  <si>
    <r>
      <t>log [Al</t>
    </r>
    <r>
      <rPr>
        <b/>
        <vertAlign val="superscript"/>
        <sz val="10"/>
        <rFont val="Arial"/>
        <family val="2"/>
        <charset val="238"/>
      </rPr>
      <t>3+</t>
    </r>
    <r>
      <rPr>
        <b/>
        <sz val="10"/>
        <rFont val="Arial"/>
        <family val="2"/>
        <charset val="238"/>
      </rPr>
      <t>] + 3pH</t>
    </r>
  </si>
  <si>
    <t>rovnice</t>
  </si>
  <si>
    <t>(1)</t>
  </si>
  <si>
    <t>(2)</t>
  </si>
  <si>
    <t>(3)</t>
  </si>
  <si>
    <t>(4)</t>
  </si>
  <si>
    <t>Odstranění přebytečných kontur</t>
  </si>
  <si>
    <r>
      <t xml:space="preserve"> • koordináty: osa x = log [H</t>
    </r>
    <r>
      <rPr>
        <vertAlign val="subscript"/>
        <sz val="12"/>
        <rFont val="Arial"/>
        <family val="2"/>
        <charset val="238"/>
      </rPr>
      <t>4</t>
    </r>
    <r>
      <rPr>
        <sz val="12"/>
        <rFont val="Arial"/>
        <family val="2"/>
        <charset val="238"/>
      </rPr>
      <t>SiO</t>
    </r>
    <r>
      <rPr>
        <vertAlign val="subscript"/>
        <sz val="12"/>
        <rFont val="Arial"/>
        <family val="2"/>
        <charset val="238"/>
      </rPr>
      <t>4</t>
    </r>
    <r>
      <rPr>
        <sz val="12"/>
        <rFont val="Arial"/>
        <family val="2"/>
        <charset val="238"/>
      </rPr>
      <t>], osa y = log [Na+]/[H+]</t>
    </r>
  </si>
  <si>
    <r>
      <t xml:space="preserve"> • aktivitu/koncentraci H</t>
    </r>
    <r>
      <rPr>
        <vertAlign val="subscript"/>
        <sz val="12"/>
        <rFont val="Arial"/>
        <family val="2"/>
        <charset val="238"/>
      </rPr>
      <t>4</t>
    </r>
    <r>
      <rPr>
        <sz val="12"/>
        <rFont val="Arial"/>
        <family val="2"/>
        <charset val="238"/>
      </rPr>
      <t>SiO</t>
    </r>
    <r>
      <rPr>
        <vertAlign val="subscript"/>
        <sz val="12"/>
        <rFont val="Arial"/>
        <family val="2"/>
        <charset val="238"/>
      </rPr>
      <t xml:space="preserve">4 </t>
    </r>
    <r>
      <rPr>
        <sz val="12"/>
        <rFont val="Arial"/>
        <family val="2"/>
        <charset val="238"/>
      </rPr>
      <t>volíme v rozmezí 10</t>
    </r>
    <r>
      <rPr>
        <vertAlign val="superscript"/>
        <sz val="12"/>
        <rFont val="Arial"/>
        <family val="2"/>
        <charset val="238"/>
      </rPr>
      <t>-5</t>
    </r>
    <r>
      <rPr>
        <sz val="12"/>
        <rFont val="Arial"/>
        <family val="2"/>
        <charset val="238"/>
      </rPr>
      <t xml:space="preserve"> až 0</t>
    </r>
  </si>
  <si>
    <t xml:space="preserve"> • hodnoty log [Na+]/[H+] volíme v rozmezí 0 až 12</t>
  </si>
  <si>
    <t>log [Na+]/[H+]</t>
  </si>
  <si>
    <t>1) Albit - Kaolinit</t>
  </si>
  <si>
    <t>log [Na+]/[H+] = -2 log [H4SiO4] + 0.6</t>
  </si>
  <si>
    <t>2) Kaolinit - Gibbsit</t>
  </si>
  <si>
    <t>log [H4SiO4] = -3.9</t>
  </si>
  <si>
    <t>3) Albit - Na-beidelit</t>
  </si>
  <si>
    <t>log [Na+]/[H+] = -1.67 log [H4SiO4] + 2.7</t>
  </si>
  <si>
    <t>4) Na-beidelit - Kaolinit</t>
  </si>
  <si>
    <t>log [Na+]/[H+] = -4 log [H4SiO4] -4.7</t>
  </si>
  <si>
    <t>• hranice stability Na-beidelitu a Albitu</t>
  </si>
  <si>
    <t>Odečtení rovnic 3 a 4</t>
  </si>
  <si>
    <t>• hranice stability kaolinitu a Na-beidelitu</t>
  </si>
  <si>
    <t>odečtení rovnic 1 a 4</t>
  </si>
  <si>
    <t>• hranice stability kaolinitu a albitu</t>
  </si>
  <si>
    <t>Odečtení rovnic 1 a 2; odečtení rovnic 1 a 4</t>
  </si>
  <si>
    <t>Určíme hodnotu [H4SiO4] odečetním rovnic a dosadíme do rovnice pro dané rozhraní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</si>
</sst>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0" fillId="0" borderId="0" xfId="0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4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0" borderId="15" xfId="0" quotePrefix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Zadání!$A$5</c:f>
              <c:strCache>
                <c:ptCount val="1"/>
                <c:pt idx="0">
                  <c:v>1) Albit - Kaolinit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Zadání!$A$16:$A$19</c:f>
              <c:numCache>
                <c:formatCode>General</c:formatCode>
                <c:ptCount val="4"/>
              </c:numCache>
            </c:numRef>
          </c:xVal>
          <c:yVal>
            <c:numRef>
              <c:f>Zadání!$B$16:$B$19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DE-472C-A667-7DE251A492D2}"/>
            </c:ext>
          </c:extLst>
        </c:ser>
        <c:ser>
          <c:idx val="0"/>
          <c:order val="1"/>
          <c:tx>
            <c:strRef>
              <c:f>Zadání!$A$6</c:f>
              <c:strCache>
                <c:ptCount val="1"/>
                <c:pt idx="0">
                  <c:v>2) Kaolinit - Gibbsit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Zadání!$A$20:$A$23</c:f>
              <c:numCache>
                <c:formatCode>General</c:formatCode>
                <c:ptCount val="4"/>
              </c:numCache>
            </c:numRef>
          </c:xVal>
          <c:yVal>
            <c:numRef>
              <c:f>Zadání!$B$20:$B$23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DE-472C-A667-7DE251A492D2}"/>
            </c:ext>
          </c:extLst>
        </c:ser>
        <c:ser>
          <c:idx val="2"/>
          <c:order val="2"/>
          <c:tx>
            <c:strRef>
              <c:f>Zadání!$A$7</c:f>
              <c:strCache>
                <c:ptCount val="1"/>
                <c:pt idx="0">
                  <c:v>3) Albit - Na-beidelit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Zadání!$A$24:$A$27</c:f>
              <c:numCache>
                <c:formatCode>General</c:formatCode>
                <c:ptCount val="4"/>
              </c:numCache>
            </c:numRef>
          </c:xVal>
          <c:yVal>
            <c:numRef>
              <c:f>Zadání!$B$24:$B$27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DE-472C-A667-7DE251A492D2}"/>
            </c:ext>
          </c:extLst>
        </c:ser>
        <c:ser>
          <c:idx val="3"/>
          <c:order val="3"/>
          <c:tx>
            <c:strRef>
              <c:f>Zadání!$A$8</c:f>
              <c:strCache>
                <c:ptCount val="1"/>
                <c:pt idx="0">
                  <c:v>4) Na-beidelit - Kaolinit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Zadání!$A$28:$A$31</c:f>
              <c:numCache>
                <c:formatCode>General</c:formatCode>
                <c:ptCount val="4"/>
              </c:numCache>
            </c:numRef>
          </c:xVal>
          <c:yVal>
            <c:numRef>
              <c:f>Zadání!$B$28:$B$31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DE-472C-A667-7DE251A49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32384"/>
        <c:axId val="530529760"/>
      </c:scatterChart>
      <c:valAx>
        <c:axId val="53053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29760"/>
        <c:crosses val="autoZero"/>
        <c:crossBetween val="midCat"/>
      </c:valAx>
      <c:valAx>
        <c:axId val="530529760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3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Zadání!$A$6</c:f>
              <c:strCache>
                <c:ptCount val="1"/>
                <c:pt idx="0">
                  <c:v>2) Kaolinit - Gibbsit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Zadání!$A$20:$A$23</c:f>
              <c:numCache>
                <c:formatCode>General</c:formatCode>
                <c:ptCount val="4"/>
              </c:numCache>
            </c:numRef>
          </c:xVal>
          <c:yVal>
            <c:numRef>
              <c:f>Zadání!$B$20:$B$23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F3-4DA8-9086-020D7AD2896A}"/>
            </c:ext>
          </c:extLst>
        </c:ser>
        <c:ser>
          <c:idx val="1"/>
          <c:order val="1"/>
          <c:tx>
            <c:strRef>
              <c:f>Zadání!$A$5</c:f>
              <c:strCache>
                <c:ptCount val="1"/>
                <c:pt idx="0">
                  <c:v>1) Albit - Kaolinit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Zadání!$A$39:$A$40</c:f>
              <c:numCache>
                <c:formatCode>General</c:formatCode>
                <c:ptCount val="2"/>
                <c:pt idx="0">
                  <c:v>-3.9</c:v>
                </c:pt>
                <c:pt idx="1">
                  <c:v>-2.65</c:v>
                </c:pt>
              </c:numCache>
            </c:numRef>
          </c:xVal>
          <c:yVal>
            <c:numRef>
              <c:f>Zadání!$B$39:$B$40</c:f>
              <c:numCache>
                <c:formatCode>General</c:formatCode>
                <c:ptCount val="2"/>
                <c:pt idx="0">
                  <c:v>8.4</c:v>
                </c:pt>
                <c:pt idx="1">
                  <c:v>5.8999999999999995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F3-4DA8-9086-020D7AD2896A}"/>
            </c:ext>
          </c:extLst>
        </c:ser>
        <c:ser>
          <c:idx val="2"/>
          <c:order val="2"/>
          <c:tx>
            <c:strRef>
              <c:f>Zadání!$A$7</c:f>
              <c:strCache>
                <c:ptCount val="1"/>
                <c:pt idx="0">
                  <c:v>3) Albit - Na-beidelit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Zadání!$A$52:$A$53</c:f>
              <c:numCache>
                <c:formatCode>General</c:formatCode>
                <c:ptCount val="2"/>
                <c:pt idx="0">
                  <c:v>-3.1759656652360517</c:v>
                </c:pt>
                <c:pt idx="1">
                  <c:v>0</c:v>
                </c:pt>
              </c:numCache>
            </c:numRef>
          </c:xVal>
          <c:yVal>
            <c:numRef>
              <c:f>Zadání!$B$52:$B$53</c:f>
              <c:numCache>
                <c:formatCode>General</c:formatCode>
                <c:ptCount val="2"/>
                <c:pt idx="0">
                  <c:v>8.0038626609442076</c:v>
                </c:pt>
                <c:pt idx="1">
                  <c:v>2.7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F3-4DA8-9086-020D7AD2896A}"/>
            </c:ext>
          </c:extLst>
        </c:ser>
        <c:ser>
          <c:idx val="3"/>
          <c:order val="3"/>
          <c:tx>
            <c:strRef>
              <c:f>Zadání!$A$8</c:f>
              <c:strCache>
                <c:ptCount val="1"/>
                <c:pt idx="0">
                  <c:v>4) Na-beidelit - Kaolinit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Zadání!$A$46:$A$47</c:f>
              <c:numCache>
                <c:formatCode>General</c:formatCode>
                <c:ptCount val="2"/>
                <c:pt idx="0">
                  <c:v>-3.1759656652360517</c:v>
                </c:pt>
                <c:pt idx="1">
                  <c:v>0</c:v>
                </c:pt>
              </c:numCache>
            </c:numRef>
          </c:xVal>
          <c:yVal>
            <c:numRef>
              <c:f>Zadání!$B$46:$B$47</c:f>
              <c:numCache>
                <c:formatCode>General</c:formatCode>
                <c:ptCount val="2"/>
                <c:pt idx="0">
                  <c:v>8.0038626609442076</c:v>
                </c:pt>
                <c:pt idx="1">
                  <c:v>-4.7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8F3-4DA8-9086-020D7AD2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32384"/>
        <c:axId val="530529760"/>
      </c:scatterChart>
      <c:valAx>
        <c:axId val="530532384"/>
        <c:scaling>
          <c:orientation val="minMax"/>
          <c:min val="-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log</a:t>
                </a:r>
                <a:r>
                  <a:rPr lang="cs-CZ" baseline="0"/>
                  <a:t> [H4SiO4]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29760"/>
        <c:crosses val="autoZero"/>
        <c:crossBetween val="midCat"/>
      </c:valAx>
      <c:valAx>
        <c:axId val="53052976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log [Na+]/[H+]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32384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Kaolinit - Gibbsit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Řešení!$A$20:$A$23</c:f>
              <c:numCache>
                <c:formatCode>General</c:formatCode>
                <c:ptCount val="4"/>
                <c:pt idx="0">
                  <c:v>-3.9</c:v>
                </c:pt>
                <c:pt idx="1">
                  <c:v>-3.9</c:v>
                </c:pt>
                <c:pt idx="2">
                  <c:v>-3.9</c:v>
                </c:pt>
                <c:pt idx="3">
                  <c:v>-3.9</c:v>
                </c:pt>
              </c:numCache>
            </c:numRef>
          </c:xVal>
          <c:yVal>
            <c:numRef>
              <c:f>Řešení!$B$20:$B$23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2D-4289-AFA1-9C0FA192BD34}"/>
            </c:ext>
          </c:extLst>
        </c:ser>
        <c:ser>
          <c:idx val="1"/>
          <c:order val="1"/>
          <c:tx>
            <c:v>Albit-kaolinit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Řešení!$A$16:$A$19</c:f>
              <c:numCache>
                <c:formatCode>General</c:formatCode>
                <c:ptCount val="4"/>
                <c:pt idx="0">
                  <c:v>0</c:v>
                </c:pt>
                <c:pt idx="1">
                  <c:v>-2</c:v>
                </c:pt>
                <c:pt idx="2">
                  <c:v>-3.5</c:v>
                </c:pt>
                <c:pt idx="3">
                  <c:v>-5</c:v>
                </c:pt>
              </c:numCache>
            </c:numRef>
          </c:xVal>
          <c:yVal>
            <c:numRef>
              <c:f>Řešení!$B$16:$B$19</c:f>
              <c:numCache>
                <c:formatCode>General</c:formatCode>
                <c:ptCount val="4"/>
                <c:pt idx="0">
                  <c:v>0.6</c:v>
                </c:pt>
                <c:pt idx="1">
                  <c:v>4.5999999999999996</c:v>
                </c:pt>
                <c:pt idx="2">
                  <c:v>7.6</c:v>
                </c:pt>
                <c:pt idx="3">
                  <c:v>10.6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2D-4289-AFA1-9C0FA192BD34}"/>
            </c:ext>
          </c:extLst>
        </c:ser>
        <c:ser>
          <c:idx val="2"/>
          <c:order val="2"/>
          <c:tx>
            <c:strRef>
              <c:f>Řešení!$A$7</c:f>
              <c:strCache>
                <c:ptCount val="1"/>
                <c:pt idx="0">
                  <c:v>3) Albit - Na-beidelit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Řešení!$A$24:$A$27</c:f>
              <c:numCache>
                <c:formatCode>General</c:formatCode>
                <c:ptCount val="4"/>
                <c:pt idx="0">
                  <c:v>0</c:v>
                </c:pt>
                <c:pt idx="1">
                  <c:v>-2</c:v>
                </c:pt>
                <c:pt idx="2">
                  <c:v>-3.5</c:v>
                </c:pt>
                <c:pt idx="3">
                  <c:v>-5</c:v>
                </c:pt>
              </c:numCache>
            </c:numRef>
          </c:xVal>
          <c:yVal>
            <c:numRef>
              <c:f>Řešení!$B$24:$B$27</c:f>
              <c:numCache>
                <c:formatCode>General</c:formatCode>
                <c:ptCount val="4"/>
                <c:pt idx="0">
                  <c:v>2.7</c:v>
                </c:pt>
                <c:pt idx="1">
                  <c:v>6.04</c:v>
                </c:pt>
                <c:pt idx="2">
                  <c:v>8.5449999999999999</c:v>
                </c:pt>
                <c:pt idx="3">
                  <c:v>11.05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2D-4289-AFA1-9C0FA192BD34}"/>
            </c:ext>
          </c:extLst>
        </c:ser>
        <c:ser>
          <c:idx val="3"/>
          <c:order val="3"/>
          <c:tx>
            <c:strRef>
              <c:f>Řešení!$A$8</c:f>
              <c:strCache>
                <c:ptCount val="1"/>
                <c:pt idx="0">
                  <c:v>4) Na-beidelit - Kaolinit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Řešení!$A$28:$A$31</c:f>
              <c:numCache>
                <c:formatCode>General</c:formatCode>
                <c:ptCount val="4"/>
                <c:pt idx="0">
                  <c:v>0</c:v>
                </c:pt>
                <c:pt idx="1">
                  <c:v>-2</c:v>
                </c:pt>
                <c:pt idx="2">
                  <c:v>-3.5</c:v>
                </c:pt>
                <c:pt idx="3">
                  <c:v>-5</c:v>
                </c:pt>
              </c:numCache>
            </c:numRef>
          </c:xVal>
          <c:yVal>
            <c:numRef>
              <c:f>Řešení!$B$28:$B$31</c:f>
              <c:numCache>
                <c:formatCode>General</c:formatCode>
                <c:ptCount val="4"/>
                <c:pt idx="0">
                  <c:v>-4.7</c:v>
                </c:pt>
                <c:pt idx="1">
                  <c:v>3.3</c:v>
                </c:pt>
                <c:pt idx="2">
                  <c:v>9.3000000000000007</c:v>
                </c:pt>
                <c:pt idx="3">
                  <c:v>15.3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2D-4289-AFA1-9C0FA192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32384"/>
        <c:axId val="530529760"/>
      </c:scatterChart>
      <c:valAx>
        <c:axId val="53053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29760"/>
        <c:crosses val="autoZero"/>
        <c:crossBetween val="midCat"/>
      </c:valAx>
      <c:valAx>
        <c:axId val="530529760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3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Řešení!$A$6</c:f>
              <c:strCache>
                <c:ptCount val="1"/>
                <c:pt idx="0">
                  <c:v>2) Kaolinit - Gibbsit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Řešení!$A$20:$A$23</c:f>
              <c:numCache>
                <c:formatCode>General</c:formatCode>
                <c:ptCount val="4"/>
                <c:pt idx="0">
                  <c:v>-3.9</c:v>
                </c:pt>
                <c:pt idx="1">
                  <c:v>-3.9</c:v>
                </c:pt>
                <c:pt idx="2">
                  <c:v>-3.9</c:v>
                </c:pt>
                <c:pt idx="3">
                  <c:v>-3.9</c:v>
                </c:pt>
              </c:numCache>
            </c:numRef>
          </c:xVal>
          <c:yVal>
            <c:numRef>
              <c:f>Řešení!$B$20:$B$23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47-424D-977C-8BA55C26CE9E}"/>
            </c:ext>
          </c:extLst>
        </c:ser>
        <c:ser>
          <c:idx val="1"/>
          <c:order val="1"/>
          <c:tx>
            <c:strRef>
              <c:f>Řešení!$A$5</c:f>
              <c:strCache>
                <c:ptCount val="1"/>
                <c:pt idx="0">
                  <c:v>1) Albit - Kaolinit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Řešení!$A$39:$A$40</c:f>
              <c:numCache>
                <c:formatCode>General</c:formatCode>
                <c:ptCount val="2"/>
                <c:pt idx="0">
                  <c:v>-3.9</c:v>
                </c:pt>
                <c:pt idx="1">
                  <c:v>-2.65</c:v>
                </c:pt>
              </c:numCache>
            </c:numRef>
          </c:xVal>
          <c:yVal>
            <c:numRef>
              <c:f>Řešení!$B$39:$B$40</c:f>
              <c:numCache>
                <c:formatCode>General</c:formatCode>
                <c:ptCount val="2"/>
                <c:pt idx="0">
                  <c:v>8.4</c:v>
                </c:pt>
                <c:pt idx="1">
                  <c:v>5.8999999999999995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47-424D-977C-8BA55C26CE9E}"/>
            </c:ext>
          </c:extLst>
        </c:ser>
        <c:ser>
          <c:idx val="2"/>
          <c:order val="2"/>
          <c:tx>
            <c:strRef>
              <c:f>Řešení!$A$7</c:f>
              <c:strCache>
                <c:ptCount val="1"/>
                <c:pt idx="0">
                  <c:v>3) Albit - Na-beidelit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Řešení!$A$52:$A$53</c:f>
              <c:numCache>
                <c:formatCode>General</c:formatCode>
                <c:ptCount val="2"/>
                <c:pt idx="0">
                  <c:v>-3.1759656652360517</c:v>
                </c:pt>
                <c:pt idx="1">
                  <c:v>0</c:v>
                </c:pt>
              </c:numCache>
            </c:numRef>
          </c:xVal>
          <c:yVal>
            <c:numRef>
              <c:f>Řešení!$B$52:$B$53</c:f>
              <c:numCache>
                <c:formatCode>General</c:formatCode>
                <c:ptCount val="2"/>
                <c:pt idx="0">
                  <c:v>8.0038626609442076</c:v>
                </c:pt>
                <c:pt idx="1">
                  <c:v>2.7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47-424D-977C-8BA55C26CE9E}"/>
            </c:ext>
          </c:extLst>
        </c:ser>
        <c:ser>
          <c:idx val="3"/>
          <c:order val="3"/>
          <c:tx>
            <c:strRef>
              <c:f>Řešení!$A$8</c:f>
              <c:strCache>
                <c:ptCount val="1"/>
                <c:pt idx="0">
                  <c:v>4) Na-beidelit - Kaolinit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Řešení!$A$46:$A$47</c:f>
              <c:numCache>
                <c:formatCode>General</c:formatCode>
                <c:ptCount val="2"/>
                <c:pt idx="0">
                  <c:v>-3.1759656652360517</c:v>
                </c:pt>
                <c:pt idx="1">
                  <c:v>0</c:v>
                </c:pt>
              </c:numCache>
            </c:numRef>
          </c:xVal>
          <c:yVal>
            <c:numRef>
              <c:f>Řešení!$B$46:$B$47</c:f>
              <c:numCache>
                <c:formatCode>General</c:formatCode>
                <c:ptCount val="2"/>
                <c:pt idx="0">
                  <c:v>8.0038626609442076</c:v>
                </c:pt>
                <c:pt idx="1">
                  <c:v>-4.7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47-424D-977C-8BA55C26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32384"/>
        <c:axId val="530529760"/>
      </c:scatterChart>
      <c:valAx>
        <c:axId val="530532384"/>
        <c:scaling>
          <c:orientation val="minMax"/>
          <c:min val="-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log</a:t>
                </a:r>
                <a:r>
                  <a:rPr lang="cs-CZ" baseline="0"/>
                  <a:t> [H4SiO4]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29760"/>
        <c:crosses val="autoZero"/>
        <c:crossBetween val="midCat"/>
      </c:valAx>
      <c:valAx>
        <c:axId val="53052976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log [Na+]/[H+]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0532384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12</xdr:row>
      <xdr:rowOff>57150</xdr:rowOff>
    </xdr:from>
    <xdr:to>
      <xdr:col>10</xdr:col>
      <xdr:colOff>523874</xdr:colOff>
      <xdr:row>37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37</xdr:row>
      <xdr:rowOff>66675</xdr:rowOff>
    </xdr:from>
    <xdr:to>
      <xdr:col>10</xdr:col>
      <xdr:colOff>514350</xdr:colOff>
      <xdr:row>61</xdr:row>
      <xdr:rowOff>76200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628650</xdr:colOff>
      <xdr:row>40</xdr:row>
      <xdr:rowOff>76200</xdr:rowOff>
    </xdr:from>
    <xdr:ext cx="574068" cy="342786"/>
    <xdr:sp macro="" textlink="">
      <xdr:nvSpPr>
        <xdr:cNvPr id="4" name="TextovéPole 3"/>
        <xdr:cNvSpPr txBox="1"/>
      </xdr:nvSpPr>
      <xdr:spPr>
        <a:xfrm>
          <a:off x="5876925" y="7448550"/>
          <a:ext cx="57406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Albit</a:t>
          </a:r>
          <a:endParaRPr lang="cs-CZ" sz="1100"/>
        </a:p>
      </xdr:txBody>
    </xdr:sp>
    <xdr:clientData/>
  </xdr:oneCellAnchor>
  <xdr:oneCellAnchor>
    <xdr:from>
      <xdr:col>7</xdr:col>
      <xdr:colOff>57150</xdr:colOff>
      <xdr:row>53</xdr:row>
      <xdr:rowOff>171450</xdr:rowOff>
    </xdr:from>
    <xdr:ext cx="1111779" cy="342786"/>
    <xdr:sp macro="" textlink="">
      <xdr:nvSpPr>
        <xdr:cNvPr id="5" name="TextovéPole 4"/>
        <xdr:cNvSpPr txBox="1"/>
      </xdr:nvSpPr>
      <xdr:spPr>
        <a:xfrm>
          <a:off x="6048375" y="9791700"/>
          <a:ext cx="111177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Na-Beidelit</a:t>
          </a:r>
          <a:endParaRPr lang="cs-CZ" sz="1100"/>
        </a:p>
      </xdr:txBody>
    </xdr:sp>
    <xdr:clientData/>
  </xdr:oneCellAnchor>
  <xdr:oneCellAnchor>
    <xdr:from>
      <xdr:col>5</xdr:col>
      <xdr:colOff>581025</xdr:colOff>
      <xdr:row>54</xdr:row>
      <xdr:rowOff>142875</xdr:rowOff>
    </xdr:from>
    <xdr:ext cx="815544" cy="342786"/>
    <xdr:sp macro="" textlink="">
      <xdr:nvSpPr>
        <xdr:cNvPr id="6" name="TextovéPole 5"/>
        <xdr:cNvSpPr txBox="1"/>
      </xdr:nvSpPr>
      <xdr:spPr>
        <a:xfrm>
          <a:off x="5219700" y="9953625"/>
          <a:ext cx="81554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Kaolinit</a:t>
          </a:r>
          <a:endParaRPr lang="cs-CZ" sz="1100"/>
        </a:p>
      </xdr:txBody>
    </xdr:sp>
    <xdr:clientData/>
  </xdr:oneCellAnchor>
  <xdr:oneCellAnchor>
    <xdr:from>
      <xdr:col>4</xdr:col>
      <xdr:colOff>295275</xdr:colOff>
      <xdr:row>45</xdr:row>
      <xdr:rowOff>85725</xdr:rowOff>
    </xdr:from>
    <xdr:ext cx="772840" cy="342786"/>
    <xdr:sp macro="" textlink="">
      <xdr:nvSpPr>
        <xdr:cNvPr id="7" name="TextovéPole 6"/>
        <xdr:cNvSpPr txBox="1"/>
      </xdr:nvSpPr>
      <xdr:spPr>
        <a:xfrm>
          <a:off x="4324350" y="8334375"/>
          <a:ext cx="77284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Gibbsit</a:t>
          </a:r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12</xdr:row>
      <xdr:rowOff>57150</xdr:rowOff>
    </xdr:from>
    <xdr:to>
      <xdr:col>10</xdr:col>
      <xdr:colOff>523874</xdr:colOff>
      <xdr:row>37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37</xdr:row>
      <xdr:rowOff>66675</xdr:rowOff>
    </xdr:from>
    <xdr:to>
      <xdr:col>10</xdr:col>
      <xdr:colOff>514350</xdr:colOff>
      <xdr:row>61</xdr:row>
      <xdr:rowOff>76200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628650</xdr:colOff>
      <xdr:row>40</xdr:row>
      <xdr:rowOff>76200</xdr:rowOff>
    </xdr:from>
    <xdr:ext cx="574068" cy="342786"/>
    <xdr:sp macro="" textlink="">
      <xdr:nvSpPr>
        <xdr:cNvPr id="4" name="TextovéPole 3"/>
        <xdr:cNvSpPr txBox="1"/>
      </xdr:nvSpPr>
      <xdr:spPr>
        <a:xfrm>
          <a:off x="5876925" y="7448550"/>
          <a:ext cx="57406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Albit</a:t>
          </a:r>
          <a:endParaRPr lang="cs-CZ" sz="1100"/>
        </a:p>
      </xdr:txBody>
    </xdr:sp>
    <xdr:clientData/>
  </xdr:oneCellAnchor>
  <xdr:oneCellAnchor>
    <xdr:from>
      <xdr:col>7</xdr:col>
      <xdr:colOff>57150</xdr:colOff>
      <xdr:row>53</xdr:row>
      <xdr:rowOff>171450</xdr:rowOff>
    </xdr:from>
    <xdr:ext cx="1111779" cy="342786"/>
    <xdr:sp macro="" textlink="">
      <xdr:nvSpPr>
        <xdr:cNvPr id="5" name="TextovéPole 4"/>
        <xdr:cNvSpPr txBox="1"/>
      </xdr:nvSpPr>
      <xdr:spPr>
        <a:xfrm>
          <a:off x="6048375" y="9810750"/>
          <a:ext cx="111177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Na-Beidelit</a:t>
          </a:r>
          <a:endParaRPr lang="cs-CZ" sz="1100"/>
        </a:p>
      </xdr:txBody>
    </xdr:sp>
    <xdr:clientData/>
  </xdr:oneCellAnchor>
  <xdr:oneCellAnchor>
    <xdr:from>
      <xdr:col>5</xdr:col>
      <xdr:colOff>581025</xdr:colOff>
      <xdr:row>54</xdr:row>
      <xdr:rowOff>142875</xdr:rowOff>
    </xdr:from>
    <xdr:ext cx="815544" cy="342786"/>
    <xdr:sp macro="" textlink="">
      <xdr:nvSpPr>
        <xdr:cNvPr id="6" name="TextovéPole 5"/>
        <xdr:cNvSpPr txBox="1"/>
      </xdr:nvSpPr>
      <xdr:spPr>
        <a:xfrm>
          <a:off x="5219700" y="9953625"/>
          <a:ext cx="81554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Kaolinit</a:t>
          </a:r>
          <a:endParaRPr lang="cs-CZ" sz="1100"/>
        </a:p>
      </xdr:txBody>
    </xdr:sp>
    <xdr:clientData/>
  </xdr:oneCellAnchor>
  <xdr:oneCellAnchor>
    <xdr:from>
      <xdr:col>4</xdr:col>
      <xdr:colOff>295275</xdr:colOff>
      <xdr:row>45</xdr:row>
      <xdr:rowOff>85725</xdr:rowOff>
    </xdr:from>
    <xdr:ext cx="772840" cy="342786"/>
    <xdr:sp macro="" textlink="">
      <xdr:nvSpPr>
        <xdr:cNvPr id="7" name="TextovéPole 6"/>
        <xdr:cNvSpPr txBox="1"/>
      </xdr:nvSpPr>
      <xdr:spPr>
        <a:xfrm>
          <a:off x="4324350" y="8334375"/>
          <a:ext cx="77284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600"/>
            <a:t>Gibbsit</a:t>
          </a:r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4"/>
  <sheetViews>
    <sheetView tabSelected="1" zoomScaleNormal="100" workbookViewId="0">
      <selection activeCell="I8" sqref="I8"/>
    </sheetView>
  </sheetViews>
  <sheetFormatPr defaultRowHeight="12.75" x14ac:dyDescent="0.2"/>
  <cols>
    <col min="1" max="1" width="15.140625" customWidth="1"/>
    <col min="2" max="2" width="16.5703125" customWidth="1"/>
    <col min="3" max="3" width="13.42578125" customWidth="1"/>
    <col min="4" max="4" width="15.28515625" customWidth="1"/>
    <col min="7" max="7" width="11.140625" customWidth="1"/>
  </cols>
  <sheetData>
    <row r="2" spans="1:15" ht="18" x14ac:dyDescent="0.25">
      <c r="A2" s="1" t="s">
        <v>0</v>
      </c>
    </row>
    <row r="3" spans="1:15" ht="15.75" x14ac:dyDescent="0.25">
      <c r="J3" s="2"/>
      <c r="K3" s="2"/>
      <c r="L3" s="2"/>
      <c r="M3" s="2"/>
      <c r="N3" s="2"/>
      <c r="O3" s="2"/>
    </row>
    <row r="4" spans="1:15" ht="16.5" thickBot="1" x14ac:dyDescent="0.3">
      <c r="A4" s="3" t="s">
        <v>1</v>
      </c>
      <c r="J4" s="4"/>
      <c r="K4" s="4"/>
      <c r="N4" s="4"/>
      <c r="O4" s="4"/>
    </row>
    <row r="5" spans="1:15" ht="18" customHeight="1" x14ac:dyDescent="0.2">
      <c r="A5" s="5" t="s">
        <v>15</v>
      </c>
      <c r="B5" s="6"/>
      <c r="C5" s="6"/>
      <c r="D5" s="7" t="s">
        <v>16</v>
      </c>
      <c r="E5" s="7"/>
      <c r="F5" s="7"/>
      <c r="G5" s="8"/>
      <c r="J5" s="4"/>
      <c r="K5" s="4"/>
      <c r="N5" s="4"/>
      <c r="O5" s="4"/>
    </row>
    <row r="6" spans="1:15" ht="18" customHeight="1" x14ac:dyDescent="0.2">
      <c r="A6" s="9" t="s">
        <v>17</v>
      </c>
      <c r="B6" s="10"/>
      <c r="C6" s="10"/>
      <c r="D6" s="11" t="s">
        <v>18</v>
      </c>
      <c r="E6" s="11"/>
      <c r="F6" s="11"/>
      <c r="G6" s="12"/>
      <c r="H6" t="s">
        <v>2</v>
      </c>
      <c r="J6" s="4"/>
      <c r="K6" s="4"/>
      <c r="N6" s="4"/>
      <c r="O6" s="4"/>
    </row>
    <row r="7" spans="1:15" ht="18" customHeight="1" x14ac:dyDescent="0.2">
      <c r="A7" s="9" t="s">
        <v>19</v>
      </c>
      <c r="B7" s="10"/>
      <c r="C7" s="10"/>
      <c r="D7" s="13" t="s">
        <v>20</v>
      </c>
      <c r="E7" s="14"/>
      <c r="F7" s="14"/>
      <c r="G7" s="15"/>
      <c r="J7" s="4"/>
      <c r="K7" s="4"/>
      <c r="L7" s="4"/>
      <c r="M7" s="4"/>
      <c r="N7" s="4"/>
      <c r="O7" s="4"/>
    </row>
    <row r="8" spans="1:15" ht="18" customHeight="1" x14ac:dyDescent="0.2">
      <c r="A8" s="9" t="s">
        <v>21</v>
      </c>
      <c r="B8" s="10"/>
      <c r="C8" s="10"/>
      <c r="D8" s="11" t="s">
        <v>22</v>
      </c>
      <c r="E8" s="11"/>
      <c r="F8" s="11"/>
      <c r="G8" s="12"/>
      <c r="J8" s="4"/>
      <c r="K8" s="4"/>
      <c r="N8" s="4"/>
      <c r="O8" s="4"/>
    </row>
    <row r="10" spans="1:15" ht="19.5" x14ac:dyDescent="0.35">
      <c r="A10" s="16" t="s">
        <v>11</v>
      </c>
      <c r="B10" s="16"/>
      <c r="C10" s="16"/>
      <c r="D10" s="16"/>
    </row>
    <row r="11" spans="1:15" ht="20.25" x14ac:dyDescent="0.35">
      <c r="A11" s="16" t="s">
        <v>12</v>
      </c>
      <c r="B11" s="16"/>
      <c r="C11" s="16"/>
      <c r="D11" s="16"/>
      <c r="E11" s="4" t="s">
        <v>2</v>
      </c>
    </row>
    <row r="12" spans="1:15" ht="20.25" customHeight="1" x14ac:dyDescent="0.2">
      <c r="A12" s="17" t="s">
        <v>13</v>
      </c>
      <c r="B12" s="17"/>
      <c r="C12" s="17"/>
      <c r="D12" s="17"/>
      <c r="E12" t="s">
        <v>2</v>
      </c>
      <c r="I12" t="s">
        <v>2</v>
      </c>
    </row>
    <row r="14" spans="1:15" ht="13.5" thickBot="1" x14ac:dyDescent="0.25"/>
    <row r="15" spans="1:15" ht="15" thickBot="1" x14ac:dyDescent="0.3">
      <c r="A15" s="18" t="s">
        <v>3</v>
      </c>
      <c r="B15" s="19" t="s">
        <v>14</v>
      </c>
      <c r="C15" s="20" t="s">
        <v>5</v>
      </c>
      <c r="E15" t="s">
        <v>2</v>
      </c>
    </row>
    <row r="16" spans="1:15" x14ac:dyDescent="0.2">
      <c r="A16" s="23"/>
      <c r="B16" s="33"/>
      <c r="C16" s="31" t="s">
        <v>6</v>
      </c>
      <c r="E16" s="21"/>
      <c r="F16" s="21"/>
      <c r="G16" s="21"/>
      <c r="H16" s="21"/>
    </row>
    <row r="17" spans="1:20" x14ac:dyDescent="0.2">
      <c r="A17" s="22"/>
      <c r="B17" s="34"/>
      <c r="C17" s="32"/>
      <c r="E17" s="21"/>
      <c r="F17" s="21"/>
      <c r="G17" s="21"/>
      <c r="H17" s="21"/>
    </row>
    <row r="18" spans="1:20" x14ac:dyDescent="0.2">
      <c r="A18" s="22"/>
      <c r="B18" s="34"/>
      <c r="C18" s="32"/>
      <c r="E18" s="21"/>
      <c r="F18" s="21"/>
      <c r="G18" s="21"/>
      <c r="H18" s="21"/>
    </row>
    <row r="19" spans="1:20" ht="13.5" thickBot="1" x14ac:dyDescent="0.25">
      <c r="A19" s="24"/>
      <c r="B19" s="35"/>
      <c r="C19" s="32"/>
      <c r="E19" s="21"/>
      <c r="F19" s="21"/>
      <c r="G19" s="21"/>
      <c r="H19" s="21"/>
    </row>
    <row r="20" spans="1:20" x14ac:dyDescent="0.2">
      <c r="A20" s="23"/>
      <c r="B20" s="33"/>
      <c r="C20" s="36" t="s">
        <v>7</v>
      </c>
      <c r="E20" s="21"/>
      <c r="F20" s="21"/>
      <c r="G20" s="21"/>
      <c r="H20" s="21"/>
    </row>
    <row r="21" spans="1:20" x14ac:dyDescent="0.2">
      <c r="A21" s="22"/>
      <c r="B21" s="34"/>
      <c r="C21" s="37"/>
      <c r="E21" s="21"/>
      <c r="F21" s="21"/>
      <c r="G21" s="21"/>
      <c r="H21" s="21"/>
    </row>
    <row r="22" spans="1:20" x14ac:dyDescent="0.2">
      <c r="A22" s="22"/>
      <c r="B22" s="34"/>
      <c r="C22" s="37"/>
      <c r="T22" t="s">
        <v>2</v>
      </c>
    </row>
    <row r="23" spans="1:20" ht="13.5" thickBot="1" x14ac:dyDescent="0.25">
      <c r="A23" s="24"/>
      <c r="B23" s="35"/>
      <c r="C23" s="38"/>
      <c r="G23" t="s">
        <v>2</v>
      </c>
    </row>
    <row r="24" spans="1:20" x14ac:dyDescent="0.2">
      <c r="A24" s="23"/>
      <c r="B24" s="33"/>
      <c r="C24" s="31" t="s">
        <v>8</v>
      </c>
    </row>
    <row r="25" spans="1:20" x14ac:dyDescent="0.2">
      <c r="A25" s="22"/>
      <c r="B25" s="34"/>
      <c r="C25" s="32"/>
    </row>
    <row r="26" spans="1:20" x14ac:dyDescent="0.2">
      <c r="A26" s="22"/>
      <c r="B26" s="34"/>
      <c r="C26" s="32"/>
      <c r="F26" t="s">
        <v>2</v>
      </c>
    </row>
    <row r="27" spans="1:20" ht="13.5" thickBot="1" x14ac:dyDescent="0.25">
      <c r="A27" s="24"/>
      <c r="B27" s="35"/>
      <c r="C27" s="39"/>
    </row>
    <row r="28" spans="1:20" x14ac:dyDescent="0.2">
      <c r="A28" s="23"/>
      <c r="B28" s="33"/>
      <c r="C28" s="40" t="s">
        <v>9</v>
      </c>
    </row>
    <row r="29" spans="1:20" x14ac:dyDescent="0.2">
      <c r="A29" s="22"/>
      <c r="B29" s="34"/>
      <c r="C29" s="32"/>
      <c r="E29" t="s">
        <v>2</v>
      </c>
    </row>
    <row r="30" spans="1:20" x14ac:dyDescent="0.2">
      <c r="A30" s="22"/>
      <c r="B30" s="34"/>
      <c r="C30" s="32"/>
      <c r="E30" t="s">
        <v>2</v>
      </c>
    </row>
    <row r="31" spans="1:20" ht="13.5" thickBot="1" x14ac:dyDescent="0.25">
      <c r="A31" s="24"/>
      <c r="B31" s="35"/>
      <c r="C31" s="39"/>
    </row>
    <row r="34" spans="1:2" ht="15.75" x14ac:dyDescent="0.25">
      <c r="A34" s="3" t="s">
        <v>10</v>
      </c>
    </row>
    <row r="35" spans="1:2" x14ac:dyDescent="0.2">
      <c r="A35" t="s">
        <v>29</v>
      </c>
    </row>
    <row r="36" spans="1:2" ht="15" x14ac:dyDescent="0.2">
      <c r="A36" s="26" t="s">
        <v>27</v>
      </c>
    </row>
    <row r="37" spans="1:2" ht="13.5" thickBot="1" x14ac:dyDescent="0.25">
      <c r="A37" t="s">
        <v>28</v>
      </c>
    </row>
    <row r="38" spans="1:2" ht="15" thickBot="1" x14ac:dyDescent="0.3">
      <c r="A38" s="27" t="s">
        <v>3</v>
      </c>
      <c r="B38" s="28" t="s">
        <v>4</v>
      </c>
    </row>
    <row r="39" spans="1:2" ht="13.5" thickBot="1" x14ac:dyDescent="0.25">
      <c r="A39" s="23">
        <v>-3.9</v>
      </c>
      <c r="B39" s="25">
        <f>-2*A39+0.6</f>
        <v>8.4</v>
      </c>
    </row>
    <row r="40" spans="1:2" x14ac:dyDescent="0.2">
      <c r="A40" s="23">
        <f>5.3/-2</f>
        <v>-2.65</v>
      </c>
      <c r="B40" s="33">
        <f>-2*A40+0.6</f>
        <v>5.8999999999999995</v>
      </c>
    </row>
    <row r="43" spans="1:2" ht="15" x14ac:dyDescent="0.2">
      <c r="A43" s="26" t="s">
        <v>25</v>
      </c>
    </row>
    <row r="44" spans="1:2" ht="13.5" thickBot="1" x14ac:dyDescent="0.25">
      <c r="A44" t="s">
        <v>26</v>
      </c>
    </row>
    <row r="45" spans="1:2" ht="15" thickBot="1" x14ac:dyDescent="0.3">
      <c r="A45" s="27" t="s">
        <v>3</v>
      </c>
      <c r="B45" s="28" t="s">
        <v>4</v>
      </c>
    </row>
    <row r="46" spans="1:2" ht="13.5" thickBot="1" x14ac:dyDescent="0.25">
      <c r="A46" s="23">
        <f>7.4/(-2.33)</f>
        <v>-3.1759656652360517</v>
      </c>
      <c r="B46" s="33">
        <f>-4*A46-4.7</f>
        <v>8.0038626609442076</v>
      </c>
    </row>
    <row r="47" spans="1:2" x14ac:dyDescent="0.2">
      <c r="A47" s="23">
        <v>0</v>
      </c>
      <c r="B47" s="33">
        <f>-4*A47-4.7</f>
        <v>-4.7</v>
      </c>
    </row>
    <row r="49" spans="1:4" ht="15" x14ac:dyDescent="0.2">
      <c r="A49" s="26" t="s">
        <v>23</v>
      </c>
    </row>
    <row r="50" spans="1:4" ht="13.5" thickBot="1" x14ac:dyDescent="0.25">
      <c r="A50" t="s">
        <v>24</v>
      </c>
    </row>
    <row r="51" spans="1:4" ht="15" thickBot="1" x14ac:dyDescent="0.3">
      <c r="A51" s="27" t="s">
        <v>3</v>
      </c>
      <c r="B51" s="28" t="s">
        <v>4</v>
      </c>
    </row>
    <row r="52" spans="1:4" ht="13.5" thickBot="1" x14ac:dyDescent="0.25">
      <c r="A52" s="29">
        <f>A46</f>
        <v>-3.1759656652360517</v>
      </c>
      <c r="B52" s="30">
        <f>-1.67*A52+2.7</f>
        <v>8.0038626609442076</v>
      </c>
    </row>
    <row r="53" spans="1:4" x14ac:dyDescent="0.2">
      <c r="A53" s="23">
        <v>0</v>
      </c>
      <c r="B53" s="33">
        <f>-1.67*A53+2.7</f>
        <v>2.7</v>
      </c>
    </row>
    <row r="54" spans="1:4" x14ac:dyDescent="0.2">
      <c r="D54" t="s">
        <v>2</v>
      </c>
    </row>
    <row r="60" spans="1:4" x14ac:dyDescent="0.2">
      <c r="B60" t="s">
        <v>2</v>
      </c>
    </row>
    <row r="61" spans="1:4" ht="15" x14ac:dyDescent="0.2">
      <c r="A61" s="26"/>
    </row>
    <row r="64" spans="1:4" x14ac:dyDescent="0.2">
      <c r="B64" t="s">
        <v>2</v>
      </c>
    </row>
  </sheetData>
  <mergeCells count="15">
    <mergeCell ref="C20:C23"/>
    <mergeCell ref="C24:C27"/>
    <mergeCell ref="C28:C31"/>
    <mergeCell ref="A10:D10"/>
    <mergeCell ref="A11:D11"/>
    <mergeCell ref="A12:D12"/>
    <mergeCell ref="C16:C19"/>
    <mergeCell ref="A8:C8"/>
    <mergeCell ref="D8:G8"/>
    <mergeCell ref="A5:C5"/>
    <mergeCell ref="D5:G5"/>
    <mergeCell ref="A6:C6"/>
    <mergeCell ref="D6:G6"/>
    <mergeCell ref="A7:C7"/>
    <mergeCell ref="D7:G7"/>
  </mergeCells>
  <pageMargins left="0.78740157499999996" right="0.78740157499999996" top="0.984251969" bottom="0.984251969" header="0.4921259845" footer="0.4921259845"/>
  <pageSetup paperSize="9" orientation="portrait" horizontalDpi="300" verticalDpi="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4"/>
  <sheetViews>
    <sheetView topLeftCell="A16" zoomScaleNormal="100" workbookViewId="0">
      <selection activeCell="D44" sqref="D44"/>
    </sheetView>
  </sheetViews>
  <sheetFormatPr defaultRowHeight="12.75" x14ac:dyDescent="0.2"/>
  <cols>
    <col min="1" max="1" width="15.140625" customWidth="1"/>
    <col min="2" max="2" width="16.5703125" customWidth="1"/>
    <col min="3" max="3" width="13.42578125" customWidth="1"/>
    <col min="4" max="4" width="15.28515625" customWidth="1"/>
    <col min="7" max="7" width="11.140625" customWidth="1"/>
  </cols>
  <sheetData>
    <row r="2" spans="1:15" ht="18" x14ac:dyDescent="0.25">
      <c r="A2" s="1" t="s">
        <v>0</v>
      </c>
    </row>
    <row r="3" spans="1:15" ht="15.75" x14ac:dyDescent="0.25">
      <c r="J3" s="2"/>
      <c r="K3" s="2"/>
      <c r="L3" s="2"/>
      <c r="M3" s="2"/>
      <c r="N3" s="2"/>
      <c r="O3" s="2"/>
    </row>
    <row r="4" spans="1:15" ht="16.5" thickBot="1" x14ac:dyDescent="0.3">
      <c r="A4" s="3" t="s">
        <v>1</v>
      </c>
      <c r="J4" s="4"/>
      <c r="K4" s="4"/>
      <c r="N4" s="4"/>
      <c r="O4" s="4"/>
    </row>
    <row r="5" spans="1:15" ht="18" customHeight="1" x14ac:dyDescent="0.2">
      <c r="A5" s="5" t="s">
        <v>15</v>
      </c>
      <c r="B5" s="6"/>
      <c r="C5" s="6"/>
      <c r="D5" s="7" t="s">
        <v>16</v>
      </c>
      <c r="E5" s="7"/>
      <c r="F5" s="7"/>
      <c r="G5" s="8"/>
      <c r="J5" s="4"/>
      <c r="K5" s="4"/>
      <c r="N5" s="4"/>
      <c r="O5" s="4"/>
    </row>
    <row r="6" spans="1:15" ht="18" customHeight="1" x14ac:dyDescent="0.2">
      <c r="A6" s="9" t="s">
        <v>17</v>
      </c>
      <c r="B6" s="10"/>
      <c r="C6" s="10"/>
      <c r="D6" s="11" t="s">
        <v>18</v>
      </c>
      <c r="E6" s="11"/>
      <c r="F6" s="11"/>
      <c r="G6" s="12"/>
      <c r="H6" t="s">
        <v>2</v>
      </c>
      <c r="J6" s="4"/>
      <c r="K6" s="4"/>
      <c r="N6" s="4"/>
      <c r="O6" s="4"/>
    </row>
    <row r="7" spans="1:15" ht="18" customHeight="1" x14ac:dyDescent="0.2">
      <c r="A7" s="9" t="s">
        <v>19</v>
      </c>
      <c r="B7" s="10"/>
      <c r="C7" s="10"/>
      <c r="D7" s="13" t="s">
        <v>20</v>
      </c>
      <c r="E7" s="14"/>
      <c r="F7" s="14"/>
      <c r="G7" s="15"/>
      <c r="J7" s="4"/>
      <c r="K7" s="4"/>
      <c r="L7" s="4"/>
      <c r="M7" s="4"/>
      <c r="N7" s="4"/>
      <c r="O7" s="4"/>
    </row>
    <row r="8" spans="1:15" ht="18" customHeight="1" x14ac:dyDescent="0.2">
      <c r="A8" s="9" t="s">
        <v>21</v>
      </c>
      <c r="B8" s="10"/>
      <c r="C8" s="10"/>
      <c r="D8" s="11" t="s">
        <v>22</v>
      </c>
      <c r="E8" s="11"/>
      <c r="F8" s="11"/>
      <c r="G8" s="12"/>
      <c r="J8" s="4"/>
      <c r="K8" s="4"/>
      <c r="N8" s="4"/>
      <c r="O8" s="4"/>
    </row>
    <row r="10" spans="1:15" ht="19.5" x14ac:dyDescent="0.35">
      <c r="A10" s="16" t="s">
        <v>11</v>
      </c>
      <c r="B10" s="16"/>
      <c r="C10" s="16"/>
      <c r="D10" s="16"/>
    </row>
    <row r="11" spans="1:15" ht="20.25" x14ac:dyDescent="0.35">
      <c r="A11" s="16" t="s">
        <v>12</v>
      </c>
      <c r="B11" s="16"/>
      <c r="C11" s="16"/>
      <c r="D11" s="16"/>
      <c r="E11" s="4" t="s">
        <v>2</v>
      </c>
    </row>
    <row r="12" spans="1:15" ht="20.25" customHeight="1" x14ac:dyDescent="0.2">
      <c r="A12" s="17" t="s">
        <v>13</v>
      </c>
      <c r="B12" s="17"/>
      <c r="C12" s="17"/>
      <c r="D12" s="17"/>
      <c r="E12" t="s">
        <v>2</v>
      </c>
      <c r="I12" t="s">
        <v>2</v>
      </c>
    </row>
    <row r="14" spans="1:15" ht="13.5" thickBot="1" x14ac:dyDescent="0.25"/>
    <row r="15" spans="1:15" ht="15" thickBot="1" x14ac:dyDescent="0.3">
      <c r="A15" s="18" t="s">
        <v>3</v>
      </c>
      <c r="B15" s="19" t="s">
        <v>14</v>
      </c>
      <c r="C15" s="20" t="s">
        <v>5</v>
      </c>
      <c r="E15" t="s">
        <v>2</v>
      </c>
    </row>
    <row r="16" spans="1:15" x14ac:dyDescent="0.2">
      <c r="A16" s="23">
        <v>0</v>
      </c>
      <c r="B16" s="33">
        <f>-2*A16+0.6</f>
        <v>0.6</v>
      </c>
      <c r="C16" s="31" t="s">
        <v>6</v>
      </c>
      <c r="E16" s="21"/>
      <c r="F16" s="21"/>
      <c r="G16" s="21"/>
      <c r="H16" s="21"/>
    </row>
    <row r="17" spans="1:20" x14ac:dyDescent="0.2">
      <c r="A17" s="22">
        <v>-2</v>
      </c>
      <c r="B17" s="34">
        <f t="shared" ref="B17:B19" si="0">-2*A17+0.6</f>
        <v>4.5999999999999996</v>
      </c>
      <c r="C17" s="32"/>
      <c r="E17" s="21"/>
      <c r="F17" s="21"/>
      <c r="G17" s="21"/>
      <c r="H17" s="21"/>
    </row>
    <row r="18" spans="1:20" x14ac:dyDescent="0.2">
      <c r="A18" s="22">
        <v>-3.5</v>
      </c>
      <c r="B18" s="34">
        <f t="shared" si="0"/>
        <v>7.6</v>
      </c>
      <c r="C18" s="32"/>
      <c r="E18" s="21"/>
      <c r="F18" s="21"/>
      <c r="G18" s="21"/>
      <c r="H18" s="21"/>
    </row>
    <row r="19" spans="1:20" ht="13.5" thickBot="1" x14ac:dyDescent="0.25">
      <c r="A19" s="24">
        <v>-5</v>
      </c>
      <c r="B19" s="35">
        <f t="shared" si="0"/>
        <v>10.6</v>
      </c>
      <c r="C19" s="32"/>
      <c r="E19" s="21"/>
      <c r="F19" s="21"/>
      <c r="G19" s="21"/>
      <c r="H19" s="21"/>
    </row>
    <row r="20" spans="1:20" x14ac:dyDescent="0.2">
      <c r="A20" s="23">
        <v>-3.9</v>
      </c>
      <c r="B20" s="33">
        <v>0</v>
      </c>
      <c r="C20" s="36" t="s">
        <v>7</v>
      </c>
      <c r="E20" s="21"/>
      <c r="F20" s="21"/>
      <c r="G20" s="21"/>
      <c r="H20" s="21"/>
    </row>
    <row r="21" spans="1:20" x14ac:dyDescent="0.2">
      <c r="A21" s="22">
        <v>-3.9</v>
      </c>
      <c r="B21" s="34">
        <v>4</v>
      </c>
      <c r="C21" s="37"/>
      <c r="E21" s="21"/>
      <c r="F21" s="21"/>
      <c r="G21" s="21"/>
      <c r="H21" s="21"/>
    </row>
    <row r="22" spans="1:20" x14ac:dyDescent="0.2">
      <c r="A22" s="22">
        <v>-3.9</v>
      </c>
      <c r="B22" s="34">
        <v>8</v>
      </c>
      <c r="C22" s="37"/>
      <c r="T22" t="s">
        <v>2</v>
      </c>
    </row>
    <row r="23" spans="1:20" ht="13.5" thickBot="1" x14ac:dyDescent="0.25">
      <c r="A23" s="24">
        <v>-3.9</v>
      </c>
      <c r="B23" s="35">
        <v>12</v>
      </c>
      <c r="C23" s="38"/>
      <c r="G23" t="s">
        <v>2</v>
      </c>
    </row>
    <row r="24" spans="1:20" x14ac:dyDescent="0.2">
      <c r="A24" s="23">
        <v>0</v>
      </c>
      <c r="B24" s="33">
        <f>-1.67*A24+2.7</f>
        <v>2.7</v>
      </c>
      <c r="C24" s="31" t="s">
        <v>8</v>
      </c>
    </row>
    <row r="25" spans="1:20" x14ac:dyDescent="0.2">
      <c r="A25" s="22">
        <v>-2</v>
      </c>
      <c r="B25" s="34">
        <f t="shared" ref="B25:B27" si="1">-1.67*A25+2.7</f>
        <v>6.04</v>
      </c>
      <c r="C25" s="32"/>
    </row>
    <row r="26" spans="1:20" x14ac:dyDescent="0.2">
      <c r="A26" s="22">
        <v>-3.5</v>
      </c>
      <c r="B26" s="34">
        <f t="shared" si="1"/>
        <v>8.5449999999999999</v>
      </c>
      <c r="C26" s="32"/>
      <c r="F26" t="s">
        <v>2</v>
      </c>
    </row>
    <row r="27" spans="1:20" ht="13.5" thickBot="1" x14ac:dyDescent="0.25">
      <c r="A27" s="24">
        <v>-5</v>
      </c>
      <c r="B27" s="35">
        <f t="shared" si="1"/>
        <v>11.05</v>
      </c>
      <c r="C27" s="39"/>
    </row>
    <row r="28" spans="1:20" x14ac:dyDescent="0.2">
      <c r="A28" s="23">
        <v>0</v>
      </c>
      <c r="B28" s="33">
        <f>-4*A28-4.7</f>
        <v>-4.7</v>
      </c>
      <c r="C28" s="40" t="s">
        <v>9</v>
      </c>
    </row>
    <row r="29" spans="1:20" x14ac:dyDescent="0.2">
      <c r="A29" s="22">
        <v>-2</v>
      </c>
      <c r="B29" s="34">
        <f t="shared" ref="B29:B31" si="2">-4*A29-4.7</f>
        <v>3.3</v>
      </c>
      <c r="C29" s="32"/>
      <c r="E29" t="s">
        <v>2</v>
      </c>
    </row>
    <row r="30" spans="1:20" x14ac:dyDescent="0.2">
      <c r="A30" s="22">
        <v>-3.5</v>
      </c>
      <c r="B30" s="34">
        <f t="shared" si="2"/>
        <v>9.3000000000000007</v>
      </c>
      <c r="C30" s="32"/>
      <c r="E30" t="s">
        <v>2</v>
      </c>
    </row>
    <row r="31" spans="1:20" ht="13.5" thickBot="1" x14ac:dyDescent="0.25">
      <c r="A31" s="24">
        <v>-5</v>
      </c>
      <c r="B31" s="35">
        <f t="shared" si="2"/>
        <v>15.3</v>
      </c>
      <c r="C31" s="39"/>
    </row>
    <row r="34" spans="1:2" ht="15.75" x14ac:dyDescent="0.25">
      <c r="A34" s="3" t="s">
        <v>10</v>
      </c>
    </row>
    <row r="35" spans="1:2" x14ac:dyDescent="0.2">
      <c r="A35" t="s">
        <v>29</v>
      </c>
    </row>
    <row r="36" spans="1:2" ht="15" x14ac:dyDescent="0.2">
      <c r="A36" s="26" t="s">
        <v>27</v>
      </c>
    </row>
    <row r="37" spans="1:2" ht="13.5" thickBot="1" x14ac:dyDescent="0.25">
      <c r="A37" t="s">
        <v>28</v>
      </c>
    </row>
    <row r="38" spans="1:2" ht="15" thickBot="1" x14ac:dyDescent="0.3">
      <c r="A38" s="27" t="s">
        <v>3</v>
      </c>
      <c r="B38" s="28" t="s">
        <v>4</v>
      </c>
    </row>
    <row r="39" spans="1:2" ht="13.5" thickBot="1" x14ac:dyDescent="0.25">
      <c r="A39" s="23">
        <v>-3.9</v>
      </c>
      <c r="B39" s="25">
        <f>-2*A39+0.6</f>
        <v>8.4</v>
      </c>
    </row>
    <row r="40" spans="1:2" x14ac:dyDescent="0.2">
      <c r="A40" s="23">
        <f>5.3/-2</f>
        <v>-2.65</v>
      </c>
      <c r="B40" s="33">
        <f>-2*A40+0.6</f>
        <v>5.8999999999999995</v>
      </c>
    </row>
    <row r="43" spans="1:2" ht="15" x14ac:dyDescent="0.2">
      <c r="A43" s="26" t="s">
        <v>25</v>
      </c>
    </row>
    <row r="44" spans="1:2" ht="13.5" thickBot="1" x14ac:dyDescent="0.25">
      <c r="A44" t="s">
        <v>26</v>
      </c>
    </row>
    <row r="45" spans="1:2" ht="15" thickBot="1" x14ac:dyDescent="0.3">
      <c r="A45" s="27" t="s">
        <v>3</v>
      </c>
      <c r="B45" s="28" t="s">
        <v>4</v>
      </c>
    </row>
    <row r="46" spans="1:2" ht="13.5" thickBot="1" x14ac:dyDescent="0.25">
      <c r="A46" s="23">
        <f>7.4/(-2.33)</f>
        <v>-3.1759656652360517</v>
      </c>
      <c r="B46" s="33">
        <f>-4*A46-4.7</f>
        <v>8.0038626609442076</v>
      </c>
    </row>
    <row r="47" spans="1:2" x14ac:dyDescent="0.2">
      <c r="A47" s="23">
        <v>0</v>
      </c>
      <c r="B47" s="33">
        <f>-4*A47-4.7</f>
        <v>-4.7</v>
      </c>
    </row>
    <row r="49" spans="1:4" ht="15" x14ac:dyDescent="0.2">
      <c r="A49" s="26" t="s">
        <v>23</v>
      </c>
    </row>
    <row r="50" spans="1:4" ht="13.5" thickBot="1" x14ac:dyDescent="0.25">
      <c r="A50" t="s">
        <v>24</v>
      </c>
    </row>
    <row r="51" spans="1:4" ht="15" thickBot="1" x14ac:dyDescent="0.3">
      <c r="A51" s="27" t="s">
        <v>3</v>
      </c>
      <c r="B51" s="28" t="s">
        <v>4</v>
      </c>
    </row>
    <row r="52" spans="1:4" ht="13.5" thickBot="1" x14ac:dyDescent="0.25">
      <c r="A52" s="29">
        <f>A46</f>
        <v>-3.1759656652360517</v>
      </c>
      <c r="B52" s="30">
        <f>-1.67*A52+2.7</f>
        <v>8.0038626609442076</v>
      </c>
    </row>
    <row r="53" spans="1:4" x14ac:dyDescent="0.2">
      <c r="A53" s="23">
        <v>0</v>
      </c>
      <c r="B53" s="33">
        <f>-1.67*A53+2.7</f>
        <v>2.7</v>
      </c>
    </row>
    <row r="54" spans="1:4" x14ac:dyDescent="0.2">
      <c r="D54" t="s">
        <v>2</v>
      </c>
    </row>
    <row r="60" spans="1:4" x14ac:dyDescent="0.2">
      <c r="B60" t="s">
        <v>2</v>
      </c>
    </row>
    <row r="61" spans="1:4" ht="15" x14ac:dyDescent="0.2">
      <c r="A61" s="26"/>
    </row>
    <row r="64" spans="1:4" x14ac:dyDescent="0.2">
      <c r="B64" t="s">
        <v>2</v>
      </c>
    </row>
  </sheetData>
  <mergeCells count="15">
    <mergeCell ref="C20:C23"/>
    <mergeCell ref="C24:C27"/>
    <mergeCell ref="C28:C31"/>
    <mergeCell ref="A8:C8"/>
    <mergeCell ref="D8:G8"/>
    <mergeCell ref="A10:D10"/>
    <mergeCell ref="A11:D11"/>
    <mergeCell ref="A12:D12"/>
    <mergeCell ref="C16:C19"/>
    <mergeCell ref="A5:C5"/>
    <mergeCell ref="D5:G5"/>
    <mergeCell ref="A6:C6"/>
    <mergeCell ref="D6:G6"/>
    <mergeCell ref="A7:C7"/>
    <mergeCell ref="D7:G7"/>
  </mergeCells>
  <pageMargins left="0.78740157499999996" right="0.78740157499999996" top="0.984251969" bottom="0.984251969" header="0.4921259845" footer="0.4921259845"/>
  <pageSetup paperSize="9" orientation="portrait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Řešení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Pracný</dc:creator>
  <cp:lastModifiedBy>Pavel Pracný</cp:lastModifiedBy>
  <dcterms:created xsi:type="dcterms:W3CDTF">2016-11-21T15:09:25Z</dcterms:created>
  <dcterms:modified xsi:type="dcterms:W3CDTF">2016-11-22T08:16:03Z</dcterms:modified>
</cp:coreProperties>
</file>