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ozoval\Desktop\4. cviceni\"/>
    </mc:Choice>
  </mc:AlternateContent>
  <bookViews>
    <workbookView xWindow="0" yWindow="0" windowWidth="24000" windowHeight="9756"/>
  </bookViews>
  <sheets>
    <sheet name="domaci_povinnosti_inercie" sheetId="1" r:id="rId1"/>
  </sheets>
  <calcPr calcId="162913"/>
</workbook>
</file>

<file path=xl/calcChain.xml><?xml version="1.0" encoding="utf-8"?>
<calcChain xmlns="http://schemas.openxmlformats.org/spreadsheetml/2006/main">
  <c r="V16" i="1" l="1"/>
  <c r="W16" i="1"/>
  <c r="U16" i="1"/>
  <c r="T16" i="1"/>
  <c r="S16" i="1"/>
  <c r="W3" i="1"/>
  <c r="M3" i="1"/>
  <c r="B16" i="1"/>
  <c r="H3" i="1"/>
  <c r="Q3" i="1" l="1"/>
  <c r="Z26" i="1"/>
  <c r="F3" i="1" l="1"/>
  <c r="F16" i="1"/>
  <c r="C16" i="1"/>
  <c r="D16" i="1"/>
  <c r="E16" i="1"/>
  <c r="K3" i="1" s="1"/>
  <c r="F4" i="1"/>
  <c r="F5" i="1"/>
  <c r="F6" i="1"/>
  <c r="F7" i="1"/>
  <c r="F8" i="1"/>
  <c r="F9" i="1"/>
  <c r="F10" i="1"/>
  <c r="F11" i="1"/>
  <c r="F12" i="1"/>
  <c r="F13" i="1"/>
  <c r="F14" i="1"/>
  <c r="F15" i="1"/>
  <c r="I3" i="1" l="1"/>
  <c r="H8" i="1"/>
  <c r="M8" i="1" s="1"/>
  <c r="N3" i="1"/>
  <c r="H12" i="1"/>
  <c r="M12" i="1" s="1"/>
  <c r="H14" i="1"/>
  <c r="M14" i="1" s="1"/>
  <c r="H10" i="1"/>
  <c r="M10" i="1" s="1"/>
  <c r="H6" i="1"/>
  <c r="M6" i="1" s="1"/>
  <c r="P3" i="1"/>
  <c r="H11" i="1"/>
  <c r="M11" i="1" s="1"/>
  <c r="H5" i="1"/>
  <c r="M5" i="1" s="1"/>
  <c r="H7" i="1"/>
  <c r="M7" i="1" s="1"/>
  <c r="J3" i="1"/>
  <c r="O3" i="1" s="1"/>
  <c r="H15" i="1"/>
  <c r="M15" i="1" s="1"/>
  <c r="H9" i="1"/>
  <c r="M9" i="1" s="1"/>
  <c r="H4" i="1"/>
  <c r="M4" i="1" s="1"/>
  <c r="I4" i="1"/>
  <c r="N4" i="1" s="1"/>
  <c r="H13" i="1"/>
  <c r="M13" i="1" s="1"/>
  <c r="K15" i="1"/>
  <c r="P15" i="1" s="1"/>
  <c r="K14" i="1"/>
  <c r="P14" i="1" s="1"/>
  <c r="K13" i="1"/>
  <c r="P13" i="1" s="1"/>
  <c r="K12" i="1"/>
  <c r="P12" i="1" s="1"/>
  <c r="K11" i="1"/>
  <c r="P11" i="1" s="1"/>
  <c r="K10" i="1"/>
  <c r="P10" i="1" s="1"/>
  <c r="K9" i="1"/>
  <c r="P9" i="1" s="1"/>
  <c r="K8" i="1"/>
  <c r="P8" i="1" s="1"/>
  <c r="K7" i="1"/>
  <c r="P7" i="1" s="1"/>
  <c r="K6" i="1"/>
  <c r="P6" i="1" s="1"/>
  <c r="K5" i="1"/>
  <c r="P5" i="1" s="1"/>
  <c r="K4" i="1"/>
  <c r="P4" i="1" s="1"/>
  <c r="J15" i="1"/>
  <c r="O15" i="1" s="1"/>
  <c r="J14" i="1"/>
  <c r="O14" i="1" s="1"/>
  <c r="J13" i="1"/>
  <c r="O13" i="1" s="1"/>
  <c r="J12" i="1"/>
  <c r="O12" i="1" s="1"/>
  <c r="J11" i="1"/>
  <c r="O11" i="1" s="1"/>
  <c r="J10" i="1"/>
  <c r="O10" i="1" s="1"/>
  <c r="J9" i="1"/>
  <c r="O9" i="1" s="1"/>
  <c r="J8" i="1"/>
  <c r="O8" i="1" s="1"/>
  <c r="J7" i="1"/>
  <c r="O7" i="1" s="1"/>
  <c r="J6" i="1"/>
  <c r="O6" i="1" s="1"/>
  <c r="J5" i="1"/>
  <c r="O5" i="1" s="1"/>
  <c r="J4" i="1"/>
  <c r="O4" i="1" s="1"/>
  <c r="I15" i="1"/>
  <c r="N15" i="1" s="1"/>
  <c r="I14" i="1"/>
  <c r="N14" i="1" s="1"/>
  <c r="I13" i="1"/>
  <c r="N13" i="1" s="1"/>
  <c r="I12" i="1"/>
  <c r="N12" i="1" s="1"/>
  <c r="I11" i="1"/>
  <c r="N11" i="1" s="1"/>
  <c r="Q11" i="1" s="1"/>
  <c r="W11" i="1" s="1"/>
  <c r="I10" i="1"/>
  <c r="N10" i="1" s="1"/>
  <c r="I9" i="1"/>
  <c r="N9" i="1" s="1"/>
  <c r="I8" i="1"/>
  <c r="N8" i="1" s="1"/>
  <c r="I7" i="1"/>
  <c r="N7" i="1" s="1"/>
  <c r="I6" i="1"/>
  <c r="N6" i="1" s="1"/>
  <c r="I5" i="1"/>
  <c r="N5" i="1" s="1"/>
  <c r="M16" i="1" l="1"/>
  <c r="Q8" i="1"/>
  <c r="W8" i="1" s="1"/>
  <c r="Q12" i="1"/>
  <c r="W12" i="1" s="1"/>
  <c r="Q13" i="1"/>
  <c r="W13" i="1" s="1"/>
  <c r="Q7" i="1"/>
  <c r="W7" i="1" s="1"/>
  <c r="Q14" i="1"/>
  <c r="W14" i="1" s="1"/>
  <c r="P16" i="1"/>
  <c r="Q5" i="1"/>
  <c r="W5" i="1" s="1"/>
  <c r="O16" i="1"/>
  <c r="N16" i="1"/>
  <c r="Q16" i="1"/>
  <c r="Q10" i="1"/>
  <c r="W10" i="1" s="1"/>
  <c r="Q15" i="1"/>
  <c r="W15" i="1" s="1"/>
  <c r="Q9" i="1"/>
  <c r="W9" i="1" s="1"/>
  <c r="Q4" i="1"/>
  <c r="W4" i="1" s="1"/>
  <c r="Q6" i="1"/>
  <c r="W6" i="1" s="1"/>
</calcChain>
</file>

<file path=xl/sharedStrings.xml><?xml version="1.0" encoding="utf-8"?>
<sst xmlns="http://schemas.openxmlformats.org/spreadsheetml/2006/main" count="45" uniqueCount="36">
  <si>
    <t>zena</t>
  </si>
  <si>
    <t>stridave.muz.zena</t>
  </si>
  <si>
    <t>muz</t>
  </si>
  <si>
    <t>spolecne</t>
  </si>
  <si>
    <t>pradlo</t>
  </si>
  <si>
    <t>hlavni.chod</t>
  </si>
  <si>
    <t>vecere</t>
  </si>
  <si>
    <t>snidane</t>
  </si>
  <si>
    <t>uklid</t>
  </si>
  <si>
    <t>nadobi</t>
  </si>
  <si>
    <t>nakupovani</t>
  </si>
  <si>
    <t>domaci.ucetnictvi</t>
  </si>
  <si>
    <t>rizeni.auta</t>
  </si>
  <si>
    <t>finance</t>
  </si>
  <si>
    <t>pojisteni</t>
  </si>
  <si>
    <t>opravy</t>
  </si>
  <si>
    <t>prazdniny</t>
  </si>
  <si>
    <t>primarni data - pozorovane</t>
  </si>
  <si>
    <t>primarni data - ocekavane</t>
  </si>
  <si>
    <t>chi</t>
  </si>
  <si>
    <t>suma</t>
  </si>
  <si>
    <t>total</t>
  </si>
  <si>
    <t>inercie</t>
  </si>
  <si>
    <t>CA_povinnosti$col$inertia</t>
  </si>
  <si>
    <t>CA_povinnosti$row$inertia</t>
  </si>
  <si>
    <t>CA_povinnosti$eig</t>
  </si>
  <si>
    <t>dim1</t>
  </si>
  <si>
    <t>dim2</t>
  </si>
  <si>
    <t>dim3</t>
  </si>
  <si>
    <t>sum</t>
  </si>
  <si>
    <t>=&gt; CA přerozděluje inercii do menšího počtu nových os</t>
  </si>
  <si>
    <t xml:space="preserve">celková inercie se rovná součtu inercií na nových osách </t>
  </si>
  <si>
    <t>inercie = chi-statistika/N</t>
  </si>
  <si>
    <t>chi-kvadrát statistika</t>
  </si>
  <si>
    <t>další osy popisují zbytek inercie, která nebyla popsána předchozími osami (osy jsou na sobě nezávislé)</t>
  </si>
  <si>
    <t xml:space="preserve"> =&gt; pokud vizualizujeme všechny 3 osy, popíšeme 100 % informace z dat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</si>
</sst>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theme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1"/>
      <color theme="4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theme="9"/>
      </left>
      <right style="medium">
        <color theme="9"/>
      </right>
      <top style="medium">
        <color theme="9"/>
      </top>
      <bottom/>
      <diagonal/>
    </border>
    <border>
      <left style="medium">
        <color theme="9"/>
      </left>
      <right style="medium">
        <color theme="9"/>
      </right>
      <top/>
      <bottom/>
      <diagonal/>
    </border>
    <border>
      <left style="medium">
        <color theme="9"/>
      </left>
      <right style="medium">
        <color theme="9"/>
      </right>
      <top/>
      <bottom style="medium">
        <color theme="9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4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0" xfId="0" applyNumberFormat="1" applyAlignment="1">
      <alignment horizontal="right"/>
    </xf>
    <xf numFmtId="164" fontId="16" fillId="0" borderId="0" xfId="0" applyNumberFormat="1" applyFont="1" applyAlignment="1">
      <alignment horizontal="right"/>
    </xf>
    <xf numFmtId="164" fontId="0" fillId="0" borderId="10" xfId="0" applyNumberFormat="1" applyBorder="1" applyAlignment="1">
      <alignment horizontal="right"/>
    </xf>
    <xf numFmtId="16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right"/>
    </xf>
    <xf numFmtId="164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164" fontId="16" fillId="34" borderId="10" xfId="0" applyNumberFormat="1" applyFont="1" applyFill="1" applyBorder="1" applyAlignment="1">
      <alignment horizontal="center" vertical="center" wrapText="1"/>
    </xf>
    <xf numFmtId="164" fontId="16" fillId="0" borderId="10" xfId="0" applyNumberFormat="1" applyFont="1" applyBorder="1" applyAlignment="1">
      <alignment horizontal="center" vertical="center" wrapText="1"/>
    </xf>
    <xf numFmtId="164" fontId="16" fillId="0" borderId="12" xfId="0" applyNumberFormat="1" applyFont="1" applyBorder="1" applyAlignment="1">
      <alignment horizontal="center" vertical="center" wrapText="1"/>
    </xf>
    <xf numFmtId="164" fontId="18" fillId="0" borderId="0" xfId="0" applyNumberFormat="1" applyFont="1" applyBorder="1" applyAlignment="1">
      <alignment horizontal="center" vertical="center"/>
    </xf>
    <xf numFmtId="164" fontId="19" fillId="0" borderId="0" xfId="0" applyNumberFormat="1" applyFont="1" applyBorder="1" applyAlignment="1">
      <alignment horizontal="left"/>
    </xf>
    <xf numFmtId="164" fontId="0" fillId="0" borderId="0" xfId="0" applyNumberFormat="1" applyFont="1" applyBorder="1" applyAlignment="1">
      <alignment horizontal="center" vertical="center"/>
    </xf>
    <xf numFmtId="164" fontId="0" fillId="0" borderId="11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164" fontId="0" fillId="0" borderId="16" xfId="0" applyNumberFormat="1" applyFont="1" applyBorder="1" applyAlignment="1">
      <alignment horizontal="right"/>
    </xf>
    <xf numFmtId="164" fontId="0" fillId="0" borderId="17" xfId="0" applyNumberFormat="1" applyFont="1" applyBorder="1" applyAlignment="1">
      <alignment horizontal="right"/>
    </xf>
    <xf numFmtId="164" fontId="0" fillId="0" borderId="0" xfId="0" applyNumberFormat="1" applyFont="1" applyAlignment="1">
      <alignment horizontal="right"/>
    </xf>
    <xf numFmtId="164" fontId="0" fillId="0" borderId="12" xfId="0" applyNumberFormat="1" applyFont="1" applyBorder="1" applyAlignment="1">
      <alignment horizontal="right"/>
    </xf>
    <xf numFmtId="164" fontId="0" fillId="0" borderId="10" xfId="0" applyNumberFormat="1" applyFont="1" applyBorder="1" applyAlignment="1">
      <alignment horizontal="right"/>
    </xf>
    <xf numFmtId="164" fontId="0" fillId="0" borderId="18" xfId="0" applyNumberFormat="1" applyFont="1" applyBorder="1" applyAlignment="1">
      <alignment horizontal="right"/>
    </xf>
    <xf numFmtId="164" fontId="0" fillId="0" borderId="13" xfId="0" applyNumberFormat="1" applyFont="1" applyBorder="1" applyAlignment="1">
      <alignment horizontal="right"/>
    </xf>
    <xf numFmtId="164" fontId="0" fillId="0" borderId="14" xfId="0" applyNumberFormat="1" applyFont="1" applyBorder="1" applyAlignment="1">
      <alignment horizontal="right"/>
    </xf>
    <xf numFmtId="164" fontId="0" fillId="0" borderId="15" xfId="0" applyNumberFormat="1" applyFont="1" applyBorder="1" applyAlignment="1">
      <alignment horizontal="right"/>
    </xf>
    <xf numFmtId="0" fontId="18" fillId="0" borderId="0" xfId="0" applyFont="1" applyAlignment="1">
      <alignment vertical="center"/>
    </xf>
    <xf numFmtId="164" fontId="16" fillId="0" borderId="0" xfId="0" applyNumberFormat="1" applyFont="1" applyBorder="1" applyAlignment="1">
      <alignment horizontal="right" vertical="center"/>
    </xf>
    <xf numFmtId="0" fontId="0" fillId="0" borderId="0" xfId="0" applyFont="1"/>
    <xf numFmtId="164" fontId="2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4" fontId="20" fillId="0" borderId="10" xfId="0" applyNumberFormat="1" applyFont="1" applyBorder="1" applyAlignment="1">
      <alignment vertical="center"/>
    </xf>
    <xf numFmtId="164" fontId="22" fillId="0" borderId="0" xfId="0" applyNumberFormat="1" applyFont="1" applyAlignment="1">
      <alignment horizontal="left"/>
    </xf>
    <xf numFmtId="164" fontId="22" fillId="0" borderId="0" xfId="0" applyNumberFormat="1" applyFont="1" applyAlignment="1">
      <alignment horizontal="right"/>
    </xf>
    <xf numFmtId="164" fontId="23" fillId="0" borderId="11" xfId="0" applyNumberFormat="1" applyFont="1" applyBorder="1" applyAlignment="1">
      <alignment horizontal="right"/>
    </xf>
    <xf numFmtId="164" fontId="23" fillId="0" borderId="0" xfId="0" applyNumberFormat="1" applyFont="1" applyAlignment="1">
      <alignment horizontal="right"/>
    </xf>
    <xf numFmtId="0" fontId="22" fillId="0" borderId="0" xfId="0" applyFont="1"/>
    <xf numFmtId="0" fontId="16" fillId="33" borderId="0" xfId="0" applyFont="1" applyFill="1" applyAlignment="1">
      <alignment horizontal="center"/>
    </xf>
    <xf numFmtId="164" fontId="16" fillId="34" borderId="0" xfId="0" applyNumberFormat="1" applyFont="1" applyFill="1" applyAlignment="1">
      <alignment horizontal="center" vertical="center"/>
    </xf>
    <xf numFmtId="164" fontId="16" fillId="0" borderId="0" xfId="0" applyNumberFormat="1" applyFont="1" applyBorder="1" applyAlignment="1">
      <alignment horizontal="center" vertic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228600</xdr:colOff>
      <xdr:row>15</xdr:row>
      <xdr:rowOff>171450</xdr:rowOff>
    </xdr:from>
    <xdr:to>
      <xdr:col>24</xdr:col>
      <xdr:colOff>38100</xdr:colOff>
      <xdr:row>25</xdr:row>
      <xdr:rowOff>152400</xdr:rowOff>
    </xdr:to>
    <xdr:cxnSp macro="">
      <xdr:nvCxnSpPr>
        <xdr:cNvPr id="3" name="Přímá spojnice se šipkou 2"/>
        <xdr:cNvCxnSpPr/>
      </xdr:nvCxnSpPr>
      <xdr:spPr>
        <a:xfrm>
          <a:off x="12782550" y="3286125"/>
          <a:ext cx="1028700" cy="1914525"/>
        </a:xfrm>
        <a:prstGeom prst="straightConnector1">
          <a:avLst/>
        </a:prstGeom>
        <a:ln>
          <a:solidFill>
            <a:schemeClr val="accent2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abSelected="1" topLeftCell="E1" workbookViewId="0">
      <selection activeCell="B14" sqref="B14"/>
    </sheetView>
  </sheetViews>
  <sheetFormatPr defaultRowHeight="14.4" x14ac:dyDescent="0.3"/>
  <cols>
    <col min="1" max="1" width="16.88671875" bestFit="1" customWidth="1"/>
    <col min="2" max="2" width="8.44140625" customWidth="1"/>
    <col min="3" max="3" width="9.6640625" customWidth="1"/>
    <col min="4" max="4" width="8.44140625" customWidth="1"/>
    <col min="5" max="5" width="9.5546875" customWidth="1"/>
    <col min="7" max="7" width="4.5546875" customWidth="1"/>
    <col min="8" max="8" width="8.33203125" style="4" customWidth="1"/>
    <col min="9" max="9" width="9.44140625" style="4" customWidth="1"/>
    <col min="10" max="10" width="8.33203125" style="4" customWidth="1"/>
    <col min="11" max="11" width="9.33203125" style="4" customWidth="1"/>
    <col min="12" max="12" width="3.44140625" style="4" customWidth="1"/>
    <col min="13" max="13" width="9.109375" style="4"/>
    <col min="14" max="14" width="9.6640625" style="4" customWidth="1"/>
    <col min="15" max="16" width="9.109375" style="4"/>
    <col min="17" max="21" width="9.109375" style="23"/>
    <col min="22" max="22" width="8.88671875" style="23"/>
    <col min="23" max="24" width="9.109375" style="23"/>
    <col min="25" max="25" width="9.109375" style="32"/>
  </cols>
  <sheetData>
    <row r="1" spans="1:24" x14ac:dyDescent="0.3">
      <c r="B1" s="41" t="s">
        <v>17</v>
      </c>
      <c r="C1" s="41"/>
      <c r="D1" s="41"/>
      <c r="E1" s="41"/>
      <c r="H1" s="42" t="s">
        <v>18</v>
      </c>
      <c r="I1" s="42"/>
      <c r="J1" s="42"/>
      <c r="K1" s="42"/>
      <c r="L1" s="7"/>
      <c r="M1" s="43" t="s">
        <v>19</v>
      </c>
      <c r="N1" s="43"/>
      <c r="O1" s="43"/>
      <c r="P1" s="43"/>
      <c r="Q1" s="18"/>
      <c r="R1" s="18"/>
      <c r="S1" s="18"/>
      <c r="T1" s="18"/>
      <c r="U1" s="18"/>
      <c r="V1" s="18"/>
      <c r="X1" s="16"/>
    </row>
    <row r="2" spans="1:24" s="10" customFormat="1" ht="33.75" customHeight="1" thickBot="1" x14ac:dyDescent="0.35">
      <c r="B2" s="11" t="s">
        <v>0</v>
      </c>
      <c r="C2" s="11" t="s">
        <v>1</v>
      </c>
      <c r="D2" s="11" t="s">
        <v>2</v>
      </c>
      <c r="E2" s="11" t="s">
        <v>3</v>
      </c>
      <c r="F2" s="12" t="s">
        <v>20</v>
      </c>
      <c r="H2" s="13" t="s">
        <v>0</v>
      </c>
      <c r="I2" s="13" t="s">
        <v>1</v>
      </c>
      <c r="J2" s="13" t="s">
        <v>2</v>
      </c>
      <c r="K2" s="13" t="s">
        <v>3</v>
      </c>
      <c r="L2" s="9"/>
      <c r="M2" s="14" t="s">
        <v>0</v>
      </c>
      <c r="N2" s="14" t="s">
        <v>1</v>
      </c>
      <c r="O2" s="14" t="s">
        <v>2</v>
      </c>
      <c r="P2" s="14" t="s">
        <v>3</v>
      </c>
      <c r="Q2" s="15" t="s">
        <v>21</v>
      </c>
      <c r="R2" s="14"/>
      <c r="S2" s="14"/>
      <c r="T2" s="14"/>
      <c r="U2" s="14"/>
      <c r="V2" s="14"/>
      <c r="W2" s="31" t="s">
        <v>22</v>
      </c>
      <c r="X2" s="16"/>
    </row>
    <row r="3" spans="1:24" ht="15" thickTop="1" x14ac:dyDescent="0.3">
      <c r="A3" t="s">
        <v>4</v>
      </c>
      <c r="B3">
        <v>156</v>
      </c>
      <c r="C3">
        <v>14</v>
      </c>
      <c r="D3">
        <v>2</v>
      </c>
      <c r="E3">
        <v>4</v>
      </c>
      <c r="F3" s="2">
        <f>SUM(B3:E3)</f>
        <v>176</v>
      </c>
      <c r="H3" s="4">
        <f>(B$16*$F3)/$F$16</f>
        <v>60.550458715596328</v>
      </c>
      <c r="I3" s="4">
        <f>(C$16*$F3)/$F$16</f>
        <v>25.63302752293578</v>
      </c>
      <c r="J3" s="4">
        <f t="shared" ref="J3:J15" si="0">(D$16*$F3)/$F$16</f>
        <v>38.449541284403672</v>
      </c>
      <c r="K3" s="8">
        <f>(E$16*$F3)/$F$16</f>
        <v>51.366972477064223</v>
      </c>
      <c r="M3" s="4">
        <f>(B3-H3)^2/H3</f>
        <v>150.46318598832357</v>
      </c>
      <c r="N3" s="4">
        <f t="shared" ref="N3:N15" si="1">(C3-I3)^2/I3</f>
        <v>5.2794126338878202</v>
      </c>
      <c r="O3" s="4">
        <f t="shared" ref="O3:O15" si="2">(D3-J3)^2/J3</f>
        <v>34.553573734892815</v>
      </c>
      <c r="P3" s="4">
        <f t="shared" ref="P3:P15" si="3">(E3-K3)^2/K3</f>
        <v>43.678456670670229</v>
      </c>
      <c r="Q3" s="19">
        <f>SUM(M3:P3)</f>
        <v>233.97462902777443</v>
      </c>
      <c r="R3" s="20"/>
      <c r="S3" s="20"/>
      <c r="T3" s="20"/>
      <c r="U3" s="20"/>
      <c r="V3" s="20"/>
      <c r="W3" s="21">
        <f>Q3/$F$16</f>
        <v>0.13415976435078808</v>
      </c>
      <c r="X3" s="17" t="s">
        <v>24</v>
      </c>
    </row>
    <row r="4" spans="1:24" x14ac:dyDescent="0.3">
      <c r="A4" t="s">
        <v>5</v>
      </c>
      <c r="B4">
        <v>124</v>
      </c>
      <c r="C4">
        <v>20</v>
      </c>
      <c r="D4">
        <v>5</v>
      </c>
      <c r="E4">
        <v>4</v>
      </c>
      <c r="F4" s="2">
        <f t="shared" ref="F4:F15" si="4">SUM(B4:E4)</f>
        <v>153</v>
      </c>
      <c r="H4" s="4">
        <f t="shared" ref="H4:H15" si="5">(B$16*$F4)/$F$16</f>
        <v>52.637614678899084</v>
      </c>
      <c r="I4" s="4">
        <f t="shared" ref="I4:I15" si="6">(C$16*$F4)/$F$16</f>
        <v>22.283256880733944</v>
      </c>
      <c r="J4" s="4">
        <f t="shared" si="0"/>
        <v>33.424885321100916</v>
      </c>
      <c r="K4" s="8">
        <f t="shared" ref="K4:K15" si="7">(E$16*$F4)/$F$16</f>
        <v>44.654243119266056</v>
      </c>
      <c r="M4" s="4">
        <f t="shared" ref="M4:M15" si="8">(B4-H4)^2/H4</f>
        <v>96.748115768223698</v>
      </c>
      <c r="N4" s="4">
        <f t="shared" si="1"/>
        <v>0.23395422003712013</v>
      </c>
      <c r="O4" s="4">
        <f t="shared" si="2"/>
        <v>24.172831043571883</v>
      </c>
      <c r="P4" s="4">
        <f t="shared" si="3"/>
        <v>37.012551734133091</v>
      </c>
      <c r="Q4" s="19">
        <f t="shared" ref="Q4:Q15" si="9">SUM(M4:P4)</f>
        <v>158.16745276596581</v>
      </c>
      <c r="R4" s="20"/>
      <c r="S4" s="20"/>
      <c r="T4" s="20"/>
      <c r="U4" s="20"/>
      <c r="V4" s="20"/>
      <c r="W4" s="22">
        <f>Q4/$F$16</f>
        <v>9.069234676947581E-2</v>
      </c>
    </row>
    <row r="5" spans="1:24" x14ac:dyDescent="0.3">
      <c r="A5" t="s">
        <v>6</v>
      </c>
      <c r="B5">
        <v>77</v>
      </c>
      <c r="C5">
        <v>11</v>
      </c>
      <c r="D5">
        <v>7</v>
      </c>
      <c r="E5">
        <v>13</v>
      </c>
      <c r="F5" s="2">
        <f t="shared" si="4"/>
        <v>108</v>
      </c>
      <c r="H5" s="4">
        <f t="shared" si="5"/>
        <v>37.155963302752291</v>
      </c>
      <c r="I5" s="4">
        <f t="shared" si="6"/>
        <v>15.729357798165138</v>
      </c>
      <c r="J5" s="4">
        <f t="shared" si="0"/>
        <v>23.594036697247706</v>
      </c>
      <c r="K5" s="8">
        <f t="shared" si="7"/>
        <v>31.520642201834864</v>
      </c>
      <c r="M5" s="4">
        <f t="shared" si="8"/>
        <v>42.726580586702916</v>
      </c>
      <c r="N5" s="4">
        <f t="shared" si="1"/>
        <v>1.4219795537790194</v>
      </c>
      <c r="O5" s="4">
        <f t="shared" si="2"/>
        <v>11.670832653308754</v>
      </c>
      <c r="P5" s="4">
        <f t="shared" si="3"/>
        <v>10.882208089923346</v>
      </c>
      <c r="Q5" s="19">
        <f t="shared" si="9"/>
        <v>66.701600883714036</v>
      </c>
      <c r="R5" s="20"/>
      <c r="S5" s="20"/>
      <c r="T5" s="20"/>
      <c r="U5" s="20"/>
      <c r="V5" s="20"/>
      <c r="W5" s="22">
        <f t="shared" ref="W5:W15" si="10">Q5/$F$16</f>
        <v>3.8246330781946121E-2</v>
      </c>
    </row>
    <row r="6" spans="1:24" x14ac:dyDescent="0.3">
      <c r="A6" t="s">
        <v>7</v>
      </c>
      <c r="B6">
        <v>82</v>
      </c>
      <c r="C6">
        <v>36</v>
      </c>
      <c r="D6">
        <v>15</v>
      </c>
      <c r="E6">
        <v>7</v>
      </c>
      <c r="F6" s="2">
        <f t="shared" si="4"/>
        <v>140</v>
      </c>
      <c r="H6" s="4">
        <f t="shared" si="5"/>
        <v>48.165137614678898</v>
      </c>
      <c r="I6" s="4">
        <f t="shared" si="6"/>
        <v>20.389908256880734</v>
      </c>
      <c r="J6" s="4">
        <f t="shared" si="0"/>
        <v>30.584862385321102</v>
      </c>
      <c r="K6" s="8">
        <f t="shared" si="7"/>
        <v>40.860091743119263</v>
      </c>
      <c r="M6" s="4">
        <f t="shared" si="8"/>
        <v>23.76818523372652</v>
      </c>
      <c r="N6" s="4">
        <f t="shared" si="1"/>
        <v>11.950763150019093</v>
      </c>
      <c r="O6" s="4">
        <f t="shared" si="2"/>
        <v>7.9414428127676704</v>
      </c>
      <c r="P6" s="4">
        <f t="shared" si="3"/>
        <v>28.059305888502369</v>
      </c>
      <c r="Q6" s="19">
        <f t="shared" si="9"/>
        <v>71.719697085015653</v>
      </c>
      <c r="R6" s="20"/>
      <c r="S6" s="20"/>
      <c r="T6" s="20"/>
      <c r="U6" s="20"/>
      <c r="V6" s="20"/>
      <c r="W6" s="22">
        <f t="shared" si="10"/>
        <v>4.1123679521224574E-2</v>
      </c>
    </row>
    <row r="7" spans="1:24" x14ac:dyDescent="0.3">
      <c r="A7" t="s">
        <v>8</v>
      </c>
      <c r="B7">
        <v>53</v>
      </c>
      <c r="C7">
        <v>11</v>
      </c>
      <c r="D7">
        <v>1</v>
      </c>
      <c r="E7">
        <v>57</v>
      </c>
      <c r="F7" s="2">
        <f t="shared" si="4"/>
        <v>122</v>
      </c>
      <c r="H7" s="4">
        <f t="shared" si="5"/>
        <v>41.972477064220186</v>
      </c>
      <c r="I7" s="4">
        <f t="shared" si="6"/>
        <v>17.76834862385321</v>
      </c>
      <c r="J7" s="4">
        <f t="shared" si="0"/>
        <v>26.652522935779817</v>
      </c>
      <c r="K7" s="8">
        <f t="shared" si="7"/>
        <v>35.606651376146786</v>
      </c>
      <c r="M7" s="4">
        <f t="shared" si="8"/>
        <v>2.8972858073895806</v>
      </c>
      <c r="N7" s="4">
        <f t="shared" si="1"/>
        <v>2.5782105058720566</v>
      </c>
      <c r="O7" s="4">
        <f t="shared" si="2"/>
        <v>24.690042835956231</v>
      </c>
      <c r="P7" s="4">
        <f t="shared" si="3"/>
        <v>12.853648058809682</v>
      </c>
      <c r="Q7" s="19">
        <f t="shared" si="9"/>
        <v>43.019187208027546</v>
      </c>
      <c r="R7" s="20"/>
      <c r="S7" s="20"/>
      <c r="T7" s="20"/>
      <c r="U7" s="20"/>
      <c r="V7" s="20"/>
      <c r="W7" s="22">
        <f t="shared" si="10"/>
        <v>2.4666965142217629E-2</v>
      </c>
    </row>
    <row r="8" spans="1:24" x14ac:dyDescent="0.3">
      <c r="A8" t="s">
        <v>9</v>
      </c>
      <c r="B8">
        <v>32</v>
      </c>
      <c r="C8">
        <v>24</v>
      </c>
      <c r="D8">
        <v>4</v>
      </c>
      <c r="E8">
        <v>53</v>
      </c>
      <c r="F8" s="2">
        <f t="shared" si="4"/>
        <v>113</v>
      </c>
      <c r="H8" s="4">
        <f t="shared" si="5"/>
        <v>38.876146788990823</v>
      </c>
      <c r="I8" s="4">
        <f t="shared" si="6"/>
        <v>16.457568807339449</v>
      </c>
      <c r="J8" s="4">
        <f t="shared" si="0"/>
        <v>24.686353211009173</v>
      </c>
      <c r="K8" s="8">
        <f t="shared" si="7"/>
        <v>32.979931192660551</v>
      </c>
      <c r="M8" s="4">
        <f t="shared" si="8"/>
        <v>1.2162057860409723</v>
      </c>
      <c r="N8" s="4">
        <f t="shared" si="1"/>
        <v>3.4566629471206505</v>
      </c>
      <c r="O8" s="4">
        <f t="shared" si="2"/>
        <v>17.334484583968084</v>
      </c>
      <c r="P8" s="4">
        <f t="shared" si="3"/>
        <v>12.152940911526276</v>
      </c>
      <c r="Q8" s="19">
        <f t="shared" si="9"/>
        <v>34.160294228655985</v>
      </c>
      <c r="R8" s="20"/>
      <c r="S8" s="20"/>
      <c r="T8" s="20"/>
      <c r="U8" s="20"/>
      <c r="V8" s="20"/>
      <c r="W8" s="22">
        <f t="shared" si="10"/>
        <v>1.9587324672394487E-2</v>
      </c>
    </row>
    <row r="9" spans="1:24" x14ac:dyDescent="0.3">
      <c r="A9" t="s">
        <v>10</v>
      </c>
      <c r="B9">
        <v>33</v>
      </c>
      <c r="C9">
        <v>23</v>
      </c>
      <c r="D9">
        <v>9</v>
      </c>
      <c r="E9">
        <v>55</v>
      </c>
      <c r="F9" s="2">
        <f t="shared" si="4"/>
        <v>120</v>
      </c>
      <c r="H9" s="4">
        <f t="shared" si="5"/>
        <v>41.284403669724767</v>
      </c>
      <c r="I9" s="4">
        <f t="shared" si="6"/>
        <v>17.477064220183486</v>
      </c>
      <c r="J9" s="4">
        <f t="shared" si="0"/>
        <v>26.215596330275229</v>
      </c>
      <c r="K9" s="8">
        <f t="shared" si="7"/>
        <v>35.022935779816514</v>
      </c>
      <c r="M9" s="4">
        <f t="shared" si="8"/>
        <v>1.6624036697247695</v>
      </c>
      <c r="N9" s="4">
        <f t="shared" si="1"/>
        <v>1.7453056899997594</v>
      </c>
      <c r="O9" s="4">
        <f t="shared" si="2"/>
        <v>11.305360109802788</v>
      </c>
      <c r="P9" s="4">
        <f t="shared" si="3"/>
        <v>11.394906965147229</v>
      </c>
      <c r="Q9" s="19">
        <f t="shared" si="9"/>
        <v>26.107976434674544</v>
      </c>
      <c r="R9" s="20"/>
      <c r="S9" s="20"/>
      <c r="T9" s="20"/>
      <c r="U9" s="20"/>
      <c r="V9" s="20"/>
      <c r="W9" s="22">
        <f t="shared" si="10"/>
        <v>1.4970169974010633E-2</v>
      </c>
    </row>
    <row r="10" spans="1:24" x14ac:dyDescent="0.3">
      <c r="A10" t="s">
        <v>11</v>
      </c>
      <c r="B10">
        <v>12</v>
      </c>
      <c r="C10">
        <v>46</v>
      </c>
      <c r="D10">
        <v>23</v>
      </c>
      <c r="E10">
        <v>15</v>
      </c>
      <c r="F10" s="2">
        <f t="shared" si="4"/>
        <v>96</v>
      </c>
      <c r="H10" s="4">
        <f t="shared" si="5"/>
        <v>33.027522935779814</v>
      </c>
      <c r="I10" s="4">
        <f t="shared" si="6"/>
        <v>13.98165137614679</v>
      </c>
      <c r="J10" s="4">
        <f t="shared" si="0"/>
        <v>20.972477064220183</v>
      </c>
      <c r="K10" s="8">
        <f t="shared" si="7"/>
        <v>28.01834862385321</v>
      </c>
      <c r="M10" s="4">
        <f t="shared" si="8"/>
        <v>13.387522935779813</v>
      </c>
      <c r="N10" s="4">
        <f t="shared" si="1"/>
        <v>73.322858725228159</v>
      </c>
      <c r="O10" s="4">
        <f t="shared" si="2"/>
        <v>0.19601162240041115</v>
      </c>
      <c r="P10" s="4">
        <f t="shared" si="3"/>
        <v>6.0488004902579258</v>
      </c>
      <c r="Q10" s="19">
        <f t="shared" si="9"/>
        <v>92.955193773666309</v>
      </c>
      <c r="R10" s="20"/>
      <c r="S10" s="20"/>
      <c r="T10" s="20"/>
      <c r="U10" s="20"/>
      <c r="V10" s="20"/>
      <c r="W10" s="22">
        <f t="shared" si="10"/>
        <v>5.3299996429854536E-2</v>
      </c>
    </row>
    <row r="11" spans="1:24" x14ac:dyDescent="0.3">
      <c r="A11" t="s">
        <v>12</v>
      </c>
      <c r="B11">
        <v>10</v>
      </c>
      <c r="C11">
        <v>51</v>
      </c>
      <c r="D11">
        <v>75</v>
      </c>
      <c r="E11">
        <v>3</v>
      </c>
      <c r="F11" s="2">
        <f t="shared" si="4"/>
        <v>139</v>
      </c>
      <c r="H11" s="4">
        <f t="shared" si="5"/>
        <v>47.821100917431195</v>
      </c>
      <c r="I11" s="4">
        <f t="shared" si="6"/>
        <v>20.244266055045873</v>
      </c>
      <c r="J11" s="4">
        <f t="shared" si="0"/>
        <v>30.366399082568808</v>
      </c>
      <c r="K11" s="8">
        <f t="shared" si="7"/>
        <v>40.56823394495413</v>
      </c>
      <c r="M11" s="4">
        <f t="shared" si="8"/>
        <v>29.91222801575254</v>
      </c>
      <c r="N11" s="4">
        <f t="shared" si="1"/>
        <v>46.725090844033573</v>
      </c>
      <c r="O11" s="4">
        <f t="shared" si="2"/>
        <v>65.604035744892499</v>
      </c>
      <c r="P11" s="4">
        <f t="shared" si="3"/>
        <v>34.790082399392936</v>
      </c>
      <c r="Q11" s="19">
        <f t="shared" si="9"/>
        <v>177.03143700407156</v>
      </c>
      <c r="R11" s="20"/>
      <c r="S11" s="20"/>
      <c r="T11" s="20"/>
      <c r="U11" s="20"/>
      <c r="V11" s="20"/>
      <c r="W11" s="22">
        <f t="shared" si="10"/>
        <v>0.1015088514931603</v>
      </c>
    </row>
    <row r="12" spans="1:24" x14ac:dyDescent="0.3">
      <c r="A12" t="s">
        <v>13</v>
      </c>
      <c r="B12">
        <v>13</v>
      </c>
      <c r="C12">
        <v>13</v>
      </c>
      <c r="D12">
        <v>21</v>
      </c>
      <c r="E12">
        <v>66</v>
      </c>
      <c r="F12" s="2">
        <f t="shared" si="4"/>
        <v>113</v>
      </c>
      <c r="H12" s="4">
        <f t="shared" si="5"/>
        <v>38.876146788990823</v>
      </c>
      <c r="I12" s="4">
        <f t="shared" si="6"/>
        <v>16.457568807339449</v>
      </c>
      <c r="J12" s="4">
        <f t="shared" si="0"/>
        <v>24.686353211009173</v>
      </c>
      <c r="K12" s="8">
        <f t="shared" si="7"/>
        <v>32.979931192660551</v>
      </c>
      <c r="M12" s="4">
        <f t="shared" si="8"/>
        <v>17.22328543205867</v>
      </c>
      <c r="N12" s="4">
        <f t="shared" si="1"/>
        <v>0.72640024765719713</v>
      </c>
      <c r="O12" s="4">
        <f t="shared" si="2"/>
        <v>0.55047417818916144</v>
      </c>
      <c r="P12" s="4">
        <f t="shared" si="3"/>
        <v>33.0602552707592</v>
      </c>
      <c r="Q12" s="19">
        <f t="shared" si="9"/>
        <v>51.560415128664232</v>
      </c>
      <c r="R12" s="20"/>
      <c r="S12" s="20"/>
      <c r="T12" s="20"/>
      <c r="U12" s="20"/>
      <c r="V12" s="20"/>
      <c r="W12" s="22">
        <f t="shared" si="10"/>
        <v>2.9564458215977196E-2</v>
      </c>
    </row>
    <row r="13" spans="1:24" x14ac:dyDescent="0.3">
      <c r="A13" t="s">
        <v>14</v>
      </c>
      <c r="B13">
        <v>8</v>
      </c>
      <c r="C13">
        <v>1</v>
      </c>
      <c r="D13">
        <v>53</v>
      </c>
      <c r="E13">
        <v>77</v>
      </c>
      <c r="F13" s="2">
        <f t="shared" si="4"/>
        <v>139</v>
      </c>
      <c r="H13" s="4">
        <f t="shared" si="5"/>
        <v>47.821100917431195</v>
      </c>
      <c r="I13" s="4">
        <f t="shared" si="6"/>
        <v>20.244266055045873</v>
      </c>
      <c r="J13" s="4">
        <f t="shared" si="0"/>
        <v>30.366399082568808</v>
      </c>
      <c r="K13" s="8">
        <f t="shared" si="7"/>
        <v>40.56823394495413</v>
      </c>
      <c r="M13" s="4">
        <f t="shared" si="8"/>
        <v>33.159422260356855</v>
      </c>
      <c r="N13" s="4">
        <f t="shared" si="1"/>
        <v>18.293662758155826</v>
      </c>
      <c r="O13" s="4">
        <f t="shared" si="2"/>
        <v>16.869958439807426</v>
      </c>
      <c r="P13" s="4">
        <f t="shared" si="3"/>
        <v>32.717065763585659</v>
      </c>
      <c r="Q13" s="19">
        <f t="shared" si="9"/>
        <v>101.04010922190577</v>
      </c>
      <c r="R13" s="20"/>
      <c r="S13" s="20"/>
      <c r="T13" s="20"/>
      <c r="U13" s="20"/>
      <c r="V13" s="20"/>
      <c r="W13" s="22">
        <f t="shared" si="10"/>
        <v>5.7935842443753306E-2</v>
      </c>
    </row>
    <row r="14" spans="1:24" x14ac:dyDescent="0.3">
      <c r="A14" t="s">
        <v>15</v>
      </c>
      <c r="B14">
        <v>0</v>
      </c>
      <c r="C14">
        <v>3</v>
      </c>
      <c r="D14">
        <v>160</v>
      </c>
      <c r="E14">
        <v>2</v>
      </c>
      <c r="F14" s="2">
        <f t="shared" si="4"/>
        <v>165</v>
      </c>
      <c r="H14" s="4">
        <f t="shared" si="5"/>
        <v>56.76605504587156</v>
      </c>
      <c r="I14" s="4">
        <f t="shared" si="6"/>
        <v>24.030963302752294</v>
      </c>
      <c r="J14" s="4">
        <f t="shared" si="0"/>
        <v>36.04644495412844</v>
      </c>
      <c r="K14" s="8">
        <f t="shared" si="7"/>
        <v>48.156536697247709</v>
      </c>
      <c r="M14" s="4">
        <f t="shared" si="8"/>
        <v>56.76605504587156</v>
      </c>
      <c r="N14" s="4">
        <f t="shared" si="1"/>
        <v>18.405480124513211</v>
      </c>
      <c r="O14" s="4">
        <f t="shared" si="2"/>
        <v>426.24130696001401</v>
      </c>
      <c r="P14" s="4">
        <f t="shared" si="3"/>
        <v>44.239599148875975</v>
      </c>
      <c r="Q14" s="19">
        <f t="shared" si="9"/>
        <v>545.65244127927474</v>
      </c>
      <c r="R14" s="20"/>
      <c r="S14" s="20"/>
      <c r="T14" s="20"/>
      <c r="U14" s="20"/>
      <c r="V14" s="20"/>
      <c r="W14" s="22">
        <f t="shared" si="10"/>
        <v>0.31287410623811623</v>
      </c>
    </row>
    <row r="15" spans="1:24" ht="15" thickBot="1" x14ac:dyDescent="0.35">
      <c r="A15" s="1" t="s">
        <v>16</v>
      </c>
      <c r="B15" s="1">
        <v>0</v>
      </c>
      <c r="C15" s="1">
        <v>1</v>
      </c>
      <c r="D15" s="1">
        <v>6</v>
      </c>
      <c r="E15" s="1">
        <v>153</v>
      </c>
      <c r="F15" s="3">
        <f t="shared" si="4"/>
        <v>160</v>
      </c>
      <c r="G15" s="1"/>
      <c r="H15" s="6">
        <f t="shared" si="5"/>
        <v>55.045871559633028</v>
      </c>
      <c r="I15" s="6">
        <f t="shared" si="6"/>
        <v>23.302752293577981</v>
      </c>
      <c r="J15" s="6">
        <f t="shared" si="0"/>
        <v>34.954128440366972</v>
      </c>
      <c r="K15" s="6">
        <f t="shared" si="7"/>
        <v>46.697247706422019</v>
      </c>
      <c r="L15" s="6"/>
      <c r="M15" s="6">
        <f t="shared" si="8"/>
        <v>55.045871559633028</v>
      </c>
      <c r="N15" s="6">
        <f t="shared" si="1"/>
        <v>21.345665679404753</v>
      </c>
      <c r="O15" s="6">
        <f t="shared" si="2"/>
        <v>23.984049700209493</v>
      </c>
      <c r="P15" s="6">
        <f t="shared" si="3"/>
        <v>241.99017501486995</v>
      </c>
      <c r="Q15" s="24">
        <f t="shared" si="9"/>
        <v>342.3657619541172</v>
      </c>
      <c r="R15" s="25"/>
      <c r="S15" s="20"/>
      <c r="T15" s="20"/>
      <c r="U15" s="20"/>
      <c r="V15" s="20"/>
      <c r="W15" s="26">
        <f t="shared" si="10"/>
        <v>0.1963106433223149</v>
      </c>
      <c r="X15" s="20"/>
    </row>
    <row r="16" spans="1:24" ht="15.6" thickTop="1" thickBot="1" x14ac:dyDescent="0.35">
      <c r="A16" t="s">
        <v>20</v>
      </c>
      <c r="B16">
        <f>SUM(B3:B15)</f>
        <v>600</v>
      </c>
      <c r="C16">
        <f t="shared" ref="C16:E16" si="11">SUM(C3:C15)</f>
        <v>254</v>
      </c>
      <c r="D16">
        <f t="shared" si="11"/>
        <v>381</v>
      </c>
      <c r="E16">
        <f t="shared" si="11"/>
        <v>509</v>
      </c>
      <c r="F16" s="2">
        <f>SUM(B3:E15)</f>
        <v>1744</v>
      </c>
      <c r="K16" s="8"/>
      <c r="M16" s="4">
        <f>SUM(M3:M15)</f>
        <v>524.97634808958446</v>
      </c>
      <c r="N16" s="4">
        <f t="shared" ref="N16:P16" si="12">SUM(N3:N15)</f>
        <v>205.48544707970828</v>
      </c>
      <c r="O16" s="4">
        <f t="shared" si="12"/>
        <v>665.11440441978129</v>
      </c>
      <c r="P16" s="4">
        <f t="shared" si="12"/>
        <v>548.87999640645387</v>
      </c>
      <c r="Q16" s="38">
        <f>SUM(M3:P15)</f>
        <v>1944.4561959955277</v>
      </c>
      <c r="R16" s="20"/>
      <c r="S16" s="27">
        <f>M16/$F$16</f>
        <v>0.30101854821650487</v>
      </c>
      <c r="T16" s="28">
        <f>N16/$F$16</f>
        <v>0.117824224242952</v>
      </c>
      <c r="U16" s="28">
        <f>O16/$F$16</f>
        <v>0.3813729383140948</v>
      </c>
      <c r="V16" s="29">
        <f>P16/$F$16</f>
        <v>0.31472476858168225</v>
      </c>
      <c r="W16" s="37">
        <f>Q16/F16</f>
        <v>1.1149404793552338</v>
      </c>
      <c r="X16" s="36" t="s">
        <v>32</v>
      </c>
    </row>
    <row r="17" spans="16:27" x14ac:dyDescent="0.3">
      <c r="Q17" s="39" t="s">
        <v>33</v>
      </c>
      <c r="S17" s="30" t="s">
        <v>23</v>
      </c>
    </row>
    <row r="19" spans="16:27" x14ac:dyDescent="0.3">
      <c r="X19" s="36" t="s">
        <v>31</v>
      </c>
    </row>
    <row r="20" spans="16:27" x14ac:dyDescent="0.3">
      <c r="X20" s="36" t="s">
        <v>30</v>
      </c>
    </row>
    <row r="22" spans="16:27" x14ac:dyDescent="0.3">
      <c r="Y22" s="23"/>
      <c r="Z22" s="34" t="s">
        <v>25</v>
      </c>
    </row>
    <row r="23" spans="16:27" x14ac:dyDescent="0.3">
      <c r="Y23" s="23" t="s">
        <v>26</v>
      </c>
      <c r="Z23" s="33">
        <v>0.54288930000000002</v>
      </c>
    </row>
    <row r="24" spans="16:27" x14ac:dyDescent="0.3">
      <c r="Y24" s="23" t="s">
        <v>27</v>
      </c>
      <c r="Z24" s="33">
        <v>0.44500279999999998</v>
      </c>
      <c r="AA24" t="s">
        <v>34</v>
      </c>
    </row>
    <row r="25" spans="16:27" ht="15" thickBot="1" x14ac:dyDescent="0.35">
      <c r="Y25" s="25" t="s">
        <v>28</v>
      </c>
      <c r="Z25" s="35">
        <v>0.12704840000000001</v>
      </c>
    </row>
    <row r="26" spans="16:27" ht="15" thickTop="1" x14ac:dyDescent="0.3">
      <c r="Y26" s="23" t="s">
        <v>29</v>
      </c>
      <c r="Z26" s="37">
        <f>SUM(Z23:Z25)</f>
        <v>1.1149405000000001</v>
      </c>
    </row>
    <row r="27" spans="16:27" x14ac:dyDescent="0.3">
      <c r="Z27" s="40" t="s">
        <v>35</v>
      </c>
    </row>
    <row r="28" spans="16:27" x14ac:dyDescent="0.3">
      <c r="P28" s="5"/>
      <c r="Q28" s="5"/>
      <c r="R28" s="5"/>
      <c r="S28" s="5"/>
      <c r="T28" s="5"/>
      <c r="U28" s="5"/>
      <c r="V28" s="5"/>
    </row>
  </sheetData>
  <mergeCells count="3">
    <mergeCell ref="B1:E1"/>
    <mergeCell ref="H1:K1"/>
    <mergeCell ref="M1:P1"/>
  </mergeCells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domaci_povinnosti_inercie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brozova</dc:creator>
  <cp:lastModifiedBy>Brožová Lucie</cp:lastModifiedBy>
  <dcterms:created xsi:type="dcterms:W3CDTF">2017-12-04T18:54:25Z</dcterms:created>
  <dcterms:modified xsi:type="dcterms:W3CDTF">2018-11-26T21:16:14Z</dcterms:modified>
</cp:coreProperties>
</file>