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5745" windowHeight="7290" firstSheet="3" activeTab="3"/>
  </bookViews>
  <sheets>
    <sheet name="HR11-1" sheetId="1" r:id="rId1"/>
    <sheet name="HR11-2" sheetId="2" r:id="rId2"/>
    <sheet name="HR11-3" sheetId="3" r:id="rId3"/>
    <sheet name="HR11" sheetId="5" r:id="rId4"/>
    <sheet name="HR3" sheetId="6" r:id="rId5"/>
    <sheet name="VRCH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5" l="1"/>
  <c r="I27" i="5"/>
  <c r="Q26" i="5"/>
  <c r="P312" i="5" l="1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57" i="5"/>
  <c r="P258" i="5" s="1"/>
  <c r="P259" i="5" s="1"/>
  <c r="P260" i="5" s="1"/>
  <c r="P261" i="5" s="1"/>
  <c r="P262" i="5" s="1"/>
  <c r="P263" i="5" s="1"/>
  <c r="P264" i="5" s="1"/>
  <c r="P265" i="5" s="1"/>
  <c r="P266" i="5" s="1"/>
  <c r="P267" i="5" s="1"/>
  <c r="P268" i="5" s="1"/>
  <c r="P269" i="5" s="1"/>
  <c r="P270" i="5" s="1"/>
  <c r="P271" i="5" s="1"/>
  <c r="P272" i="5" s="1"/>
  <c r="P273" i="5" s="1"/>
  <c r="P274" i="5" s="1"/>
  <c r="P275" i="5" s="1"/>
  <c r="P276" i="5" s="1"/>
  <c r="P277" i="5" s="1"/>
  <c r="P278" i="5" s="1"/>
  <c r="P279" i="5" s="1"/>
  <c r="P280" i="5" s="1"/>
  <c r="P281" i="5" s="1"/>
  <c r="P282" i="5" s="1"/>
  <c r="P283" i="5" s="1"/>
  <c r="P284" i="5" s="1"/>
  <c r="P285" i="5" s="1"/>
  <c r="P286" i="5" s="1"/>
  <c r="P287" i="5" s="1"/>
  <c r="P255" i="5"/>
  <c r="P254" i="5"/>
  <c r="P253" i="5" s="1"/>
  <c r="P125" i="5"/>
  <c r="P126" i="5" s="1"/>
  <c r="P127" i="5" s="1"/>
  <c r="P128" i="5" s="1"/>
  <c r="P129" i="5" s="1"/>
  <c r="P130" i="5" s="1"/>
  <c r="P131" i="5" s="1"/>
  <c r="P132" i="5" s="1"/>
  <c r="P133" i="5" s="1"/>
  <c r="P134" i="5" s="1"/>
  <c r="P135" i="5" s="1"/>
  <c r="P136" i="5" s="1"/>
  <c r="P137" i="5" s="1"/>
  <c r="P138" i="5" s="1"/>
  <c r="P139" i="5" s="1"/>
  <c r="P140" i="5" s="1"/>
  <c r="P124" i="5"/>
  <c r="P123" i="5" s="1"/>
  <c r="P122" i="5" s="1"/>
  <c r="P121" i="5" s="1"/>
  <c r="P115" i="5"/>
  <c r="P116" i="5" s="1"/>
  <c r="P117" i="5" s="1"/>
  <c r="P118" i="5" s="1"/>
  <c r="P119" i="5" s="1"/>
</calcChain>
</file>

<file path=xl/sharedStrings.xml><?xml version="1.0" encoding="utf-8"?>
<sst xmlns="http://schemas.openxmlformats.org/spreadsheetml/2006/main" count="404" uniqueCount="41">
  <si>
    <t>Weight (g)</t>
  </si>
  <si>
    <t>Depth (cm)</t>
  </si>
  <si>
    <t>Quality of fit</t>
  </si>
  <si>
    <t>Th-232 (ppm)</t>
  </si>
  <si>
    <t>U-238 (ppm)</t>
  </si>
  <si>
    <t>K-40 (%)</t>
  </si>
  <si>
    <t>Cs-137 (Bq/kg)</t>
  </si>
  <si>
    <t>Th SD</t>
  </si>
  <si>
    <t>U SD</t>
  </si>
  <si>
    <t>K SD</t>
  </si>
  <si>
    <t>Cs SD</t>
  </si>
  <si>
    <t>Measuring period</t>
  </si>
  <si>
    <t>60 min</t>
  </si>
  <si>
    <t>HR11/1</t>
  </si>
  <si>
    <t>HR11/2</t>
  </si>
  <si>
    <t>HR11/3</t>
  </si>
  <si>
    <t>HR3/1</t>
  </si>
  <si>
    <t>HR3/2</t>
  </si>
  <si>
    <t>VRCH1</t>
  </si>
  <si>
    <t>VRCH2</t>
  </si>
  <si>
    <t>VRCH4/1</t>
  </si>
  <si>
    <t>VRCH4/2</t>
  </si>
  <si>
    <t>VRCH5</t>
  </si>
  <si>
    <t>KONEC</t>
  </si>
  <si>
    <t>HR3-1</t>
  </si>
  <si>
    <t>HR3-2</t>
  </si>
  <si>
    <t>jádro VRCH4</t>
  </si>
  <si>
    <t>hloubka (cm)</t>
  </si>
  <si>
    <t>137Cs (Bq.kg-1)</t>
  </si>
  <si>
    <t>název vzorku</t>
  </si>
  <si>
    <t>jádro HR3</t>
  </si>
  <si>
    <t>jádro HR11</t>
  </si>
  <si>
    <t>Jsou zadány hodnoty hmotnostní aktivity 137Cs ze tří jader přehradních sedimentů - Hamerský rybník a přehrada Vrchlice u Kutné Hory</t>
  </si>
  <si>
    <t>Vaším úkolem je vykreslit hloubkovou distribuci 137Cs ve všech třech vrtech, identifikovat pík 137Cs (Černobylská havárie), zkorelovat vrty a spočítat rychlosti akumulace sedimentu (cm/rok) po černobylské havárii (1986). Jádra byla odebrána v roce 2017.</t>
  </si>
  <si>
    <t>cm/rok</t>
  </si>
  <si>
    <t>HR11: 5,1 cm/rok</t>
  </si>
  <si>
    <t xml:space="preserve">HR3: </t>
  </si>
  <si>
    <t xml:space="preserve">VRCH4: </t>
  </si>
  <si>
    <t>HR11:</t>
  </si>
  <si>
    <t>roků/cm</t>
  </si>
  <si>
    <t>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</si>
</sst>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2" fillId="0" borderId="0" xfId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Border="1"/>
    <xf numFmtId="164" fontId="2" fillId="0" borderId="0" xfId="1" applyNumberFormat="1"/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Font="1"/>
    <xf numFmtId="164" fontId="1" fillId="0" borderId="0" xfId="1" applyNumberFormat="1" applyFo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HR11</a:t>
            </a:r>
            <a:endParaRPr lang="en-US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'HR11'!$D$6</c:f>
              <c:strCache>
                <c:ptCount val="1"/>
                <c:pt idx="0">
                  <c:v>137Cs (Bq.kg-1)</c:v>
                </c:pt>
              </c:strCache>
            </c:strRef>
          </c:tx>
          <c:xVal>
            <c:numRef>
              <c:f>'HR11'!$D$7:$D$36</c:f>
              <c:numCache>
                <c:formatCode>General</c:formatCode>
                <c:ptCount val="30"/>
                <c:pt idx="0">
                  <c:v>78</c:v>
                </c:pt>
                <c:pt idx="1">
                  <c:v>78</c:v>
                </c:pt>
                <c:pt idx="2">
                  <c:v>67</c:v>
                </c:pt>
                <c:pt idx="3">
                  <c:v>91</c:v>
                </c:pt>
                <c:pt idx="4">
                  <c:v>77</c:v>
                </c:pt>
                <c:pt idx="5">
                  <c:v>87</c:v>
                </c:pt>
                <c:pt idx="6">
                  <c:v>79</c:v>
                </c:pt>
                <c:pt idx="7">
                  <c:v>91</c:v>
                </c:pt>
                <c:pt idx="8">
                  <c:v>90</c:v>
                </c:pt>
                <c:pt idx="9">
                  <c:v>84</c:v>
                </c:pt>
                <c:pt idx="10">
                  <c:v>155</c:v>
                </c:pt>
                <c:pt idx="11">
                  <c:v>158</c:v>
                </c:pt>
                <c:pt idx="12">
                  <c:v>169</c:v>
                </c:pt>
                <c:pt idx="13">
                  <c:v>166</c:v>
                </c:pt>
                <c:pt idx="14">
                  <c:v>146</c:v>
                </c:pt>
                <c:pt idx="15">
                  <c:v>144</c:v>
                </c:pt>
                <c:pt idx="16">
                  <c:v>149</c:v>
                </c:pt>
                <c:pt idx="17">
                  <c:v>226</c:v>
                </c:pt>
                <c:pt idx="18">
                  <c:v>174</c:v>
                </c:pt>
                <c:pt idx="19">
                  <c:v>184</c:v>
                </c:pt>
                <c:pt idx="20">
                  <c:v>260</c:v>
                </c:pt>
                <c:pt idx="21">
                  <c:v>354</c:v>
                </c:pt>
                <c:pt idx="22">
                  <c:v>399</c:v>
                </c:pt>
                <c:pt idx="23">
                  <c:v>18</c:v>
                </c:pt>
                <c:pt idx="24">
                  <c:v>13</c:v>
                </c:pt>
                <c:pt idx="25">
                  <c:v>25</c:v>
                </c:pt>
                <c:pt idx="26">
                  <c:v>21</c:v>
                </c:pt>
                <c:pt idx="27">
                  <c:v>16</c:v>
                </c:pt>
                <c:pt idx="28">
                  <c:v>11</c:v>
                </c:pt>
                <c:pt idx="29">
                  <c:v>18</c:v>
                </c:pt>
              </c:numCache>
            </c:numRef>
          </c:xVal>
          <c:yVal>
            <c:numRef>
              <c:f>'HR11'!$C$7:$C$36</c:f>
              <c:numCache>
                <c:formatCode>0.0</c:formatCode>
                <c:ptCount val="30"/>
                <c:pt idx="0">
                  <c:v>4.6515813953488374</c:v>
                </c:pt>
                <c:pt idx="1">
                  <c:v>11.629581395348838</c:v>
                </c:pt>
                <c:pt idx="2">
                  <c:v>18.607581395348838</c:v>
                </c:pt>
                <c:pt idx="3">
                  <c:v>25.585581395348839</c:v>
                </c:pt>
                <c:pt idx="4">
                  <c:v>32.563581395348841</c:v>
                </c:pt>
                <c:pt idx="5">
                  <c:v>39.541581395348842</c:v>
                </c:pt>
                <c:pt idx="6">
                  <c:v>46.519581395348844</c:v>
                </c:pt>
                <c:pt idx="7">
                  <c:v>53.497581395348845</c:v>
                </c:pt>
                <c:pt idx="8">
                  <c:v>60.475581395348847</c:v>
                </c:pt>
                <c:pt idx="9">
                  <c:v>67.453581395348834</c:v>
                </c:pt>
                <c:pt idx="10">
                  <c:v>74.431581395348815</c:v>
                </c:pt>
                <c:pt idx="11">
                  <c:v>81.409581395348795</c:v>
                </c:pt>
                <c:pt idx="12">
                  <c:v>88.387581395348775</c:v>
                </c:pt>
                <c:pt idx="13">
                  <c:v>96.528999999999996</c:v>
                </c:pt>
                <c:pt idx="14">
                  <c:v>97.851645569620246</c:v>
                </c:pt>
                <c:pt idx="15">
                  <c:v>105.44764556962025</c:v>
                </c:pt>
                <c:pt idx="16">
                  <c:v>113.04364556962024</c:v>
                </c:pt>
                <c:pt idx="17">
                  <c:v>120.63964556962023</c:v>
                </c:pt>
                <c:pt idx="18">
                  <c:v>128.2356455696202</c:v>
                </c:pt>
                <c:pt idx="19">
                  <c:v>135.83164556962021</c:v>
                </c:pt>
                <c:pt idx="20">
                  <c:v>143.42764556962021</c:v>
                </c:pt>
                <c:pt idx="21">
                  <c:v>151.02364556962019</c:v>
                </c:pt>
                <c:pt idx="22">
                  <c:v>158.61964556962016</c:v>
                </c:pt>
                <c:pt idx="23">
                  <c:v>163.93624242424244</c:v>
                </c:pt>
                <c:pt idx="24">
                  <c:v>171.20824242424243</c:v>
                </c:pt>
                <c:pt idx="25">
                  <c:v>178.48024242424242</c:v>
                </c:pt>
                <c:pt idx="26">
                  <c:v>185.75224242424241</c:v>
                </c:pt>
                <c:pt idx="27">
                  <c:v>193.0242424242424</c:v>
                </c:pt>
                <c:pt idx="28">
                  <c:v>200.29624242424245</c:v>
                </c:pt>
                <c:pt idx="29">
                  <c:v>207.56824242424244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91360"/>
        <c:axId val="62593280"/>
      </c:scatterChart>
      <c:valAx>
        <c:axId val="62591360"/>
        <c:scaling>
          <c:orientation val="minMax"/>
          <c:max val="5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137Cs (Bq.kg-1)</a:t>
                </a:r>
                <a:endParaRPr lang="en-GB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593280"/>
        <c:crosses val="autoZero"/>
        <c:crossBetween val="midCat"/>
        <c:majorUnit val="100"/>
      </c:valAx>
      <c:valAx>
        <c:axId val="6259328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hloubka (cm)</a:t>
                </a:r>
                <a:endParaRPr lang="en-GB" b="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6259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HR3</a:t>
            </a:r>
            <a:endParaRPr lang="en-US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'HR3'!$D$4</c:f>
              <c:strCache>
                <c:ptCount val="1"/>
                <c:pt idx="0">
                  <c:v>Cs-137 (Bq/kg)</c:v>
                </c:pt>
              </c:strCache>
            </c:strRef>
          </c:tx>
          <c:xVal>
            <c:numRef>
              <c:f>'HR3'!$D$5:$D$20</c:f>
              <c:numCache>
                <c:formatCode>General</c:formatCode>
                <c:ptCount val="16"/>
                <c:pt idx="0">
                  <c:v>45</c:v>
                </c:pt>
                <c:pt idx="1">
                  <c:v>47</c:v>
                </c:pt>
                <c:pt idx="2">
                  <c:v>66</c:v>
                </c:pt>
                <c:pt idx="3">
                  <c:v>57</c:v>
                </c:pt>
                <c:pt idx="4">
                  <c:v>66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88</c:v>
                </c:pt>
                <c:pt idx="9">
                  <c:v>98</c:v>
                </c:pt>
                <c:pt idx="10">
                  <c:v>135</c:v>
                </c:pt>
                <c:pt idx="11">
                  <c:v>202</c:v>
                </c:pt>
                <c:pt idx="12">
                  <c:v>200</c:v>
                </c:pt>
                <c:pt idx="13">
                  <c:v>198</c:v>
                </c:pt>
                <c:pt idx="14">
                  <c:v>211</c:v>
                </c:pt>
                <c:pt idx="15">
                  <c:v>209</c:v>
                </c:pt>
              </c:numCache>
            </c:numRef>
          </c:xVal>
          <c:yVal>
            <c:numRef>
              <c:f>'HR3'!$C$5:$C$20</c:f>
              <c:numCache>
                <c:formatCode>0.0</c:formatCode>
                <c:ptCount val="16"/>
                <c:pt idx="0">
                  <c:v>5.1281025641025639</c:v>
                </c:pt>
                <c:pt idx="1">
                  <c:v>10.256102564102564</c:v>
                </c:pt>
                <c:pt idx="2">
                  <c:v>17.948102564102562</c:v>
                </c:pt>
                <c:pt idx="3">
                  <c:v>25.640102564102563</c:v>
                </c:pt>
                <c:pt idx="4">
                  <c:v>33.332102564102563</c:v>
                </c:pt>
                <c:pt idx="5">
                  <c:v>41.024102564102563</c:v>
                </c:pt>
                <c:pt idx="6">
                  <c:v>48.716102564102563</c:v>
                </c:pt>
                <c:pt idx="7">
                  <c:v>58.972102564102563</c:v>
                </c:pt>
                <c:pt idx="8">
                  <c:v>66.664102564102564</c:v>
                </c:pt>
                <c:pt idx="9">
                  <c:v>74.356102564102542</c:v>
                </c:pt>
                <c:pt idx="10">
                  <c:v>82.048102564102521</c:v>
                </c:pt>
                <c:pt idx="11">
                  <c:v>89.7401025641025</c:v>
                </c:pt>
                <c:pt idx="12">
                  <c:v>97.676100000000005</c:v>
                </c:pt>
                <c:pt idx="13">
                  <c:v>108.17610000000001</c:v>
                </c:pt>
                <c:pt idx="14">
                  <c:v>118.67610000000001</c:v>
                </c:pt>
                <c:pt idx="15">
                  <c:v>129.17610000000002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18240"/>
        <c:axId val="62632704"/>
      </c:scatterChart>
      <c:valAx>
        <c:axId val="62618240"/>
        <c:scaling>
          <c:orientation val="minMax"/>
          <c:max val="5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137Cs (Bq.kg-1)</a:t>
                </a:r>
                <a:endParaRPr lang="en-GB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632704"/>
        <c:crosses val="autoZero"/>
        <c:crossBetween val="midCat"/>
        <c:majorUnit val="100"/>
      </c:valAx>
      <c:valAx>
        <c:axId val="62632704"/>
        <c:scaling>
          <c:orientation val="maxMin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hloubka (cm)</a:t>
                </a:r>
                <a:endParaRPr lang="en-GB" b="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62618240"/>
        <c:crosses val="autoZero"/>
        <c:crossBetween val="midCat"/>
        <c:majorUnit val="5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VRCH4</a:t>
            </a:r>
            <a:endParaRPr lang="en-US" sz="12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VRCH4!$D$4</c:f>
              <c:strCache>
                <c:ptCount val="1"/>
                <c:pt idx="0">
                  <c:v>137Cs (Bq.kg-1)</c:v>
                </c:pt>
              </c:strCache>
            </c:strRef>
          </c:tx>
          <c:xVal>
            <c:numRef>
              <c:f>VRCH4!$D$5:$D$27</c:f>
              <c:numCache>
                <c:formatCode>General</c:formatCode>
                <c:ptCount val="23"/>
                <c:pt idx="0">
                  <c:v>97</c:v>
                </c:pt>
                <c:pt idx="1">
                  <c:v>97</c:v>
                </c:pt>
                <c:pt idx="2">
                  <c:v>74</c:v>
                </c:pt>
                <c:pt idx="3">
                  <c:v>110</c:v>
                </c:pt>
                <c:pt idx="4">
                  <c:v>73</c:v>
                </c:pt>
                <c:pt idx="5">
                  <c:v>53</c:v>
                </c:pt>
                <c:pt idx="6">
                  <c:v>98</c:v>
                </c:pt>
                <c:pt idx="7">
                  <c:v>87</c:v>
                </c:pt>
                <c:pt idx="8">
                  <c:v>94</c:v>
                </c:pt>
                <c:pt idx="9">
                  <c:v>80</c:v>
                </c:pt>
                <c:pt idx="10">
                  <c:v>69</c:v>
                </c:pt>
                <c:pt idx="11">
                  <c:v>112</c:v>
                </c:pt>
                <c:pt idx="12">
                  <c:v>138</c:v>
                </c:pt>
                <c:pt idx="13">
                  <c:v>146</c:v>
                </c:pt>
                <c:pt idx="14">
                  <c:v>149</c:v>
                </c:pt>
                <c:pt idx="15">
                  <c:v>141</c:v>
                </c:pt>
                <c:pt idx="16">
                  <c:v>123</c:v>
                </c:pt>
                <c:pt idx="17">
                  <c:v>153</c:v>
                </c:pt>
                <c:pt idx="18">
                  <c:v>111</c:v>
                </c:pt>
                <c:pt idx="19">
                  <c:v>41</c:v>
                </c:pt>
                <c:pt idx="20">
                  <c:v>26</c:v>
                </c:pt>
                <c:pt idx="21">
                  <c:v>15</c:v>
                </c:pt>
                <c:pt idx="22">
                  <c:v>12</c:v>
                </c:pt>
              </c:numCache>
            </c:numRef>
          </c:xVal>
          <c:yVal>
            <c:numRef>
              <c:f>VRCH4!$C$5:$C$27</c:f>
              <c:numCache>
                <c:formatCode>0.0</c:formatCode>
                <c:ptCount val="23"/>
                <c:pt idx="0">
                  <c:v>5</c:v>
                </c:pt>
                <c:pt idx="1">
                  <c:v>12.5</c:v>
                </c:pt>
                <c:pt idx="2">
                  <c:v>20</c:v>
                </c:pt>
                <c:pt idx="3">
                  <c:v>27.5</c:v>
                </c:pt>
                <c:pt idx="4">
                  <c:v>35</c:v>
                </c:pt>
                <c:pt idx="5">
                  <c:v>42.5</c:v>
                </c:pt>
                <c:pt idx="6">
                  <c:v>50</c:v>
                </c:pt>
                <c:pt idx="7">
                  <c:v>57.5</c:v>
                </c:pt>
                <c:pt idx="8">
                  <c:v>65</c:v>
                </c:pt>
                <c:pt idx="9">
                  <c:v>72.5</c:v>
                </c:pt>
                <c:pt idx="10">
                  <c:v>80</c:v>
                </c:pt>
                <c:pt idx="11">
                  <c:v>87.5</c:v>
                </c:pt>
                <c:pt idx="12">
                  <c:v>92.5</c:v>
                </c:pt>
                <c:pt idx="13">
                  <c:v>100.60599999999999</c:v>
                </c:pt>
                <c:pt idx="14">
                  <c:v>108.712</c:v>
                </c:pt>
                <c:pt idx="15">
                  <c:v>116.818</c:v>
                </c:pt>
                <c:pt idx="16">
                  <c:v>124</c:v>
                </c:pt>
                <c:pt idx="17">
                  <c:v>133.03</c:v>
                </c:pt>
                <c:pt idx="18">
                  <c:v>141.136</c:v>
                </c:pt>
                <c:pt idx="19">
                  <c:v>149.24199999999999</c:v>
                </c:pt>
                <c:pt idx="20">
                  <c:v>163.5</c:v>
                </c:pt>
                <c:pt idx="21">
                  <c:v>170.858</c:v>
                </c:pt>
                <c:pt idx="22">
                  <c:v>173.56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1856"/>
        <c:axId val="70843776"/>
      </c:scatterChart>
      <c:valAx>
        <c:axId val="70841856"/>
        <c:scaling>
          <c:orientation val="minMax"/>
          <c:max val="5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137Cs (Bq.kg-1)</a:t>
                </a:r>
                <a:endParaRPr lang="en-GB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843776"/>
        <c:crosses val="autoZero"/>
        <c:crossBetween val="midCat"/>
        <c:majorUnit val="100"/>
      </c:valAx>
      <c:valAx>
        <c:axId val="70843776"/>
        <c:scaling>
          <c:orientation val="maxMin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hloubka (cm)</a:t>
                </a:r>
                <a:endParaRPr lang="en-GB" b="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70841856"/>
        <c:crosses val="autoZero"/>
        <c:crossBetween val="midCat"/>
        <c:majorUnit val="5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'HR3'!$D$4</c:f>
              <c:strCache>
                <c:ptCount val="1"/>
                <c:pt idx="0">
                  <c:v>Cs-137 (Bq/kg)</c:v>
                </c:pt>
              </c:strCache>
            </c:strRef>
          </c:tx>
          <c:xVal>
            <c:numRef>
              <c:f>'HR3'!$D$5:$D$20</c:f>
              <c:numCache>
                <c:formatCode>General</c:formatCode>
                <c:ptCount val="16"/>
                <c:pt idx="0">
                  <c:v>45</c:v>
                </c:pt>
                <c:pt idx="1">
                  <c:v>47</c:v>
                </c:pt>
                <c:pt idx="2">
                  <c:v>66</c:v>
                </c:pt>
                <c:pt idx="3">
                  <c:v>57</c:v>
                </c:pt>
                <c:pt idx="4">
                  <c:v>66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88</c:v>
                </c:pt>
                <c:pt idx="9">
                  <c:v>98</c:v>
                </c:pt>
                <c:pt idx="10">
                  <c:v>135</c:v>
                </c:pt>
                <c:pt idx="11">
                  <c:v>202</c:v>
                </c:pt>
                <c:pt idx="12">
                  <c:v>200</c:v>
                </c:pt>
                <c:pt idx="13">
                  <c:v>198</c:v>
                </c:pt>
                <c:pt idx="14">
                  <c:v>211</c:v>
                </c:pt>
                <c:pt idx="15">
                  <c:v>209</c:v>
                </c:pt>
              </c:numCache>
            </c:numRef>
          </c:xVal>
          <c:yVal>
            <c:numRef>
              <c:f>'HR3'!$C$5:$C$20</c:f>
              <c:numCache>
                <c:formatCode>0.0</c:formatCode>
                <c:ptCount val="16"/>
                <c:pt idx="0">
                  <c:v>5.1281025641025639</c:v>
                </c:pt>
                <c:pt idx="1">
                  <c:v>10.256102564102564</c:v>
                </c:pt>
                <c:pt idx="2">
                  <c:v>17.948102564102562</c:v>
                </c:pt>
                <c:pt idx="3">
                  <c:v>25.640102564102563</c:v>
                </c:pt>
                <c:pt idx="4">
                  <c:v>33.332102564102563</c:v>
                </c:pt>
                <c:pt idx="5">
                  <c:v>41.024102564102563</c:v>
                </c:pt>
                <c:pt idx="6">
                  <c:v>48.716102564102563</c:v>
                </c:pt>
                <c:pt idx="7">
                  <c:v>58.972102564102563</c:v>
                </c:pt>
                <c:pt idx="8">
                  <c:v>66.664102564102564</c:v>
                </c:pt>
                <c:pt idx="9">
                  <c:v>74.356102564102542</c:v>
                </c:pt>
                <c:pt idx="10">
                  <c:v>82.048102564102521</c:v>
                </c:pt>
                <c:pt idx="11">
                  <c:v>89.7401025641025</c:v>
                </c:pt>
                <c:pt idx="12">
                  <c:v>97.676100000000005</c:v>
                </c:pt>
                <c:pt idx="13">
                  <c:v>108.17610000000001</c:v>
                </c:pt>
                <c:pt idx="14">
                  <c:v>118.67610000000001</c:v>
                </c:pt>
                <c:pt idx="15">
                  <c:v>129.17610000000002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99584"/>
        <c:axId val="94501120"/>
      </c:scatterChart>
      <c:valAx>
        <c:axId val="94499584"/>
        <c:scaling>
          <c:orientation val="minMax"/>
          <c:max val="500"/>
        </c:scaling>
        <c:delete val="0"/>
        <c:axPos val="t"/>
        <c:numFmt formatCode="General" sourceLinked="1"/>
        <c:majorTickMark val="out"/>
        <c:minorTickMark val="none"/>
        <c:tickLblPos val="nextTo"/>
        <c:crossAx val="94501120"/>
        <c:crosses val="autoZero"/>
        <c:crossBetween val="midCat"/>
        <c:majorUnit val="100"/>
      </c:valAx>
      <c:valAx>
        <c:axId val="94501120"/>
        <c:scaling>
          <c:orientation val="maxMin"/>
          <c:max val="250"/>
        </c:scaling>
        <c:delete val="0"/>
        <c:axPos val="l"/>
        <c:numFmt formatCode="0.0" sourceLinked="1"/>
        <c:majorTickMark val="out"/>
        <c:minorTickMark val="none"/>
        <c:tickLblPos val="nextTo"/>
        <c:crossAx val="9449958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VRCH4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VRCH4!$D$4</c:f>
              <c:strCache>
                <c:ptCount val="1"/>
                <c:pt idx="0">
                  <c:v>137Cs (Bq.kg-1)</c:v>
                </c:pt>
              </c:strCache>
            </c:strRef>
          </c:tx>
          <c:xVal>
            <c:numRef>
              <c:f>VRCH4!$D$5:$D$27</c:f>
              <c:numCache>
                <c:formatCode>General</c:formatCode>
                <c:ptCount val="23"/>
                <c:pt idx="0">
                  <c:v>97</c:v>
                </c:pt>
                <c:pt idx="1">
                  <c:v>97</c:v>
                </c:pt>
                <c:pt idx="2">
                  <c:v>74</c:v>
                </c:pt>
                <c:pt idx="3">
                  <c:v>110</c:v>
                </c:pt>
                <c:pt idx="4">
                  <c:v>73</c:v>
                </c:pt>
                <c:pt idx="5">
                  <c:v>53</c:v>
                </c:pt>
                <c:pt idx="6">
                  <c:v>98</c:v>
                </c:pt>
                <c:pt idx="7">
                  <c:v>87</c:v>
                </c:pt>
                <c:pt idx="8">
                  <c:v>94</c:v>
                </c:pt>
                <c:pt idx="9">
                  <c:v>80</c:v>
                </c:pt>
                <c:pt idx="10">
                  <c:v>69</c:v>
                </c:pt>
                <c:pt idx="11">
                  <c:v>112</c:v>
                </c:pt>
                <c:pt idx="12">
                  <c:v>138</c:v>
                </c:pt>
                <c:pt idx="13">
                  <c:v>146</c:v>
                </c:pt>
                <c:pt idx="14">
                  <c:v>149</c:v>
                </c:pt>
                <c:pt idx="15">
                  <c:v>141</c:v>
                </c:pt>
                <c:pt idx="16">
                  <c:v>123</c:v>
                </c:pt>
                <c:pt idx="17">
                  <c:v>153</c:v>
                </c:pt>
                <c:pt idx="18">
                  <c:v>111</c:v>
                </c:pt>
                <c:pt idx="19">
                  <c:v>41</c:v>
                </c:pt>
                <c:pt idx="20">
                  <c:v>26</c:v>
                </c:pt>
                <c:pt idx="21">
                  <c:v>15</c:v>
                </c:pt>
                <c:pt idx="22">
                  <c:v>12</c:v>
                </c:pt>
              </c:numCache>
            </c:numRef>
          </c:xVal>
          <c:yVal>
            <c:numRef>
              <c:f>VRCH4!$C$5:$C$27</c:f>
              <c:numCache>
                <c:formatCode>0.0</c:formatCode>
                <c:ptCount val="23"/>
                <c:pt idx="0">
                  <c:v>5</c:v>
                </c:pt>
                <c:pt idx="1">
                  <c:v>12.5</c:v>
                </c:pt>
                <c:pt idx="2">
                  <c:v>20</c:v>
                </c:pt>
                <c:pt idx="3">
                  <c:v>27.5</c:v>
                </c:pt>
                <c:pt idx="4">
                  <c:v>35</c:v>
                </c:pt>
                <c:pt idx="5">
                  <c:v>42.5</c:v>
                </c:pt>
                <c:pt idx="6">
                  <c:v>50</c:v>
                </c:pt>
                <c:pt idx="7">
                  <c:v>57.5</c:v>
                </c:pt>
                <c:pt idx="8">
                  <c:v>65</c:v>
                </c:pt>
                <c:pt idx="9">
                  <c:v>72.5</c:v>
                </c:pt>
                <c:pt idx="10">
                  <c:v>80</c:v>
                </c:pt>
                <c:pt idx="11">
                  <c:v>87.5</c:v>
                </c:pt>
                <c:pt idx="12">
                  <c:v>92.5</c:v>
                </c:pt>
                <c:pt idx="13">
                  <c:v>100.60599999999999</c:v>
                </c:pt>
                <c:pt idx="14">
                  <c:v>108.712</c:v>
                </c:pt>
                <c:pt idx="15">
                  <c:v>116.818</c:v>
                </c:pt>
                <c:pt idx="16">
                  <c:v>124</c:v>
                </c:pt>
                <c:pt idx="17">
                  <c:v>133.03</c:v>
                </c:pt>
                <c:pt idx="18">
                  <c:v>141.136</c:v>
                </c:pt>
                <c:pt idx="19">
                  <c:v>149.24199999999999</c:v>
                </c:pt>
                <c:pt idx="20">
                  <c:v>163.5</c:v>
                </c:pt>
                <c:pt idx="21">
                  <c:v>170.858</c:v>
                </c:pt>
                <c:pt idx="22">
                  <c:v>173.56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46944"/>
        <c:axId val="82510976"/>
      </c:scatterChart>
      <c:valAx>
        <c:axId val="94546944"/>
        <c:scaling>
          <c:orientation val="minMax"/>
          <c:max val="5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137Cs (Bq.kg-1)</a:t>
                </a:r>
                <a:endParaRPr lang="en-GB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510976"/>
        <c:crosses val="autoZero"/>
        <c:crossBetween val="midCat"/>
        <c:majorUnit val="100"/>
      </c:valAx>
      <c:valAx>
        <c:axId val="82510976"/>
        <c:scaling>
          <c:orientation val="maxMin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hloubka (cm)</a:t>
                </a:r>
                <a:endParaRPr lang="en-GB" b="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454694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419099</xdr:colOff>
      <xdr:row>3</xdr:row>
      <xdr:rowOff>152400</xdr:rowOff>
    </xdr:from>
    <xdr:to>
      <xdr:col>10</xdr:col>
      <xdr:colOff>152400</xdr:colOff>
      <xdr:row>24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3</xdr:row>
      <xdr:rowOff>152400</xdr:rowOff>
    </xdr:from>
    <xdr:to>
      <xdr:col>14</xdr:col>
      <xdr:colOff>533400</xdr:colOff>
      <xdr:row>24</xdr:row>
      <xdr:rowOff>19049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</xdr:colOff>
      <xdr:row>3</xdr:row>
      <xdr:rowOff>152400</xdr:rowOff>
    </xdr:from>
    <xdr:to>
      <xdr:col>19</xdr:col>
      <xdr:colOff>323851</xdr:colOff>
      <xdr:row>24</xdr:row>
      <xdr:rowOff>19050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12</xdr:row>
      <xdr:rowOff>133350</xdr:rowOff>
    </xdr:from>
    <xdr:to>
      <xdr:col>13</xdr:col>
      <xdr:colOff>19050</xdr:colOff>
      <xdr:row>13</xdr:row>
      <xdr:rowOff>104775</xdr:rowOff>
    </xdr:to>
    <xdr:cxnSp macro="">
      <xdr:nvCxnSpPr>
        <xdr:cNvPr id="7" name="Pravoúhlá spojnice 6"/>
        <xdr:cNvCxnSpPr/>
      </xdr:nvCxnSpPr>
      <xdr:spPr>
        <a:xfrm>
          <a:off x="4667250" y="2419350"/>
          <a:ext cx="3371850" cy="161925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13</xdr:row>
      <xdr:rowOff>104775</xdr:rowOff>
    </xdr:from>
    <xdr:to>
      <xdr:col>17</xdr:col>
      <xdr:colOff>336176</xdr:colOff>
      <xdr:row>13</xdr:row>
      <xdr:rowOff>145676</xdr:rowOff>
    </xdr:to>
    <xdr:cxnSp macro="">
      <xdr:nvCxnSpPr>
        <xdr:cNvPr id="9" name="Pravoúhlá spojnice 8"/>
        <xdr:cNvCxnSpPr/>
      </xdr:nvCxnSpPr>
      <xdr:spPr>
        <a:xfrm>
          <a:off x="8004362" y="2581275"/>
          <a:ext cx="2753285" cy="40901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161927</xdr:colOff>
      <xdr:row>17</xdr:row>
      <xdr:rowOff>22412</xdr:rowOff>
    </xdr:from>
    <xdr:to>
      <xdr:col>17</xdr:col>
      <xdr:colOff>302559</xdr:colOff>
      <xdr:row>17</xdr:row>
      <xdr:rowOff>171450</xdr:rowOff>
    </xdr:to>
    <xdr:cxnSp macro="">
      <xdr:nvCxnSpPr>
        <xdr:cNvPr id="13" name="Pravoúhlá spojnice 12"/>
        <xdr:cNvCxnSpPr/>
      </xdr:nvCxnSpPr>
      <xdr:spPr>
        <a:xfrm rot="10800000" flipV="1">
          <a:off x="8207751" y="3260912"/>
          <a:ext cx="2516279" cy="149038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17</xdr:row>
      <xdr:rowOff>171451</xdr:rowOff>
    </xdr:from>
    <xdr:to>
      <xdr:col>12</xdr:col>
      <xdr:colOff>28575</xdr:colOff>
      <xdr:row>18</xdr:row>
      <xdr:rowOff>0</xdr:rowOff>
    </xdr:to>
    <xdr:cxnSp macro="">
      <xdr:nvCxnSpPr>
        <xdr:cNvPr id="16" name="Pravoúhlá spojnice 15"/>
        <xdr:cNvCxnSpPr/>
      </xdr:nvCxnSpPr>
      <xdr:spPr>
        <a:xfrm flipV="1">
          <a:off x="4943475" y="3409951"/>
          <a:ext cx="2514600" cy="1904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0.82509</cdr:x>
      <cdr:y>0.70661</cdr:y>
    </cdr:from>
    <cdr:to>
      <cdr:x>0.89247</cdr:x>
      <cdr:y>0.7805</cdr:y>
    </cdr:to>
    <cdr:cxnSp macro="">
      <cdr:nvCxnSpPr>
        <cdr:cNvPr id="3" name="Přímá spojnice se šipkou 2"/>
        <cdr:cNvCxnSpPr/>
      </cdr:nvCxnSpPr>
      <cdr:spPr>
        <a:xfrm xmlns:a="http://schemas.openxmlformats.org/drawingml/2006/main" flipH="1" flipV="1">
          <a:off x="2230115" y="2732556"/>
          <a:ext cx="182107" cy="28574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0.7234</cdr:x>
      <cdr:y>0.76731</cdr:y>
    </cdr:from>
    <cdr:to>
      <cdr:x>1</cdr:x>
      <cdr:y>0.89293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1955261" y="2967317"/>
          <a:ext cx="74759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800"/>
            <a:t>1986</a:t>
          </a:r>
        </a:p>
        <a:p xmlns:a="http://schemas.openxmlformats.org/drawingml/2006/main">
          <a:pPr algn="ctr"/>
          <a:r>
            <a:rPr lang="cs-CZ" sz="800"/>
            <a:t>Černobylská</a:t>
          </a:r>
        </a:p>
        <a:p xmlns:a="http://schemas.openxmlformats.org/drawingml/2006/main">
          <a:pPr algn="ctr"/>
          <a:r>
            <a:rPr lang="cs-CZ" sz="800"/>
            <a:t>havárie</a:t>
          </a:r>
          <a:endParaRPr lang="en-GB" sz="800"/>
        </a:p>
      </cdr:txBody>
    </cdr:sp>
  </cdr:relSizeAnchor>
  <cdr:relSizeAnchor xmlns:cdr="http://schemas.openxmlformats.org/drawingml/2006/chartDrawing">
    <cdr:from>
      <cdr:x>0.49591</cdr:x>
      <cdr:y>0.34888</cdr:y>
    </cdr:from>
    <cdr:to>
      <cdr:x>0.5995</cdr:x>
      <cdr:y>0.44176</cdr:y>
    </cdr:to>
    <cdr:cxnSp macro="">
      <cdr:nvCxnSpPr>
        <cdr:cNvPr id="8" name="Přímá spojnice se šipkou 7"/>
        <cdr:cNvCxnSpPr/>
      </cdr:nvCxnSpPr>
      <cdr:spPr>
        <a:xfrm xmlns:a="http://schemas.openxmlformats.org/drawingml/2006/main" flipH="1">
          <a:off x="1340369" y="1349189"/>
          <a:ext cx="280003" cy="3591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0.57415</cdr:x>
      <cdr:y>0.31121</cdr:y>
    </cdr:from>
    <cdr:to>
      <cdr:x>0.85075</cdr:x>
      <cdr:y>0.43683</cdr:y>
    </cdr:to>
    <cdr:sp macro="" textlink="">
      <cdr:nvSpPr>
        <cdr:cNvPr id="10" name="TextovéPole 9"/>
        <cdr:cNvSpPr txBox="1"/>
      </cdr:nvSpPr>
      <cdr:spPr>
        <a:xfrm xmlns:a="http://schemas.openxmlformats.org/drawingml/2006/main">
          <a:off x="1551849" y="1203510"/>
          <a:ext cx="74759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800"/>
            <a:t>2002,5</a:t>
          </a:r>
          <a:r>
            <a:rPr lang="cs-CZ" sz="800" baseline="0"/>
            <a:t> AD</a:t>
          </a:r>
          <a:endParaRPr lang="en-GB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0.5294</cdr:x>
      <cdr:y>0.38115</cdr:y>
    </cdr:from>
    <cdr:to>
      <cdr:x>0.63313</cdr:x>
      <cdr:y>0.47402</cdr:y>
    </cdr:to>
    <cdr:cxnSp macro="">
      <cdr:nvCxnSpPr>
        <cdr:cNvPr id="2" name="Přímá spojnice se šipkou 1"/>
        <cdr:cNvCxnSpPr/>
      </cdr:nvCxnSpPr>
      <cdr:spPr>
        <a:xfrm xmlns:a="http://schemas.openxmlformats.org/drawingml/2006/main" flipH="1">
          <a:off x="1429123" y="1473950"/>
          <a:ext cx="280003" cy="3591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0.60774</cdr:x>
      <cdr:y>0.34348</cdr:y>
    </cdr:from>
    <cdr:to>
      <cdr:x>0.88468</cdr:x>
      <cdr:y>0.46909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40603" y="1328271"/>
          <a:ext cx="747599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/>
            <a:t>2002,5</a:t>
          </a:r>
          <a:r>
            <a:rPr lang="cs-CZ" sz="800" baseline="0"/>
            <a:t> AD</a:t>
          </a:r>
          <a:endParaRPr lang="en-GB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</xdr:row>
      <xdr:rowOff>47625</xdr:rowOff>
    </xdr:from>
    <xdr:to>
      <xdr:col>9</xdr:col>
      <xdr:colOff>514350</xdr:colOff>
      <xdr:row>20</xdr:row>
      <xdr:rowOff>71437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6</xdr:row>
      <xdr:rowOff>123825</xdr:rowOff>
    </xdr:from>
    <xdr:to>
      <xdr:col>10</xdr:col>
      <xdr:colOff>114300</xdr:colOff>
      <xdr:row>23</xdr:row>
      <xdr:rowOff>71437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2" workbookViewId="0">
      <selection activeCell="M1" sqref="M1:M2"/>
    </sheetView>
  </sheetViews>
  <sheetFormatPr defaultColWidth="11.42578125" defaultRowHeight="15" x14ac:dyDescent="0.25"/>
  <cols>
    <col min="3" max="3" width="11.42578125" bestFit="1" customWidth="1"/>
    <col min="4" max="4" width="12.42578125" bestFit="1" customWidth="1"/>
    <col min="6" max="6" width="11.7109375" bestFit="1" customWidth="1"/>
    <col min="10" max="10" width="13.42578125" bestFit="1" customWidth="1"/>
    <col min="13" max="13" width="15.7109375" bestFit="1" customWidth="1"/>
  </cols>
  <sheetData>
    <row r="1" spans="1:13" s="6" customFormat="1" x14ac:dyDescent="0.25">
      <c r="A1" s="5" t="s">
        <v>1</v>
      </c>
      <c r="B1" s="5" t="s">
        <v>0</v>
      </c>
      <c r="C1" s="5" t="s">
        <v>2</v>
      </c>
      <c r="D1" s="5" t="s">
        <v>3</v>
      </c>
      <c r="E1" s="5" t="s">
        <v>7</v>
      </c>
      <c r="F1" s="5" t="s">
        <v>4</v>
      </c>
      <c r="G1" s="5" t="s">
        <v>8</v>
      </c>
      <c r="H1" s="5" t="s">
        <v>5</v>
      </c>
      <c r="I1" s="5" t="s">
        <v>9</v>
      </c>
      <c r="J1" s="5" t="s">
        <v>6</v>
      </c>
      <c r="K1" s="5" t="s">
        <v>10</v>
      </c>
      <c r="M1" s="9" t="s">
        <v>11</v>
      </c>
    </row>
    <row r="2" spans="1:13" x14ac:dyDescent="0.25">
      <c r="A2" s="4">
        <v>2</v>
      </c>
      <c r="B2" s="24">
        <v>33</v>
      </c>
      <c r="C2" s="23">
        <v>0.97</v>
      </c>
      <c r="D2" s="24">
        <v>13.77</v>
      </c>
      <c r="E2" s="23">
        <v>1.9</v>
      </c>
      <c r="F2" s="24">
        <v>3.7</v>
      </c>
      <c r="G2" s="23">
        <v>0.8</v>
      </c>
      <c r="H2" s="24">
        <v>3.1</v>
      </c>
      <c r="I2" s="23">
        <v>0.4</v>
      </c>
      <c r="J2" s="23">
        <v>78</v>
      </c>
      <c r="K2" s="23">
        <v>9</v>
      </c>
      <c r="M2" s="8" t="s">
        <v>12</v>
      </c>
    </row>
    <row r="3" spans="1:13" x14ac:dyDescent="0.25">
      <c r="A3" s="5">
        <v>4</v>
      </c>
      <c r="B3" s="24"/>
      <c r="C3" s="23"/>
      <c r="D3" s="24"/>
      <c r="E3" s="23"/>
      <c r="F3" s="24"/>
      <c r="G3" s="23"/>
      <c r="H3" s="24"/>
      <c r="I3" s="23"/>
      <c r="J3" s="23"/>
      <c r="K3" s="23"/>
    </row>
    <row r="4" spans="1:13" x14ac:dyDescent="0.25">
      <c r="A4" s="4">
        <v>6</v>
      </c>
      <c r="B4" s="24"/>
      <c r="C4" s="23"/>
      <c r="D4" s="24"/>
      <c r="E4" s="23"/>
      <c r="F4" s="24"/>
      <c r="G4" s="23"/>
      <c r="H4" s="24"/>
      <c r="I4" s="23"/>
      <c r="J4" s="23"/>
      <c r="K4" s="23"/>
    </row>
    <row r="5" spans="1:13" x14ac:dyDescent="0.25">
      <c r="A5" s="4">
        <v>8</v>
      </c>
      <c r="B5" s="24">
        <v>31</v>
      </c>
      <c r="C5" s="23">
        <v>0.89</v>
      </c>
      <c r="D5" s="24">
        <v>12.5</v>
      </c>
      <c r="E5" s="23">
        <v>1.9</v>
      </c>
      <c r="F5" s="24">
        <v>3.6</v>
      </c>
      <c r="G5" s="23">
        <v>0.8</v>
      </c>
      <c r="H5" s="24">
        <v>3.8</v>
      </c>
      <c r="I5" s="23">
        <v>0.4</v>
      </c>
      <c r="J5" s="23">
        <v>78</v>
      </c>
      <c r="K5" s="23">
        <v>9</v>
      </c>
    </row>
    <row r="6" spans="1:13" x14ac:dyDescent="0.25">
      <c r="A6" s="5">
        <v>10</v>
      </c>
      <c r="B6" s="24"/>
      <c r="C6" s="23"/>
      <c r="D6" s="24"/>
      <c r="E6" s="23"/>
      <c r="F6" s="24"/>
      <c r="G6" s="23"/>
      <c r="H6" s="24"/>
      <c r="I6" s="23"/>
      <c r="J6" s="23"/>
      <c r="K6" s="23"/>
    </row>
    <row r="7" spans="1:13" x14ac:dyDescent="0.25">
      <c r="A7" s="4">
        <v>12</v>
      </c>
      <c r="B7" s="24"/>
      <c r="C7" s="23"/>
      <c r="D7" s="24"/>
      <c r="E7" s="23"/>
      <c r="F7" s="24"/>
      <c r="G7" s="23"/>
      <c r="H7" s="24"/>
      <c r="I7" s="23"/>
      <c r="J7" s="23"/>
      <c r="K7" s="23"/>
    </row>
    <row r="8" spans="1:13" x14ac:dyDescent="0.25">
      <c r="A8" s="4">
        <v>14</v>
      </c>
      <c r="B8" s="23">
        <v>37.53</v>
      </c>
      <c r="C8" s="23">
        <v>1.06</v>
      </c>
      <c r="D8" s="24">
        <v>9.5</v>
      </c>
      <c r="E8" s="23">
        <v>1.8</v>
      </c>
      <c r="F8" s="24">
        <v>8.1</v>
      </c>
      <c r="G8" s="23">
        <v>0.8</v>
      </c>
      <c r="H8" s="24">
        <v>2.6</v>
      </c>
      <c r="I8" s="23">
        <v>0.3</v>
      </c>
      <c r="J8" s="23">
        <v>67</v>
      </c>
      <c r="K8" s="23">
        <v>8</v>
      </c>
    </row>
    <row r="9" spans="1:13" x14ac:dyDescent="0.25">
      <c r="A9" s="5">
        <v>16</v>
      </c>
      <c r="B9" s="23"/>
      <c r="C9" s="23"/>
      <c r="D9" s="24"/>
      <c r="E9" s="23"/>
      <c r="F9" s="24"/>
      <c r="G9" s="23"/>
      <c r="H9" s="24"/>
      <c r="I9" s="23"/>
      <c r="J9" s="23"/>
      <c r="K9" s="23"/>
    </row>
    <row r="10" spans="1:13" x14ac:dyDescent="0.25">
      <c r="A10" s="4">
        <v>18</v>
      </c>
      <c r="B10" s="23"/>
      <c r="C10" s="23"/>
      <c r="D10" s="24"/>
      <c r="E10" s="23"/>
      <c r="F10" s="24"/>
      <c r="G10" s="23"/>
      <c r="H10" s="24"/>
      <c r="I10" s="23"/>
      <c r="J10" s="23"/>
      <c r="K10" s="23"/>
    </row>
    <row r="11" spans="1:13" x14ac:dyDescent="0.25">
      <c r="A11" s="4">
        <v>20</v>
      </c>
      <c r="B11" s="23">
        <v>41.43</v>
      </c>
      <c r="C11" s="23">
        <v>0.97</v>
      </c>
      <c r="D11" s="24">
        <v>13</v>
      </c>
      <c r="E11" s="23">
        <v>1.6</v>
      </c>
      <c r="F11" s="24">
        <v>4.3</v>
      </c>
      <c r="G11" s="23">
        <v>0.7</v>
      </c>
      <c r="H11" s="24">
        <v>3.2</v>
      </c>
      <c r="I11" s="23">
        <v>0.3</v>
      </c>
      <c r="J11" s="23">
        <v>91</v>
      </c>
      <c r="K11" s="23">
        <v>8</v>
      </c>
    </row>
    <row r="12" spans="1:13" x14ac:dyDescent="0.25">
      <c r="A12" s="5">
        <v>22</v>
      </c>
      <c r="B12" s="23"/>
      <c r="C12" s="23"/>
      <c r="D12" s="24"/>
      <c r="E12" s="23"/>
      <c r="F12" s="24"/>
      <c r="G12" s="23"/>
      <c r="H12" s="24"/>
      <c r="I12" s="23"/>
      <c r="J12" s="23"/>
      <c r="K12" s="23"/>
    </row>
    <row r="13" spans="1:13" x14ac:dyDescent="0.25">
      <c r="A13" s="4">
        <v>24</v>
      </c>
      <c r="B13" s="23"/>
      <c r="C13" s="23"/>
      <c r="D13" s="24"/>
      <c r="E13" s="23"/>
      <c r="F13" s="24"/>
      <c r="G13" s="23"/>
      <c r="H13" s="24"/>
      <c r="I13" s="23"/>
      <c r="J13" s="23"/>
      <c r="K13" s="23"/>
    </row>
    <row r="14" spans="1:13" x14ac:dyDescent="0.25">
      <c r="A14" s="4">
        <v>26</v>
      </c>
      <c r="B14" s="23">
        <v>43.29</v>
      </c>
      <c r="C14" s="23">
        <v>1.01</v>
      </c>
      <c r="D14" s="24">
        <v>11.3</v>
      </c>
      <c r="E14" s="23">
        <v>1.5</v>
      </c>
      <c r="F14" s="24">
        <v>2.9</v>
      </c>
      <c r="G14" s="23">
        <v>0.6</v>
      </c>
      <c r="H14" s="24">
        <v>2.5</v>
      </c>
      <c r="I14" s="23">
        <v>0.3</v>
      </c>
      <c r="J14" s="23">
        <v>77</v>
      </c>
      <c r="K14" s="23">
        <v>7</v>
      </c>
    </row>
    <row r="15" spans="1:13" x14ac:dyDescent="0.25">
      <c r="A15" s="5">
        <v>28</v>
      </c>
      <c r="B15" s="23"/>
      <c r="C15" s="23"/>
      <c r="D15" s="24"/>
      <c r="E15" s="23"/>
      <c r="F15" s="24"/>
      <c r="G15" s="23"/>
      <c r="H15" s="24"/>
      <c r="I15" s="23"/>
      <c r="J15" s="23"/>
      <c r="K15" s="23"/>
    </row>
    <row r="16" spans="1:13" x14ac:dyDescent="0.25">
      <c r="A16" s="4">
        <v>30</v>
      </c>
      <c r="B16" s="23"/>
      <c r="C16" s="23"/>
      <c r="D16" s="24"/>
      <c r="E16" s="23"/>
      <c r="F16" s="24"/>
      <c r="G16" s="23"/>
      <c r="H16" s="24"/>
      <c r="I16" s="23"/>
      <c r="J16" s="23"/>
      <c r="K16" s="23"/>
    </row>
    <row r="17" spans="1:11" x14ac:dyDescent="0.25">
      <c r="A17" s="4">
        <v>32</v>
      </c>
      <c r="B17" s="23">
        <v>45.57</v>
      </c>
      <c r="C17" s="23">
        <v>0.97</v>
      </c>
      <c r="D17" s="24">
        <v>13.3</v>
      </c>
      <c r="E17" s="23">
        <v>1.4</v>
      </c>
      <c r="F17" s="24">
        <v>2.5</v>
      </c>
      <c r="G17" s="23">
        <v>0.3</v>
      </c>
      <c r="H17" s="24">
        <v>2.7</v>
      </c>
      <c r="I17" s="23">
        <v>0.3</v>
      </c>
      <c r="J17" s="23">
        <v>87</v>
      </c>
      <c r="K17" s="23">
        <v>7</v>
      </c>
    </row>
    <row r="18" spans="1:11" x14ac:dyDescent="0.25">
      <c r="A18" s="5">
        <v>34</v>
      </c>
      <c r="B18" s="23"/>
      <c r="C18" s="23"/>
      <c r="D18" s="24"/>
      <c r="E18" s="23"/>
      <c r="F18" s="24"/>
      <c r="G18" s="23"/>
      <c r="H18" s="24"/>
      <c r="I18" s="23"/>
      <c r="J18" s="23"/>
      <c r="K18" s="23"/>
    </row>
    <row r="19" spans="1:11" x14ac:dyDescent="0.25">
      <c r="A19" s="4">
        <v>36</v>
      </c>
      <c r="B19" s="23"/>
      <c r="C19" s="23"/>
      <c r="D19" s="24"/>
      <c r="E19" s="23"/>
      <c r="F19" s="24"/>
      <c r="G19" s="23"/>
      <c r="H19" s="24"/>
      <c r="I19" s="23"/>
      <c r="J19" s="23"/>
      <c r="K19" s="23"/>
    </row>
    <row r="20" spans="1:11" x14ac:dyDescent="0.25">
      <c r="A20" s="4">
        <v>38</v>
      </c>
      <c r="B20" s="23">
        <v>46.39</v>
      </c>
      <c r="C20" s="24">
        <v>1</v>
      </c>
      <c r="D20" s="24">
        <v>13</v>
      </c>
      <c r="E20" s="23">
        <v>1.4</v>
      </c>
      <c r="F20" s="24">
        <v>3.4</v>
      </c>
      <c r="G20" s="23">
        <v>0.6</v>
      </c>
      <c r="H20" s="24">
        <v>2.6</v>
      </c>
      <c r="I20" s="23">
        <v>0.3</v>
      </c>
      <c r="J20" s="23">
        <v>79</v>
      </c>
      <c r="K20" s="23">
        <v>7</v>
      </c>
    </row>
    <row r="21" spans="1:11" x14ac:dyDescent="0.25">
      <c r="A21" s="5">
        <v>40</v>
      </c>
      <c r="B21" s="23"/>
      <c r="C21" s="24"/>
      <c r="D21" s="24"/>
      <c r="E21" s="23"/>
      <c r="F21" s="24"/>
      <c r="G21" s="23"/>
      <c r="H21" s="24"/>
      <c r="I21" s="23"/>
      <c r="J21" s="23"/>
      <c r="K21" s="23"/>
    </row>
    <row r="22" spans="1:11" x14ac:dyDescent="0.25">
      <c r="A22" s="4">
        <v>42</v>
      </c>
      <c r="B22" s="23"/>
      <c r="C22" s="24"/>
      <c r="D22" s="24"/>
      <c r="E22" s="23"/>
      <c r="F22" s="24"/>
      <c r="G22" s="23"/>
      <c r="H22" s="24"/>
      <c r="I22" s="23"/>
      <c r="J22" s="23"/>
      <c r="K22" s="23"/>
    </row>
    <row r="23" spans="1:11" x14ac:dyDescent="0.25">
      <c r="A23" s="4">
        <v>44</v>
      </c>
      <c r="B23" s="23">
        <v>45.85</v>
      </c>
      <c r="C23" s="23">
        <v>1.02</v>
      </c>
      <c r="D23" s="24">
        <v>13.1</v>
      </c>
      <c r="E23" s="23">
        <v>1.5</v>
      </c>
      <c r="F23" s="24">
        <v>3.5</v>
      </c>
      <c r="G23" s="23">
        <v>0.6</v>
      </c>
      <c r="H23" s="24">
        <v>2.5</v>
      </c>
      <c r="I23" s="23">
        <v>0.3</v>
      </c>
      <c r="J23" s="23">
        <v>91</v>
      </c>
      <c r="K23" s="23">
        <v>7</v>
      </c>
    </row>
    <row r="24" spans="1:11" x14ac:dyDescent="0.25">
      <c r="A24" s="5">
        <v>46</v>
      </c>
      <c r="B24" s="23"/>
      <c r="C24" s="23"/>
      <c r="D24" s="24"/>
      <c r="E24" s="23"/>
      <c r="F24" s="24"/>
      <c r="G24" s="23"/>
      <c r="H24" s="24"/>
      <c r="I24" s="23"/>
      <c r="J24" s="23"/>
      <c r="K24" s="23"/>
    </row>
    <row r="25" spans="1:11" x14ac:dyDescent="0.25">
      <c r="A25" s="4">
        <v>48</v>
      </c>
      <c r="B25" s="23"/>
      <c r="C25" s="23"/>
      <c r="D25" s="24"/>
      <c r="E25" s="23"/>
      <c r="F25" s="24"/>
      <c r="G25" s="23"/>
      <c r="H25" s="24"/>
      <c r="I25" s="23"/>
      <c r="J25" s="23"/>
      <c r="K25" s="23"/>
    </row>
    <row r="26" spans="1:11" x14ac:dyDescent="0.25">
      <c r="A26" s="4">
        <v>50</v>
      </c>
      <c r="B26" s="23">
        <v>45.46</v>
      </c>
      <c r="C26" s="24">
        <v>1</v>
      </c>
      <c r="D26" s="24">
        <v>10.8</v>
      </c>
      <c r="E26" s="23">
        <v>1.5</v>
      </c>
      <c r="F26" s="24">
        <v>3.8</v>
      </c>
      <c r="G26" s="23">
        <v>0.6</v>
      </c>
      <c r="H26" s="24">
        <v>2.8</v>
      </c>
      <c r="I26" s="23">
        <v>0.3</v>
      </c>
      <c r="J26" s="23">
        <v>90</v>
      </c>
      <c r="K26" s="23">
        <v>7</v>
      </c>
    </row>
    <row r="27" spans="1:11" x14ac:dyDescent="0.25">
      <c r="A27" s="5">
        <v>52</v>
      </c>
      <c r="B27" s="23"/>
      <c r="C27" s="24"/>
      <c r="D27" s="24"/>
      <c r="E27" s="23"/>
      <c r="F27" s="24"/>
      <c r="G27" s="23"/>
      <c r="H27" s="24"/>
      <c r="I27" s="23"/>
      <c r="J27" s="23"/>
      <c r="K27" s="23"/>
    </row>
    <row r="28" spans="1:11" x14ac:dyDescent="0.25">
      <c r="A28" s="4">
        <v>54</v>
      </c>
      <c r="B28" s="23"/>
      <c r="C28" s="24"/>
      <c r="D28" s="24"/>
      <c r="E28" s="23"/>
      <c r="F28" s="24"/>
      <c r="G28" s="23"/>
      <c r="H28" s="24"/>
      <c r="I28" s="23"/>
      <c r="J28" s="23"/>
      <c r="K28" s="23"/>
    </row>
    <row r="29" spans="1:11" x14ac:dyDescent="0.25">
      <c r="A29" s="4">
        <v>56</v>
      </c>
      <c r="B29" s="23">
        <v>49.94</v>
      </c>
      <c r="C29" s="24">
        <v>1</v>
      </c>
      <c r="D29" s="24">
        <v>10.3</v>
      </c>
      <c r="E29" s="23">
        <v>1.3</v>
      </c>
      <c r="F29" s="24">
        <v>3</v>
      </c>
      <c r="G29" s="23">
        <v>0.5</v>
      </c>
      <c r="H29" s="24">
        <v>2.5</v>
      </c>
      <c r="I29" s="23">
        <v>0.2</v>
      </c>
      <c r="J29" s="23">
        <v>84</v>
      </c>
      <c r="K29" s="23">
        <v>7</v>
      </c>
    </row>
    <row r="30" spans="1:11" x14ac:dyDescent="0.25">
      <c r="A30" s="5">
        <v>58</v>
      </c>
      <c r="B30" s="23"/>
      <c r="C30" s="24"/>
      <c r="D30" s="24"/>
      <c r="E30" s="23"/>
      <c r="F30" s="24"/>
      <c r="G30" s="23"/>
      <c r="H30" s="24"/>
      <c r="I30" s="23"/>
      <c r="J30" s="23"/>
      <c r="K30" s="23"/>
    </row>
    <row r="31" spans="1:11" x14ac:dyDescent="0.25">
      <c r="A31" s="4">
        <v>60</v>
      </c>
      <c r="B31" s="23"/>
      <c r="C31" s="24"/>
      <c r="D31" s="24"/>
      <c r="E31" s="23"/>
      <c r="F31" s="24"/>
      <c r="G31" s="23"/>
      <c r="H31" s="24"/>
      <c r="I31" s="23"/>
      <c r="J31" s="23"/>
      <c r="K31" s="23"/>
    </row>
    <row r="32" spans="1:11" x14ac:dyDescent="0.25">
      <c r="A32" s="4">
        <v>62</v>
      </c>
      <c r="B32" s="23">
        <v>44.03</v>
      </c>
      <c r="C32" s="23">
        <v>0.98</v>
      </c>
      <c r="D32" s="24">
        <v>10.9</v>
      </c>
      <c r="E32" s="23">
        <v>1.5</v>
      </c>
      <c r="F32" s="24">
        <v>3.1</v>
      </c>
      <c r="G32" s="23">
        <v>0.6</v>
      </c>
      <c r="H32" s="24">
        <v>2.4</v>
      </c>
      <c r="I32" s="23">
        <v>0.3</v>
      </c>
      <c r="J32" s="23">
        <v>155</v>
      </c>
      <c r="K32" s="23">
        <v>8</v>
      </c>
    </row>
    <row r="33" spans="1:11" x14ac:dyDescent="0.25">
      <c r="A33" s="5">
        <v>64</v>
      </c>
      <c r="B33" s="23"/>
      <c r="C33" s="23"/>
      <c r="D33" s="24"/>
      <c r="E33" s="23"/>
      <c r="F33" s="24"/>
      <c r="G33" s="23"/>
      <c r="H33" s="24"/>
      <c r="I33" s="23"/>
      <c r="J33" s="23"/>
      <c r="K33" s="23"/>
    </row>
    <row r="34" spans="1:11" x14ac:dyDescent="0.25">
      <c r="A34" s="4">
        <v>66</v>
      </c>
      <c r="B34" s="23"/>
      <c r="C34" s="23"/>
      <c r="D34" s="24"/>
      <c r="E34" s="23"/>
      <c r="F34" s="24"/>
      <c r="G34" s="23"/>
      <c r="H34" s="24"/>
      <c r="I34" s="23"/>
      <c r="J34" s="23"/>
      <c r="K34" s="23"/>
    </row>
    <row r="35" spans="1:11" x14ac:dyDescent="0.25">
      <c r="A35" s="4">
        <v>68</v>
      </c>
      <c r="B35" s="23">
        <v>48.67</v>
      </c>
      <c r="C35" s="24">
        <v>1.1000000000000001</v>
      </c>
      <c r="D35" s="24">
        <v>11.3</v>
      </c>
      <c r="E35" s="23">
        <v>1.5</v>
      </c>
      <c r="F35" s="24">
        <v>4.0999999999999996</v>
      </c>
      <c r="G35" s="23">
        <v>0.6</v>
      </c>
      <c r="H35" s="24">
        <v>3</v>
      </c>
      <c r="I35" s="23">
        <v>0.3</v>
      </c>
      <c r="J35" s="23">
        <v>158</v>
      </c>
      <c r="K35" s="23">
        <v>8</v>
      </c>
    </row>
    <row r="36" spans="1:11" x14ac:dyDescent="0.25">
      <c r="A36" s="5">
        <v>70</v>
      </c>
      <c r="B36" s="23"/>
      <c r="C36" s="24"/>
      <c r="D36" s="24"/>
      <c r="E36" s="23"/>
      <c r="F36" s="24"/>
      <c r="G36" s="23"/>
      <c r="H36" s="24"/>
      <c r="I36" s="23"/>
      <c r="J36" s="23"/>
      <c r="K36" s="23"/>
    </row>
    <row r="37" spans="1:11" x14ac:dyDescent="0.25">
      <c r="A37" s="4">
        <v>72</v>
      </c>
      <c r="B37" s="23"/>
      <c r="C37" s="24"/>
      <c r="D37" s="24"/>
      <c r="E37" s="23"/>
      <c r="F37" s="24"/>
      <c r="G37" s="23"/>
      <c r="H37" s="24"/>
      <c r="I37" s="23"/>
      <c r="J37" s="23"/>
      <c r="K37" s="23"/>
    </row>
    <row r="38" spans="1:11" x14ac:dyDescent="0.25">
      <c r="A38" s="4">
        <v>74</v>
      </c>
      <c r="B38" s="23">
        <v>51.34</v>
      </c>
      <c r="C38" s="23">
        <v>0.99</v>
      </c>
      <c r="D38" s="24">
        <v>11.7</v>
      </c>
      <c r="E38" s="23">
        <v>1.3</v>
      </c>
      <c r="F38" s="24">
        <v>2.5</v>
      </c>
      <c r="G38" s="23">
        <v>0.6</v>
      </c>
      <c r="H38" s="24">
        <v>2.5</v>
      </c>
      <c r="I38" s="23">
        <v>0.2</v>
      </c>
      <c r="J38" s="23">
        <v>169</v>
      </c>
      <c r="K38" s="23">
        <v>8</v>
      </c>
    </row>
    <row r="39" spans="1:11" x14ac:dyDescent="0.25">
      <c r="A39" s="5">
        <v>76</v>
      </c>
      <c r="B39" s="23"/>
      <c r="C39" s="23"/>
      <c r="D39" s="24"/>
      <c r="E39" s="23"/>
      <c r="F39" s="24"/>
      <c r="G39" s="23"/>
      <c r="H39" s="24"/>
      <c r="I39" s="23"/>
      <c r="J39" s="23"/>
      <c r="K39" s="23"/>
    </row>
    <row r="40" spans="1:11" x14ac:dyDescent="0.25">
      <c r="A40" s="4">
        <v>78</v>
      </c>
      <c r="B40" s="23"/>
      <c r="C40" s="23"/>
      <c r="D40" s="24"/>
      <c r="E40" s="23"/>
      <c r="F40" s="24"/>
      <c r="G40" s="23"/>
      <c r="H40" s="24"/>
      <c r="I40" s="23"/>
      <c r="J40" s="23"/>
      <c r="K40" s="23"/>
    </row>
    <row r="41" spans="1:11" x14ac:dyDescent="0.25">
      <c r="A41" s="4">
        <v>80</v>
      </c>
      <c r="B41" s="23">
        <v>54.26</v>
      </c>
      <c r="C41" s="23">
        <v>1.04</v>
      </c>
      <c r="D41" s="24">
        <v>11.7</v>
      </c>
      <c r="E41" s="23">
        <v>1.3</v>
      </c>
      <c r="F41" s="24">
        <v>2.1</v>
      </c>
      <c r="G41" s="23">
        <v>0.5</v>
      </c>
      <c r="H41" s="24">
        <v>2.9</v>
      </c>
      <c r="I41" s="23">
        <v>0.2</v>
      </c>
      <c r="J41" s="23">
        <v>166</v>
      </c>
      <c r="K41" s="23">
        <v>8</v>
      </c>
    </row>
    <row r="42" spans="1:11" x14ac:dyDescent="0.25">
      <c r="A42" s="4">
        <v>82</v>
      </c>
      <c r="B42" s="23"/>
      <c r="C42" s="23"/>
      <c r="D42" s="24"/>
      <c r="E42" s="23"/>
      <c r="F42" s="24"/>
      <c r="G42" s="23"/>
      <c r="H42" s="24"/>
      <c r="I42" s="23"/>
      <c r="J42" s="23"/>
      <c r="K42" s="23"/>
    </row>
    <row r="43" spans="1:11" x14ac:dyDescent="0.25">
      <c r="A43" s="4">
        <v>84</v>
      </c>
      <c r="B43" s="23"/>
      <c r="C43" s="23"/>
      <c r="D43" s="24"/>
      <c r="E43" s="23"/>
      <c r="F43" s="24"/>
      <c r="G43" s="23"/>
      <c r="H43" s="24"/>
      <c r="I43" s="23"/>
      <c r="J43" s="23"/>
      <c r="K43" s="23"/>
    </row>
    <row r="44" spans="1:11" x14ac:dyDescent="0.25">
      <c r="A44" s="4">
        <v>86</v>
      </c>
      <c r="B44" s="23"/>
      <c r="C44" s="23"/>
      <c r="D44" s="24"/>
      <c r="E44" s="23"/>
      <c r="F44" s="24"/>
      <c r="G44" s="23"/>
      <c r="H44" s="24"/>
      <c r="I44" s="23"/>
      <c r="J44" s="23"/>
      <c r="K44" s="23"/>
    </row>
  </sheetData>
  <mergeCells count="140">
    <mergeCell ref="B5:B7"/>
    <mergeCell ref="C5:C7"/>
    <mergeCell ref="D5:D7"/>
    <mergeCell ref="F5:F7"/>
    <mergeCell ref="H5:H7"/>
    <mergeCell ref="J5:J7"/>
    <mergeCell ref="G5:G7"/>
    <mergeCell ref="B2:B4"/>
    <mergeCell ref="C2:C4"/>
    <mergeCell ref="D2:D4"/>
    <mergeCell ref="F2:F4"/>
    <mergeCell ref="H2:H4"/>
    <mergeCell ref="J2:J4"/>
    <mergeCell ref="G2:G4"/>
    <mergeCell ref="I2:I4"/>
    <mergeCell ref="I5:I7"/>
    <mergeCell ref="B8:B10"/>
    <mergeCell ref="C8:C10"/>
    <mergeCell ref="D8:D10"/>
    <mergeCell ref="F8:F10"/>
    <mergeCell ref="H8:H10"/>
    <mergeCell ref="B11:B13"/>
    <mergeCell ref="C11:C13"/>
    <mergeCell ref="D11:D13"/>
    <mergeCell ref="F11:F13"/>
    <mergeCell ref="H11:H13"/>
    <mergeCell ref="B14:B16"/>
    <mergeCell ref="C14:C16"/>
    <mergeCell ref="D14:D16"/>
    <mergeCell ref="F14:F16"/>
    <mergeCell ref="H14:H16"/>
    <mergeCell ref="B17:B19"/>
    <mergeCell ref="C17:C19"/>
    <mergeCell ref="D17:D19"/>
    <mergeCell ref="F17:F19"/>
    <mergeCell ref="H17:H19"/>
    <mergeCell ref="E17:E19"/>
    <mergeCell ref="C32:C34"/>
    <mergeCell ref="B32:B34"/>
    <mergeCell ref="E2:E4"/>
    <mergeCell ref="E5:E7"/>
    <mergeCell ref="E8:E10"/>
    <mergeCell ref="E11:E13"/>
    <mergeCell ref="E14:E16"/>
    <mergeCell ref="H26:H28"/>
    <mergeCell ref="F26:F28"/>
    <mergeCell ref="D26:D28"/>
    <mergeCell ref="C26:C28"/>
    <mergeCell ref="B26:B28"/>
    <mergeCell ref="H29:H31"/>
    <mergeCell ref="F29:F31"/>
    <mergeCell ref="D29:D31"/>
    <mergeCell ref="C29:C31"/>
    <mergeCell ref="B29:B31"/>
    <mergeCell ref="B20:B22"/>
    <mergeCell ref="C20:C22"/>
    <mergeCell ref="D20:D22"/>
    <mergeCell ref="F20:F22"/>
    <mergeCell ref="H20:H22"/>
    <mergeCell ref="B23:B25"/>
    <mergeCell ref="C23:C25"/>
    <mergeCell ref="E20:E22"/>
    <mergeCell ref="E23:E25"/>
    <mergeCell ref="E26:E28"/>
    <mergeCell ref="E29:E31"/>
    <mergeCell ref="E32:E34"/>
    <mergeCell ref="H32:H34"/>
    <mergeCell ref="F32:F34"/>
    <mergeCell ref="D32:D34"/>
    <mergeCell ref="F23:F25"/>
    <mergeCell ref="D23:D25"/>
    <mergeCell ref="H23:H25"/>
    <mergeCell ref="G26:G28"/>
    <mergeCell ref="G29:G31"/>
    <mergeCell ref="G32:G34"/>
    <mergeCell ref="G23:G25"/>
    <mergeCell ref="I8:I10"/>
    <mergeCell ref="I11:I13"/>
    <mergeCell ref="I14:I16"/>
    <mergeCell ref="I17:I19"/>
    <mergeCell ref="I20:I22"/>
    <mergeCell ref="G8:G10"/>
    <mergeCell ref="G11:G13"/>
    <mergeCell ref="G14:G16"/>
    <mergeCell ref="G17:G19"/>
    <mergeCell ref="G20:G22"/>
    <mergeCell ref="J8:J10"/>
    <mergeCell ref="J11:J13"/>
    <mergeCell ref="J14:J16"/>
    <mergeCell ref="J17:J19"/>
    <mergeCell ref="J20:J22"/>
    <mergeCell ref="K35:K37"/>
    <mergeCell ref="K2:K4"/>
    <mergeCell ref="K5:K7"/>
    <mergeCell ref="K8:K10"/>
    <mergeCell ref="K11:K13"/>
    <mergeCell ref="K14:K16"/>
    <mergeCell ref="K17:K19"/>
    <mergeCell ref="K20:K22"/>
    <mergeCell ref="K23:K25"/>
    <mergeCell ref="J23:J25"/>
    <mergeCell ref="J26:J28"/>
    <mergeCell ref="J29:J31"/>
    <mergeCell ref="J32:J34"/>
    <mergeCell ref="I23:I25"/>
    <mergeCell ref="I26:I28"/>
    <mergeCell ref="I29:I31"/>
    <mergeCell ref="I32:I34"/>
    <mergeCell ref="K26:K28"/>
    <mergeCell ref="K29:K31"/>
    <mergeCell ref="K32:K34"/>
    <mergeCell ref="G35:G37"/>
    <mergeCell ref="H35:H37"/>
    <mergeCell ref="I35:I37"/>
    <mergeCell ref="J35:J37"/>
    <mergeCell ref="B35:B37"/>
    <mergeCell ref="B38:B40"/>
    <mergeCell ref="C35:C37"/>
    <mergeCell ref="D35:D37"/>
    <mergeCell ref="E35:E37"/>
    <mergeCell ref="F35:F37"/>
    <mergeCell ref="J38:J40"/>
    <mergeCell ref="I38:I40"/>
    <mergeCell ref="H38:H40"/>
    <mergeCell ref="G38:G40"/>
    <mergeCell ref="K41:K44"/>
    <mergeCell ref="F38:F40"/>
    <mergeCell ref="E38:E40"/>
    <mergeCell ref="D38:D40"/>
    <mergeCell ref="C38:C40"/>
    <mergeCell ref="B41:B44"/>
    <mergeCell ref="C41:C44"/>
    <mergeCell ref="D41:D44"/>
    <mergeCell ref="E41:E44"/>
    <mergeCell ref="F41:F44"/>
    <mergeCell ref="G41:G44"/>
    <mergeCell ref="H41:H44"/>
    <mergeCell ref="I41:I44"/>
    <mergeCell ref="J41:J44"/>
    <mergeCell ref="K38:K40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0" workbookViewId="0">
      <selection activeCell="A30" sqref="A30:XFD30"/>
    </sheetView>
  </sheetViews>
  <sheetFormatPr defaultColWidth="11.42578125" defaultRowHeight="15" x14ac:dyDescent="0.25"/>
  <cols>
    <col min="4" max="4" width="12.42578125" bestFit="1" customWidth="1"/>
    <col min="6" max="6" width="11.7109375" bestFit="1" customWidth="1"/>
    <col min="10" max="10" width="13.42578125" bestFit="1" customWidth="1"/>
    <col min="13" max="13" width="15.7109375" bestFit="1" customWidth="1"/>
  </cols>
  <sheetData>
    <row r="1" spans="1:13" s="7" customFormat="1" x14ac:dyDescent="0.25">
      <c r="A1" s="5" t="s">
        <v>1</v>
      </c>
      <c r="B1" s="5" t="s">
        <v>0</v>
      </c>
      <c r="C1" s="5" t="s">
        <v>2</v>
      </c>
      <c r="D1" s="5" t="s">
        <v>3</v>
      </c>
      <c r="E1" s="5" t="s">
        <v>7</v>
      </c>
      <c r="F1" s="5" t="s">
        <v>4</v>
      </c>
      <c r="G1" s="5" t="s">
        <v>8</v>
      </c>
      <c r="H1" s="5" t="s">
        <v>5</v>
      </c>
      <c r="I1" s="5" t="s">
        <v>9</v>
      </c>
      <c r="J1" s="5" t="s">
        <v>6</v>
      </c>
      <c r="K1" s="5" t="s">
        <v>10</v>
      </c>
      <c r="M1" s="9" t="s">
        <v>11</v>
      </c>
    </row>
    <row r="2" spans="1:13" x14ac:dyDescent="0.25">
      <c r="A2" s="4">
        <v>2</v>
      </c>
      <c r="B2" s="24">
        <v>32.47</v>
      </c>
      <c r="C2" s="23">
        <v>0.92</v>
      </c>
      <c r="D2" s="24">
        <v>12.7</v>
      </c>
      <c r="E2" s="23">
        <v>1.9</v>
      </c>
      <c r="F2" s="24">
        <v>3.8</v>
      </c>
      <c r="G2" s="23">
        <v>0.8</v>
      </c>
      <c r="H2" s="24">
        <v>2.8</v>
      </c>
      <c r="I2" s="23">
        <v>0.3</v>
      </c>
      <c r="J2" s="23">
        <v>96</v>
      </c>
      <c r="K2" s="23">
        <v>9</v>
      </c>
      <c r="L2">
        <v>72</v>
      </c>
      <c r="M2" s="8" t="s">
        <v>12</v>
      </c>
    </row>
    <row r="3" spans="1:13" x14ac:dyDescent="0.25">
      <c r="A3" s="5">
        <v>4</v>
      </c>
      <c r="B3" s="24"/>
      <c r="C3" s="23"/>
      <c r="D3" s="24"/>
      <c r="E3" s="23"/>
      <c r="F3" s="24"/>
      <c r="G3" s="23"/>
      <c r="H3" s="24"/>
      <c r="I3" s="23"/>
      <c r="J3" s="23"/>
      <c r="K3" s="23"/>
      <c r="L3">
        <v>74</v>
      </c>
    </row>
    <row r="4" spans="1:13" x14ac:dyDescent="0.25">
      <c r="A4" s="4">
        <v>6</v>
      </c>
      <c r="B4" s="24"/>
      <c r="C4" s="23"/>
      <c r="D4" s="24"/>
      <c r="E4" s="23"/>
      <c r="F4" s="24"/>
      <c r="G4" s="23"/>
      <c r="H4" s="24"/>
      <c r="I4" s="23"/>
      <c r="J4" s="23"/>
      <c r="K4" s="23"/>
      <c r="L4">
        <v>76</v>
      </c>
    </row>
    <row r="5" spans="1:13" x14ac:dyDescent="0.25">
      <c r="A5" s="4">
        <v>8</v>
      </c>
      <c r="B5" s="24">
        <v>35.86</v>
      </c>
      <c r="C5" s="23">
        <v>0.99</v>
      </c>
      <c r="D5" s="24">
        <v>12.4</v>
      </c>
      <c r="E5" s="23">
        <v>1.8</v>
      </c>
      <c r="F5" s="24">
        <v>4.5999999999999996</v>
      </c>
      <c r="G5" s="23">
        <v>0.7</v>
      </c>
      <c r="H5" s="24">
        <v>2.7</v>
      </c>
      <c r="I5" s="23">
        <v>0.3</v>
      </c>
      <c r="J5" s="23">
        <v>112</v>
      </c>
      <c r="K5" s="23">
        <v>9</v>
      </c>
      <c r="L5">
        <v>78</v>
      </c>
    </row>
    <row r="6" spans="1:13" x14ac:dyDescent="0.25">
      <c r="A6" s="5">
        <v>10</v>
      </c>
      <c r="B6" s="24"/>
      <c r="C6" s="23"/>
      <c r="D6" s="24"/>
      <c r="E6" s="23"/>
      <c r="F6" s="24"/>
      <c r="G6" s="23"/>
      <c r="H6" s="24"/>
      <c r="I6" s="23"/>
      <c r="J6" s="23"/>
      <c r="K6" s="23"/>
      <c r="L6">
        <v>80</v>
      </c>
    </row>
    <row r="7" spans="1:13" x14ac:dyDescent="0.25">
      <c r="A7" s="4">
        <v>12</v>
      </c>
      <c r="B7" s="24"/>
      <c r="C7" s="23"/>
      <c r="D7" s="24"/>
      <c r="E7" s="23"/>
      <c r="F7" s="24"/>
      <c r="G7" s="23"/>
      <c r="H7" s="24"/>
      <c r="I7" s="23"/>
      <c r="J7" s="23"/>
      <c r="K7" s="23"/>
      <c r="L7">
        <v>82</v>
      </c>
    </row>
    <row r="8" spans="1:13" x14ac:dyDescent="0.25">
      <c r="A8" s="4">
        <v>14</v>
      </c>
      <c r="B8" s="23">
        <v>34.119999999999997</v>
      </c>
      <c r="C8" s="23">
        <v>0.94</v>
      </c>
      <c r="D8" s="24">
        <v>10</v>
      </c>
      <c r="E8" s="23">
        <v>1.8</v>
      </c>
      <c r="F8" s="24">
        <v>3.5</v>
      </c>
      <c r="G8" s="23">
        <v>0.7</v>
      </c>
      <c r="H8" s="24">
        <v>2.5</v>
      </c>
      <c r="I8" s="23">
        <v>0.3</v>
      </c>
      <c r="J8" s="23">
        <v>11</v>
      </c>
      <c r="K8" s="23">
        <v>9</v>
      </c>
      <c r="L8">
        <v>84</v>
      </c>
    </row>
    <row r="9" spans="1:13" x14ac:dyDescent="0.25">
      <c r="A9" s="5">
        <v>16</v>
      </c>
      <c r="B9" s="23"/>
      <c r="C9" s="23"/>
      <c r="D9" s="24"/>
      <c r="E9" s="23"/>
      <c r="F9" s="24"/>
      <c r="G9" s="23"/>
      <c r="H9" s="24"/>
      <c r="I9" s="23"/>
      <c r="J9" s="23"/>
      <c r="K9" s="23"/>
      <c r="L9">
        <v>86</v>
      </c>
    </row>
    <row r="10" spans="1:13" x14ac:dyDescent="0.25">
      <c r="A10" s="4">
        <v>18</v>
      </c>
      <c r="B10" s="23"/>
      <c r="C10" s="23"/>
      <c r="D10" s="24"/>
      <c r="E10" s="23"/>
      <c r="F10" s="24"/>
      <c r="G10" s="23"/>
      <c r="H10" s="24"/>
      <c r="I10" s="23"/>
      <c r="J10" s="23"/>
      <c r="K10" s="23"/>
      <c r="L10">
        <v>88</v>
      </c>
    </row>
    <row r="11" spans="1:13" x14ac:dyDescent="0.25">
      <c r="A11" s="4">
        <v>20</v>
      </c>
      <c r="B11" s="23">
        <v>30.53</v>
      </c>
      <c r="C11" s="23">
        <v>0.93</v>
      </c>
      <c r="D11" s="24">
        <v>11.5</v>
      </c>
      <c r="E11" s="31">
        <v>2</v>
      </c>
      <c r="F11" s="24">
        <v>3.5</v>
      </c>
      <c r="G11" s="23">
        <v>0.8</v>
      </c>
      <c r="H11" s="24">
        <v>2.2999999999999998</v>
      </c>
      <c r="I11" s="23">
        <v>0.3</v>
      </c>
      <c r="J11" s="23">
        <v>149</v>
      </c>
      <c r="K11" s="23">
        <v>10</v>
      </c>
      <c r="L11">
        <v>90</v>
      </c>
    </row>
    <row r="12" spans="1:13" x14ac:dyDescent="0.25">
      <c r="A12" s="5">
        <v>22</v>
      </c>
      <c r="B12" s="23"/>
      <c r="C12" s="23"/>
      <c r="D12" s="24"/>
      <c r="E12" s="31"/>
      <c r="F12" s="24"/>
      <c r="G12" s="23"/>
      <c r="H12" s="24"/>
      <c r="I12" s="23"/>
      <c r="J12" s="23"/>
      <c r="K12" s="23"/>
      <c r="L12">
        <v>92</v>
      </c>
    </row>
    <row r="13" spans="1:13" x14ac:dyDescent="0.25">
      <c r="A13" s="4">
        <v>24</v>
      </c>
      <c r="B13" s="23"/>
      <c r="C13" s="23"/>
      <c r="D13" s="24"/>
      <c r="E13" s="31"/>
      <c r="F13" s="24"/>
      <c r="G13" s="23"/>
      <c r="H13" s="24"/>
      <c r="I13" s="23"/>
      <c r="J13" s="23"/>
      <c r="K13" s="23"/>
      <c r="L13">
        <v>94</v>
      </c>
    </row>
    <row r="14" spans="1:13" x14ac:dyDescent="0.25">
      <c r="A14" s="4">
        <v>26</v>
      </c>
      <c r="B14" s="23">
        <v>33.869999999999997</v>
      </c>
      <c r="C14" s="23">
        <v>0.93</v>
      </c>
      <c r="D14" s="24">
        <v>10.199999999999999</v>
      </c>
      <c r="E14" s="23">
        <v>1.8</v>
      </c>
      <c r="F14" s="24">
        <v>2.6</v>
      </c>
      <c r="G14" s="23">
        <v>0.7</v>
      </c>
      <c r="H14" s="24">
        <v>3</v>
      </c>
      <c r="I14" s="23">
        <v>0.3</v>
      </c>
      <c r="J14" s="23">
        <v>144</v>
      </c>
      <c r="K14" s="23">
        <v>10</v>
      </c>
      <c r="L14">
        <v>96</v>
      </c>
    </row>
    <row r="15" spans="1:13" x14ac:dyDescent="0.25">
      <c r="A15" s="5">
        <v>28</v>
      </c>
      <c r="B15" s="23"/>
      <c r="C15" s="23"/>
      <c r="D15" s="24"/>
      <c r="E15" s="23"/>
      <c r="F15" s="24"/>
      <c r="G15" s="23"/>
      <c r="H15" s="24"/>
      <c r="I15" s="23"/>
      <c r="J15" s="23"/>
      <c r="K15" s="23"/>
      <c r="L15">
        <v>98</v>
      </c>
    </row>
    <row r="16" spans="1:13" x14ac:dyDescent="0.25">
      <c r="A16" s="4">
        <v>30</v>
      </c>
      <c r="B16" s="23"/>
      <c r="C16" s="23"/>
      <c r="D16" s="24"/>
      <c r="E16" s="23"/>
      <c r="F16" s="24"/>
      <c r="G16" s="23"/>
      <c r="H16" s="24"/>
      <c r="I16" s="23"/>
      <c r="J16" s="23"/>
      <c r="K16" s="23"/>
      <c r="L16">
        <v>100</v>
      </c>
    </row>
    <row r="17" spans="1:12" x14ac:dyDescent="0.25">
      <c r="A17" s="4">
        <v>32</v>
      </c>
      <c r="B17" s="23">
        <v>39.89</v>
      </c>
      <c r="C17" s="23">
        <v>0.89</v>
      </c>
      <c r="D17" s="24">
        <v>13.3</v>
      </c>
      <c r="E17" s="23">
        <v>1.5</v>
      </c>
      <c r="F17" s="24">
        <v>2.1</v>
      </c>
      <c r="G17" s="23">
        <v>0.6</v>
      </c>
      <c r="H17" s="24">
        <v>2.4</v>
      </c>
      <c r="I17" s="23">
        <v>0.3</v>
      </c>
      <c r="J17" s="23">
        <v>149</v>
      </c>
      <c r="K17" s="23">
        <v>8</v>
      </c>
      <c r="L17">
        <v>102</v>
      </c>
    </row>
    <row r="18" spans="1:12" x14ac:dyDescent="0.25">
      <c r="A18" s="5">
        <v>34</v>
      </c>
      <c r="B18" s="23"/>
      <c r="C18" s="23"/>
      <c r="D18" s="24"/>
      <c r="E18" s="23"/>
      <c r="F18" s="24"/>
      <c r="G18" s="23"/>
      <c r="H18" s="24"/>
      <c r="I18" s="23"/>
      <c r="J18" s="23"/>
      <c r="K18" s="23"/>
      <c r="L18">
        <v>104</v>
      </c>
    </row>
    <row r="19" spans="1:12" x14ac:dyDescent="0.25">
      <c r="A19" s="4">
        <v>36</v>
      </c>
      <c r="B19" s="23"/>
      <c r="C19" s="23"/>
      <c r="D19" s="24"/>
      <c r="E19" s="23"/>
      <c r="F19" s="24"/>
      <c r="G19" s="23"/>
      <c r="H19" s="24"/>
      <c r="I19" s="23"/>
      <c r="J19" s="23"/>
      <c r="K19" s="23"/>
      <c r="L19">
        <v>106</v>
      </c>
    </row>
    <row r="20" spans="1:12" x14ac:dyDescent="0.25">
      <c r="A20" s="4">
        <v>38</v>
      </c>
      <c r="B20" s="24">
        <v>35.700000000000003</v>
      </c>
      <c r="C20" s="24">
        <v>0.9</v>
      </c>
      <c r="D20" s="24">
        <v>10.5</v>
      </c>
      <c r="E20" s="23">
        <v>1.7</v>
      </c>
      <c r="F20" s="24">
        <v>3.5</v>
      </c>
      <c r="G20" s="23">
        <v>0.7</v>
      </c>
      <c r="H20" s="24">
        <v>2.7</v>
      </c>
      <c r="I20" s="23">
        <v>0.3</v>
      </c>
      <c r="J20" s="23">
        <v>226</v>
      </c>
      <c r="K20" s="23">
        <v>10</v>
      </c>
      <c r="L20">
        <v>108</v>
      </c>
    </row>
    <row r="21" spans="1:12" x14ac:dyDescent="0.25">
      <c r="A21" s="5">
        <v>40</v>
      </c>
      <c r="B21" s="24"/>
      <c r="C21" s="24"/>
      <c r="D21" s="24"/>
      <c r="E21" s="23"/>
      <c r="F21" s="24"/>
      <c r="G21" s="23"/>
      <c r="H21" s="24"/>
      <c r="I21" s="23"/>
      <c r="J21" s="23"/>
      <c r="K21" s="23"/>
      <c r="L21">
        <v>110</v>
      </c>
    </row>
    <row r="22" spans="1:12" x14ac:dyDescent="0.25">
      <c r="A22" s="4">
        <v>42</v>
      </c>
      <c r="B22" s="24"/>
      <c r="C22" s="24"/>
      <c r="D22" s="24"/>
      <c r="E22" s="23"/>
      <c r="F22" s="24"/>
      <c r="G22" s="23"/>
      <c r="H22" s="24"/>
      <c r="I22" s="23"/>
      <c r="J22" s="23"/>
      <c r="K22" s="23"/>
      <c r="L22">
        <v>112</v>
      </c>
    </row>
    <row r="23" spans="1:12" x14ac:dyDescent="0.25">
      <c r="A23" s="4">
        <v>44</v>
      </c>
      <c r="B23" s="24">
        <v>39.9</v>
      </c>
      <c r="C23" s="23">
        <v>0.98</v>
      </c>
      <c r="D23" s="24">
        <v>10.3</v>
      </c>
      <c r="E23" s="23">
        <v>1.6</v>
      </c>
      <c r="F23" s="24">
        <v>2.8</v>
      </c>
      <c r="G23" s="23">
        <v>0.7</v>
      </c>
      <c r="H23" s="24">
        <v>2.5</v>
      </c>
      <c r="I23" s="23">
        <v>0.3</v>
      </c>
      <c r="J23" s="28">
        <v>174</v>
      </c>
      <c r="K23" s="23">
        <v>9</v>
      </c>
      <c r="L23">
        <v>114</v>
      </c>
    </row>
    <row r="24" spans="1:12" x14ac:dyDescent="0.25">
      <c r="A24" s="5">
        <v>46</v>
      </c>
      <c r="B24" s="24"/>
      <c r="C24" s="23"/>
      <c r="D24" s="24"/>
      <c r="E24" s="23"/>
      <c r="F24" s="24"/>
      <c r="G24" s="23"/>
      <c r="H24" s="24"/>
      <c r="I24" s="23"/>
      <c r="J24" s="29"/>
      <c r="K24" s="23"/>
      <c r="L24">
        <v>116</v>
      </c>
    </row>
    <row r="25" spans="1:12" x14ac:dyDescent="0.25">
      <c r="A25" s="4">
        <v>48</v>
      </c>
      <c r="B25" s="24"/>
      <c r="C25" s="23"/>
      <c r="D25" s="24"/>
      <c r="E25" s="23"/>
      <c r="F25" s="24"/>
      <c r="G25" s="23"/>
      <c r="H25" s="24"/>
      <c r="I25" s="23"/>
      <c r="J25" s="30"/>
      <c r="K25" s="23"/>
      <c r="L25">
        <v>118</v>
      </c>
    </row>
    <row r="26" spans="1:12" x14ac:dyDescent="0.25">
      <c r="A26" s="4">
        <v>50</v>
      </c>
      <c r="B26" s="23">
        <v>39.479999999999997</v>
      </c>
      <c r="C26" s="24">
        <v>0.92</v>
      </c>
      <c r="D26" s="24">
        <v>9.1</v>
      </c>
      <c r="E26" s="23">
        <v>1.6</v>
      </c>
      <c r="F26" s="24">
        <v>2.1</v>
      </c>
      <c r="G26" s="23">
        <v>0.6</v>
      </c>
      <c r="H26" s="24">
        <v>2.8</v>
      </c>
      <c r="I26" s="23">
        <v>0.3</v>
      </c>
      <c r="J26" s="23">
        <v>184</v>
      </c>
      <c r="K26" s="23">
        <v>9</v>
      </c>
      <c r="L26">
        <v>120</v>
      </c>
    </row>
    <row r="27" spans="1:12" x14ac:dyDescent="0.25">
      <c r="A27" s="5">
        <v>52</v>
      </c>
      <c r="B27" s="23"/>
      <c r="C27" s="24"/>
      <c r="D27" s="24"/>
      <c r="E27" s="23"/>
      <c r="F27" s="24"/>
      <c r="G27" s="23"/>
      <c r="H27" s="24"/>
      <c r="I27" s="23"/>
      <c r="J27" s="23"/>
      <c r="K27" s="23"/>
      <c r="L27">
        <v>122</v>
      </c>
    </row>
    <row r="28" spans="1:12" x14ac:dyDescent="0.25">
      <c r="A28" s="4">
        <v>54</v>
      </c>
      <c r="B28" s="23"/>
      <c r="C28" s="24"/>
      <c r="D28" s="24"/>
      <c r="E28" s="23"/>
      <c r="F28" s="24"/>
      <c r="G28" s="23"/>
      <c r="H28" s="24"/>
      <c r="I28" s="23"/>
      <c r="J28" s="23"/>
      <c r="K28" s="23"/>
      <c r="L28">
        <v>124</v>
      </c>
    </row>
    <row r="29" spans="1:12" x14ac:dyDescent="0.25">
      <c r="A29" s="4">
        <v>56</v>
      </c>
      <c r="B29" s="23">
        <v>39.43</v>
      </c>
      <c r="C29" s="25">
        <v>1.05</v>
      </c>
      <c r="D29" s="24">
        <v>10.6</v>
      </c>
      <c r="E29" s="23">
        <v>1.8</v>
      </c>
      <c r="F29" s="24">
        <v>2.5</v>
      </c>
      <c r="G29" s="23">
        <v>0.7</v>
      </c>
      <c r="H29" s="24">
        <v>3</v>
      </c>
      <c r="I29" s="23">
        <v>0.3</v>
      </c>
      <c r="J29" s="28">
        <v>260</v>
      </c>
      <c r="K29" s="23">
        <v>11</v>
      </c>
      <c r="L29">
        <v>126</v>
      </c>
    </row>
    <row r="30" spans="1:12" x14ac:dyDescent="0.25">
      <c r="A30" s="5">
        <v>58</v>
      </c>
      <c r="B30" s="23"/>
      <c r="C30" s="26"/>
      <c r="D30" s="24"/>
      <c r="E30" s="23"/>
      <c r="F30" s="24"/>
      <c r="G30" s="23"/>
      <c r="H30" s="24"/>
      <c r="I30" s="23"/>
      <c r="J30" s="29"/>
      <c r="K30" s="23"/>
      <c r="L30">
        <v>128</v>
      </c>
    </row>
    <row r="31" spans="1:12" x14ac:dyDescent="0.25">
      <c r="A31" s="4">
        <v>60</v>
      </c>
      <c r="B31" s="23"/>
      <c r="C31" s="27"/>
      <c r="D31" s="24"/>
      <c r="E31" s="23"/>
      <c r="F31" s="24"/>
      <c r="G31" s="23"/>
      <c r="H31" s="24"/>
      <c r="I31" s="23"/>
      <c r="J31" s="30"/>
      <c r="K31" s="23"/>
      <c r="L31">
        <v>130</v>
      </c>
    </row>
    <row r="32" spans="1:12" x14ac:dyDescent="0.25">
      <c r="A32" s="4">
        <v>62</v>
      </c>
      <c r="B32" s="23">
        <v>33.03</v>
      </c>
      <c r="C32" s="23">
        <v>0.95</v>
      </c>
      <c r="D32" s="24">
        <v>8.1999999999999993</v>
      </c>
      <c r="E32" s="23">
        <v>1.9</v>
      </c>
      <c r="F32" s="24">
        <v>2.9</v>
      </c>
      <c r="G32" s="23">
        <v>0.8</v>
      </c>
      <c r="H32" s="24">
        <v>2.6</v>
      </c>
      <c r="I32" s="23">
        <v>0.3</v>
      </c>
      <c r="J32" s="23">
        <v>354</v>
      </c>
      <c r="K32" s="23">
        <v>13</v>
      </c>
      <c r="L32">
        <v>132</v>
      </c>
    </row>
    <row r="33" spans="1:12" x14ac:dyDescent="0.25">
      <c r="A33" s="5">
        <v>64</v>
      </c>
      <c r="B33" s="23"/>
      <c r="C33" s="23"/>
      <c r="D33" s="24"/>
      <c r="E33" s="23"/>
      <c r="F33" s="24"/>
      <c r="G33" s="23"/>
      <c r="H33" s="24"/>
      <c r="I33" s="23"/>
      <c r="J33" s="23"/>
      <c r="K33" s="23"/>
      <c r="L33">
        <v>134</v>
      </c>
    </row>
    <row r="34" spans="1:12" x14ac:dyDescent="0.25">
      <c r="A34" s="4">
        <v>66</v>
      </c>
      <c r="B34" s="23"/>
      <c r="C34" s="23"/>
      <c r="D34" s="24"/>
      <c r="E34" s="23"/>
      <c r="F34" s="24"/>
      <c r="G34" s="23"/>
      <c r="H34" s="24"/>
      <c r="I34" s="23"/>
      <c r="J34" s="23"/>
      <c r="K34" s="23"/>
      <c r="L34">
        <v>136</v>
      </c>
    </row>
    <row r="35" spans="1:12" x14ac:dyDescent="0.25">
      <c r="A35" s="4">
        <v>68</v>
      </c>
      <c r="B35" s="23">
        <v>35.630000000000003</v>
      </c>
      <c r="C35" s="24">
        <v>1.02</v>
      </c>
      <c r="D35" s="24">
        <v>4.3</v>
      </c>
      <c r="E35" s="23">
        <v>1.9</v>
      </c>
      <c r="F35" s="24">
        <v>2.5</v>
      </c>
      <c r="G35" s="23">
        <v>0.8</v>
      </c>
      <c r="H35" s="24">
        <v>3.4</v>
      </c>
      <c r="I35" s="23">
        <v>0.3</v>
      </c>
      <c r="J35" s="23">
        <v>339</v>
      </c>
      <c r="K35" s="23">
        <v>13</v>
      </c>
      <c r="L35">
        <v>138</v>
      </c>
    </row>
    <row r="36" spans="1:12" x14ac:dyDescent="0.25">
      <c r="A36" s="5">
        <v>70</v>
      </c>
      <c r="B36" s="23"/>
      <c r="C36" s="24"/>
      <c r="D36" s="24"/>
      <c r="E36" s="23"/>
      <c r="F36" s="24"/>
      <c r="G36" s="23"/>
      <c r="H36" s="24"/>
      <c r="I36" s="23"/>
      <c r="J36" s="23"/>
      <c r="K36" s="23"/>
      <c r="L36">
        <v>140</v>
      </c>
    </row>
    <row r="37" spans="1:12" x14ac:dyDescent="0.25">
      <c r="A37" s="4">
        <v>72</v>
      </c>
      <c r="B37" s="23"/>
      <c r="C37" s="24"/>
      <c r="D37" s="24"/>
      <c r="E37" s="23"/>
      <c r="F37" s="24"/>
      <c r="G37" s="23"/>
      <c r="H37" s="24"/>
      <c r="I37" s="23"/>
      <c r="J37" s="23"/>
      <c r="K37" s="23"/>
      <c r="L37">
        <v>142</v>
      </c>
    </row>
    <row r="38" spans="1:12" x14ac:dyDescent="0.25">
      <c r="A38" s="4">
        <v>74</v>
      </c>
      <c r="B38" s="23">
        <v>43.83</v>
      </c>
      <c r="C38" s="23">
        <v>1.06</v>
      </c>
      <c r="D38" s="24">
        <v>6.3</v>
      </c>
      <c r="E38" s="23">
        <v>1.6</v>
      </c>
      <c r="F38" s="24">
        <v>2.2000000000000002</v>
      </c>
      <c r="G38" s="23">
        <v>0.7</v>
      </c>
      <c r="H38" s="24">
        <v>3.1</v>
      </c>
      <c r="I38" s="23">
        <v>0.3</v>
      </c>
      <c r="J38" s="23">
        <v>439</v>
      </c>
      <c r="K38" s="23">
        <v>12</v>
      </c>
      <c r="L38">
        <v>144</v>
      </c>
    </row>
    <row r="39" spans="1:12" x14ac:dyDescent="0.25">
      <c r="A39" s="4">
        <v>76</v>
      </c>
      <c r="B39" s="23"/>
      <c r="C39" s="23"/>
      <c r="D39" s="24"/>
      <c r="E39" s="23"/>
      <c r="F39" s="24"/>
      <c r="G39" s="23"/>
      <c r="H39" s="24"/>
      <c r="I39" s="23"/>
      <c r="J39" s="23"/>
      <c r="K39" s="23"/>
      <c r="L39">
        <v>146</v>
      </c>
    </row>
    <row r="40" spans="1:12" x14ac:dyDescent="0.25">
      <c r="A40" s="4">
        <v>78</v>
      </c>
      <c r="B40" s="23"/>
      <c r="C40" s="23"/>
      <c r="D40" s="24"/>
      <c r="E40" s="23"/>
      <c r="F40" s="24"/>
      <c r="G40" s="23"/>
      <c r="H40" s="24"/>
      <c r="I40" s="23"/>
      <c r="J40" s="23"/>
      <c r="K40" s="23"/>
      <c r="L40">
        <v>148</v>
      </c>
    </row>
    <row r="41" spans="1:12" x14ac:dyDescent="0.25">
      <c r="A41" s="4">
        <v>79</v>
      </c>
      <c r="B41" s="23"/>
      <c r="C41" s="23"/>
      <c r="D41" s="24"/>
      <c r="E41" s="23"/>
      <c r="F41" s="24"/>
      <c r="G41" s="23"/>
      <c r="H41" s="24"/>
      <c r="I41" s="23"/>
      <c r="J41" s="23"/>
      <c r="K41" s="23"/>
      <c r="L41">
        <v>150</v>
      </c>
    </row>
    <row r="42" spans="1:12" x14ac:dyDescent="0.25">
      <c r="A42" s="2"/>
      <c r="B42" s="1"/>
      <c r="C42" s="1"/>
      <c r="D42" s="3"/>
      <c r="E42" s="1"/>
      <c r="F42" s="3"/>
      <c r="G42" s="1"/>
      <c r="H42" s="3"/>
      <c r="I42" s="1"/>
      <c r="J42" s="1"/>
      <c r="K42" s="1"/>
    </row>
    <row r="43" spans="1:12" x14ac:dyDescent="0.25">
      <c r="A43" s="2"/>
      <c r="B43" s="1"/>
      <c r="C43" s="1"/>
      <c r="D43" s="3"/>
      <c r="E43" s="1"/>
      <c r="F43" s="3"/>
      <c r="G43" s="1"/>
      <c r="H43" s="3"/>
      <c r="I43" s="1"/>
      <c r="J43" s="1"/>
      <c r="K43" s="1"/>
    </row>
    <row r="44" spans="1:12" x14ac:dyDescent="0.25">
      <c r="A44" s="2"/>
      <c r="B44" s="1"/>
      <c r="C44" s="1"/>
      <c r="D44" s="3"/>
      <c r="E44" s="1"/>
      <c r="F44" s="3"/>
      <c r="G44" s="1"/>
      <c r="H44" s="3"/>
      <c r="I44" s="1"/>
      <c r="J44" s="1"/>
      <c r="K44" s="1"/>
    </row>
  </sheetData>
  <mergeCells count="130">
    <mergeCell ref="H2:H4"/>
    <mergeCell ref="I2:I4"/>
    <mergeCell ref="J2:J4"/>
    <mergeCell ref="K2:K4"/>
    <mergeCell ref="B5:B7"/>
    <mergeCell ref="C5:C7"/>
    <mergeCell ref="D5:D7"/>
    <mergeCell ref="E5:E7"/>
    <mergeCell ref="F5:F7"/>
    <mergeCell ref="G5:G7"/>
    <mergeCell ref="B2:B4"/>
    <mergeCell ref="C2:C4"/>
    <mergeCell ref="D2:D4"/>
    <mergeCell ref="E2:E4"/>
    <mergeCell ref="F2:F4"/>
    <mergeCell ref="G2:G4"/>
    <mergeCell ref="H5:H7"/>
    <mergeCell ref="I5:I7"/>
    <mergeCell ref="J5:J7"/>
    <mergeCell ref="K5:K7"/>
    <mergeCell ref="K8:K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14:K16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20:K22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6:K28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B26:B28"/>
    <mergeCell ref="C26:C28"/>
    <mergeCell ref="D26:D28"/>
    <mergeCell ref="E26:E28"/>
    <mergeCell ref="F26:F28"/>
    <mergeCell ref="G26:G28"/>
    <mergeCell ref="H26:H28"/>
    <mergeCell ref="I26:I28"/>
    <mergeCell ref="J26:J28"/>
    <mergeCell ref="K35:K37"/>
    <mergeCell ref="H32:H34"/>
    <mergeCell ref="I32:I34"/>
    <mergeCell ref="J32:J34"/>
    <mergeCell ref="K32:K34"/>
    <mergeCell ref="B35:B37"/>
    <mergeCell ref="C35:C37"/>
    <mergeCell ref="D35:D37"/>
    <mergeCell ref="E35:E37"/>
    <mergeCell ref="F35:F37"/>
    <mergeCell ref="G35:G37"/>
    <mergeCell ref="B32:B34"/>
    <mergeCell ref="C32:C34"/>
    <mergeCell ref="D32:D34"/>
    <mergeCell ref="E32:E34"/>
    <mergeCell ref="F32:F34"/>
    <mergeCell ref="G32:G34"/>
    <mergeCell ref="H35:H37"/>
    <mergeCell ref="I35:I37"/>
    <mergeCell ref="J35:J37"/>
    <mergeCell ref="G38:G41"/>
    <mergeCell ref="F38:F41"/>
    <mergeCell ref="E38:E41"/>
    <mergeCell ref="D38:D41"/>
    <mergeCell ref="C38:C41"/>
    <mergeCell ref="B38:B41"/>
    <mergeCell ref="K38:K41"/>
    <mergeCell ref="J38:J41"/>
    <mergeCell ref="I38:I41"/>
    <mergeCell ref="H38:H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0" workbookViewId="0">
      <selection activeCell="A6" sqref="A6:XFD6"/>
    </sheetView>
  </sheetViews>
  <sheetFormatPr defaultColWidth="11.42578125" defaultRowHeight="15" x14ac:dyDescent="0.25"/>
  <cols>
    <col min="4" max="4" width="12.42578125" bestFit="1" customWidth="1"/>
    <col min="6" max="6" width="11.7109375" bestFit="1" customWidth="1"/>
    <col min="10" max="10" width="13.42578125" bestFit="1" customWidth="1"/>
    <col min="13" max="13" width="15.7109375" bestFit="1" customWidth="1"/>
  </cols>
  <sheetData>
    <row r="1" spans="1:13" s="7" customFormat="1" x14ac:dyDescent="0.25">
      <c r="A1" s="5" t="s">
        <v>1</v>
      </c>
      <c r="B1" s="5" t="s">
        <v>0</v>
      </c>
      <c r="C1" s="5" t="s">
        <v>2</v>
      </c>
      <c r="D1" s="5" t="s">
        <v>3</v>
      </c>
      <c r="E1" s="5" t="s">
        <v>7</v>
      </c>
      <c r="F1" s="5" t="s">
        <v>4</v>
      </c>
      <c r="G1" s="5" t="s">
        <v>8</v>
      </c>
      <c r="H1" s="5" t="s">
        <v>5</v>
      </c>
      <c r="I1" s="5" t="s">
        <v>9</v>
      </c>
      <c r="J1" s="5" t="s">
        <v>6</v>
      </c>
      <c r="K1" s="5" t="s">
        <v>10</v>
      </c>
      <c r="M1" s="9" t="s">
        <v>11</v>
      </c>
    </row>
    <row r="2" spans="1:13" x14ac:dyDescent="0.25">
      <c r="A2" s="4">
        <v>2</v>
      </c>
      <c r="B2" s="24">
        <v>37.409999999999997</v>
      </c>
      <c r="C2" s="23">
        <v>0.98</v>
      </c>
      <c r="D2" s="24">
        <v>9.3000000000000007</v>
      </c>
      <c r="E2" s="23">
        <v>1.7</v>
      </c>
      <c r="F2" s="24">
        <v>2.2999999999999998</v>
      </c>
      <c r="G2" s="23">
        <v>0.7</v>
      </c>
      <c r="H2" s="24">
        <v>2.2000000000000002</v>
      </c>
      <c r="I2" s="23">
        <v>0.3</v>
      </c>
      <c r="J2" s="23">
        <v>251</v>
      </c>
      <c r="K2" s="23">
        <v>11</v>
      </c>
      <c r="L2">
        <v>132</v>
      </c>
      <c r="M2" s="8" t="s">
        <v>12</v>
      </c>
    </row>
    <row r="3" spans="1:13" x14ac:dyDescent="0.25">
      <c r="A3" s="5">
        <v>4</v>
      </c>
      <c r="B3" s="24"/>
      <c r="C3" s="23"/>
      <c r="D3" s="24"/>
      <c r="E3" s="23"/>
      <c r="F3" s="24"/>
      <c r="G3" s="23"/>
      <c r="H3" s="24"/>
      <c r="I3" s="23"/>
      <c r="J3" s="23"/>
      <c r="K3" s="23"/>
      <c r="L3">
        <v>134</v>
      </c>
    </row>
    <row r="4" spans="1:13" x14ac:dyDescent="0.25">
      <c r="A4" s="4">
        <v>6</v>
      </c>
      <c r="B4" s="24"/>
      <c r="C4" s="23"/>
      <c r="D4" s="24"/>
      <c r="E4" s="23"/>
      <c r="F4" s="24"/>
      <c r="G4" s="23"/>
      <c r="H4" s="24"/>
      <c r="I4" s="23"/>
      <c r="J4" s="23"/>
      <c r="K4" s="23"/>
      <c r="L4">
        <v>136</v>
      </c>
    </row>
    <row r="5" spans="1:13" x14ac:dyDescent="0.25">
      <c r="A5" s="4">
        <v>8</v>
      </c>
      <c r="B5" s="24">
        <v>36.74</v>
      </c>
      <c r="C5" s="23">
        <v>1.08</v>
      </c>
      <c r="D5" s="24">
        <v>4.2</v>
      </c>
      <c r="E5" s="31">
        <v>2</v>
      </c>
      <c r="F5" s="24">
        <v>2.9</v>
      </c>
      <c r="G5" s="23">
        <v>0.8</v>
      </c>
      <c r="H5" s="24">
        <v>2.8</v>
      </c>
      <c r="I5" s="23">
        <v>0.3</v>
      </c>
      <c r="J5" s="23">
        <v>692</v>
      </c>
      <c r="K5" s="23">
        <v>16</v>
      </c>
      <c r="L5">
        <v>138</v>
      </c>
    </row>
    <row r="6" spans="1:13" x14ac:dyDescent="0.25">
      <c r="A6" s="5">
        <v>10</v>
      </c>
      <c r="B6" s="24"/>
      <c r="C6" s="23"/>
      <c r="D6" s="24"/>
      <c r="E6" s="31"/>
      <c r="F6" s="24"/>
      <c r="G6" s="23"/>
      <c r="H6" s="24"/>
      <c r="I6" s="23"/>
      <c r="J6" s="23"/>
      <c r="K6" s="23"/>
      <c r="L6">
        <v>140</v>
      </c>
    </row>
    <row r="7" spans="1:13" x14ac:dyDescent="0.25">
      <c r="A7" s="4">
        <v>12</v>
      </c>
      <c r="B7" s="24"/>
      <c r="C7" s="23"/>
      <c r="D7" s="24"/>
      <c r="E7" s="31"/>
      <c r="F7" s="24"/>
      <c r="G7" s="23"/>
      <c r="H7" s="24"/>
      <c r="I7" s="23"/>
      <c r="J7" s="23"/>
      <c r="K7" s="23"/>
      <c r="L7">
        <v>142</v>
      </c>
    </row>
    <row r="8" spans="1:13" x14ac:dyDescent="0.25">
      <c r="A8" s="4">
        <v>14</v>
      </c>
      <c r="B8" s="23">
        <v>43.67</v>
      </c>
      <c r="C8" s="23">
        <v>1.29</v>
      </c>
      <c r="D8" s="24">
        <v>3.9</v>
      </c>
      <c r="E8" s="23">
        <v>1.9</v>
      </c>
      <c r="F8" s="24">
        <v>2.2000000000000002</v>
      </c>
      <c r="G8" s="23">
        <v>0.8</v>
      </c>
      <c r="H8" s="24">
        <v>2.7</v>
      </c>
      <c r="I8" s="23">
        <v>0.3</v>
      </c>
      <c r="J8" s="23">
        <v>791</v>
      </c>
      <c r="K8" s="23">
        <v>17</v>
      </c>
      <c r="L8">
        <v>144</v>
      </c>
    </row>
    <row r="9" spans="1:13" x14ac:dyDescent="0.25">
      <c r="A9" s="5">
        <v>16</v>
      </c>
      <c r="B9" s="23"/>
      <c r="C9" s="23"/>
      <c r="D9" s="24"/>
      <c r="E9" s="23"/>
      <c r="F9" s="24"/>
      <c r="G9" s="23"/>
      <c r="H9" s="24"/>
      <c r="I9" s="23"/>
      <c r="J9" s="23"/>
      <c r="K9" s="23"/>
      <c r="L9">
        <v>146</v>
      </c>
    </row>
    <row r="10" spans="1:13" x14ac:dyDescent="0.25">
      <c r="A10" s="4">
        <v>18</v>
      </c>
      <c r="B10" s="23"/>
      <c r="C10" s="23"/>
      <c r="D10" s="24"/>
      <c r="E10" s="23"/>
      <c r="F10" s="24"/>
      <c r="G10" s="23"/>
      <c r="H10" s="24"/>
      <c r="I10" s="23"/>
      <c r="J10" s="23"/>
      <c r="K10" s="23"/>
      <c r="L10">
        <v>148</v>
      </c>
    </row>
    <row r="11" spans="1:13" x14ac:dyDescent="0.25">
      <c r="A11" s="4">
        <v>20</v>
      </c>
      <c r="B11" s="23">
        <v>42.11</v>
      </c>
      <c r="C11" s="23">
        <v>1.01</v>
      </c>
      <c r="D11" s="24">
        <v>12.5</v>
      </c>
      <c r="E11" s="23">
        <v>1.5</v>
      </c>
      <c r="F11" s="24">
        <v>3.7</v>
      </c>
      <c r="G11" s="23">
        <v>0.6</v>
      </c>
      <c r="H11" s="24">
        <v>2.2999999999999998</v>
      </c>
      <c r="I11" s="23">
        <v>0.3</v>
      </c>
      <c r="J11" s="23">
        <v>63</v>
      </c>
      <c r="K11" s="23">
        <v>7</v>
      </c>
      <c r="L11">
        <v>150</v>
      </c>
    </row>
    <row r="12" spans="1:13" x14ac:dyDescent="0.25">
      <c r="A12" s="5">
        <v>22</v>
      </c>
      <c r="B12" s="23"/>
      <c r="C12" s="23"/>
      <c r="D12" s="24"/>
      <c r="E12" s="23"/>
      <c r="F12" s="24"/>
      <c r="G12" s="23"/>
      <c r="H12" s="24"/>
      <c r="I12" s="23"/>
      <c r="J12" s="23"/>
      <c r="K12" s="23"/>
      <c r="L12">
        <v>152</v>
      </c>
    </row>
    <row r="13" spans="1:13" x14ac:dyDescent="0.25">
      <c r="A13" s="4">
        <v>24</v>
      </c>
      <c r="B13" s="23"/>
      <c r="C13" s="23"/>
      <c r="D13" s="24"/>
      <c r="E13" s="23"/>
      <c r="F13" s="24"/>
      <c r="G13" s="23"/>
      <c r="H13" s="24"/>
      <c r="I13" s="23"/>
      <c r="J13" s="23"/>
      <c r="K13" s="23"/>
      <c r="L13">
        <v>154</v>
      </c>
    </row>
    <row r="14" spans="1:13" x14ac:dyDescent="0.25">
      <c r="A14" s="4">
        <v>26</v>
      </c>
      <c r="B14" s="23">
        <v>44.7</v>
      </c>
      <c r="C14" s="24">
        <v>1</v>
      </c>
      <c r="D14" s="24">
        <v>13.8</v>
      </c>
      <c r="E14" s="23">
        <v>1.5</v>
      </c>
      <c r="F14" s="24">
        <v>3.6</v>
      </c>
      <c r="G14" s="23">
        <v>0.6</v>
      </c>
      <c r="H14" s="24">
        <v>2.7</v>
      </c>
      <c r="I14" s="23">
        <v>0.3</v>
      </c>
      <c r="J14" s="23">
        <v>18</v>
      </c>
      <c r="K14" s="23">
        <v>6</v>
      </c>
      <c r="L14">
        <v>156</v>
      </c>
    </row>
    <row r="15" spans="1:13" x14ac:dyDescent="0.25">
      <c r="A15" s="5">
        <v>28</v>
      </c>
      <c r="B15" s="23"/>
      <c r="C15" s="24"/>
      <c r="D15" s="24"/>
      <c r="E15" s="23"/>
      <c r="F15" s="24"/>
      <c r="G15" s="23"/>
      <c r="H15" s="24"/>
      <c r="I15" s="23"/>
      <c r="J15" s="23"/>
      <c r="K15" s="23"/>
      <c r="L15">
        <v>158</v>
      </c>
    </row>
    <row r="16" spans="1:13" x14ac:dyDescent="0.25">
      <c r="A16" s="4">
        <v>30</v>
      </c>
      <c r="B16" s="23"/>
      <c r="C16" s="24"/>
      <c r="D16" s="24"/>
      <c r="E16" s="23"/>
      <c r="F16" s="24"/>
      <c r="G16" s="23"/>
      <c r="H16" s="24"/>
      <c r="I16" s="23"/>
      <c r="J16" s="23"/>
      <c r="K16" s="23"/>
      <c r="L16">
        <v>160</v>
      </c>
    </row>
    <row r="17" spans="1:12" x14ac:dyDescent="0.25">
      <c r="A17" s="4">
        <v>32</v>
      </c>
      <c r="B17" s="23">
        <v>38.880000000000003</v>
      </c>
      <c r="C17" s="23">
        <v>1.01</v>
      </c>
      <c r="D17" s="24">
        <v>14</v>
      </c>
      <c r="E17" s="23">
        <v>1.7</v>
      </c>
      <c r="F17" s="24">
        <v>4.3</v>
      </c>
      <c r="G17" s="23">
        <v>0.7</v>
      </c>
      <c r="H17" s="24">
        <v>2.4</v>
      </c>
      <c r="I17" s="23">
        <v>0.3</v>
      </c>
      <c r="J17" s="23">
        <v>13</v>
      </c>
      <c r="K17" s="23">
        <v>7</v>
      </c>
      <c r="L17">
        <v>162</v>
      </c>
    </row>
    <row r="18" spans="1:12" x14ac:dyDescent="0.25">
      <c r="A18" s="5">
        <v>34</v>
      </c>
      <c r="B18" s="23"/>
      <c r="C18" s="23"/>
      <c r="D18" s="24"/>
      <c r="E18" s="23"/>
      <c r="F18" s="24"/>
      <c r="G18" s="23"/>
      <c r="H18" s="24"/>
      <c r="I18" s="23"/>
      <c r="J18" s="23"/>
      <c r="K18" s="23"/>
      <c r="L18">
        <v>164</v>
      </c>
    </row>
    <row r="19" spans="1:12" x14ac:dyDescent="0.25">
      <c r="A19" s="4">
        <v>36</v>
      </c>
      <c r="B19" s="23"/>
      <c r="C19" s="23"/>
      <c r="D19" s="24"/>
      <c r="E19" s="23"/>
      <c r="F19" s="24"/>
      <c r="G19" s="23"/>
      <c r="H19" s="24"/>
      <c r="I19" s="23"/>
      <c r="J19" s="23"/>
      <c r="K19" s="23"/>
      <c r="L19">
        <v>166</v>
      </c>
    </row>
    <row r="20" spans="1:12" x14ac:dyDescent="0.25">
      <c r="A20" s="4">
        <v>38</v>
      </c>
      <c r="B20" s="24">
        <v>39.299999999999997</v>
      </c>
      <c r="C20" s="24">
        <v>1.03</v>
      </c>
      <c r="D20" s="24">
        <v>11.2</v>
      </c>
      <c r="E20" s="23">
        <v>1.6</v>
      </c>
      <c r="F20" s="24">
        <v>4.0999999999999996</v>
      </c>
      <c r="G20" s="23">
        <v>0.7</v>
      </c>
      <c r="H20" s="24">
        <v>2.5</v>
      </c>
      <c r="I20" s="23">
        <v>0.3</v>
      </c>
      <c r="J20" s="23">
        <v>25</v>
      </c>
      <c r="K20" s="23">
        <v>7</v>
      </c>
      <c r="L20">
        <v>168</v>
      </c>
    </row>
    <row r="21" spans="1:12" x14ac:dyDescent="0.25">
      <c r="A21" s="5">
        <v>40</v>
      </c>
      <c r="B21" s="24"/>
      <c r="C21" s="24"/>
      <c r="D21" s="24"/>
      <c r="E21" s="23"/>
      <c r="F21" s="24"/>
      <c r="G21" s="23"/>
      <c r="H21" s="24"/>
      <c r="I21" s="23"/>
      <c r="J21" s="23"/>
      <c r="K21" s="23"/>
      <c r="L21">
        <v>170</v>
      </c>
    </row>
    <row r="22" spans="1:12" x14ac:dyDescent="0.25">
      <c r="A22" s="4">
        <v>42</v>
      </c>
      <c r="B22" s="24"/>
      <c r="C22" s="24"/>
      <c r="D22" s="24"/>
      <c r="E22" s="23"/>
      <c r="F22" s="24"/>
      <c r="G22" s="23"/>
      <c r="H22" s="24"/>
      <c r="I22" s="23"/>
      <c r="J22" s="23"/>
      <c r="K22" s="23"/>
      <c r="L22">
        <v>172</v>
      </c>
    </row>
    <row r="23" spans="1:12" x14ac:dyDescent="0.25">
      <c r="A23" s="4">
        <v>44</v>
      </c>
      <c r="B23" s="23">
        <v>34.57</v>
      </c>
      <c r="C23" s="23">
        <v>0.98</v>
      </c>
      <c r="D23" s="24">
        <v>13.5</v>
      </c>
      <c r="E23" s="23">
        <v>1.8</v>
      </c>
      <c r="F23" s="24">
        <v>3.7</v>
      </c>
      <c r="G23" s="23">
        <v>0.7</v>
      </c>
      <c r="H23" s="24">
        <v>2.2999999999999998</v>
      </c>
      <c r="I23" s="23">
        <v>0.3</v>
      </c>
      <c r="J23" s="23">
        <v>21</v>
      </c>
      <c r="K23" s="23">
        <v>7</v>
      </c>
      <c r="L23">
        <v>174</v>
      </c>
    </row>
    <row r="24" spans="1:12" x14ac:dyDescent="0.25">
      <c r="A24" s="5">
        <v>46</v>
      </c>
      <c r="B24" s="23"/>
      <c r="C24" s="23"/>
      <c r="D24" s="24"/>
      <c r="E24" s="23"/>
      <c r="F24" s="24"/>
      <c r="G24" s="23"/>
      <c r="H24" s="24"/>
      <c r="I24" s="23"/>
      <c r="J24" s="23"/>
      <c r="K24" s="23"/>
      <c r="L24">
        <v>176</v>
      </c>
    </row>
    <row r="25" spans="1:12" x14ac:dyDescent="0.25">
      <c r="A25" s="4">
        <v>48</v>
      </c>
      <c r="B25" s="23"/>
      <c r="C25" s="23"/>
      <c r="D25" s="24"/>
      <c r="E25" s="23"/>
      <c r="F25" s="24"/>
      <c r="G25" s="23"/>
      <c r="H25" s="24"/>
      <c r="I25" s="23"/>
      <c r="J25" s="23"/>
      <c r="K25" s="23"/>
      <c r="L25">
        <v>178</v>
      </c>
    </row>
    <row r="26" spans="1:12" x14ac:dyDescent="0.25">
      <c r="A26" s="4">
        <v>50</v>
      </c>
      <c r="B26" s="23">
        <v>32.770000000000003</v>
      </c>
      <c r="C26" s="24">
        <v>0.94</v>
      </c>
      <c r="D26" s="24">
        <v>10.1</v>
      </c>
      <c r="E26" s="23">
        <v>1.8</v>
      </c>
      <c r="F26" s="24">
        <v>5.3</v>
      </c>
      <c r="G26" s="23">
        <v>0.8</v>
      </c>
      <c r="H26" s="24">
        <v>2.5</v>
      </c>
      <c r="I26" s="23">
        <v>0.3</v>
      </c>
      <c r="J26" s="23">
        <v>16</v>
      </c>
      <c r="K26" s="23">
        <v>7</v>
      </c>
      <c r="L26">
        <v>180</v>
      </c>
    </row>
    <row r="27" spans="1:12" x14ac:dyDescent="0.25">
      <c r="A27" s="5">
        <v>52</v>
      </c>
      <c r="B27" s="23"/>
      <c r="C27" s="24"/>
      <c r="D27" s="24"/>
      <c r="E27" s="23"/>
      <c r="F27" s="24"/>
      <c r="G27" s="23"/>
      <c r="H27" s="24"/>
      <c r="I27" s="23"/>
      <c r="J27" s="23"/>
      <c r="K27" s="23"/>
      <c r="L27">
        <v>182</v>
      </c>
    </row>
    <row r="28" spans="1:12" x14ac:dyDescent="0.25">
      <c r="A28" s="4">
        <v>54</v>
      </c>
      <c r="B28" s="23"/>
      <c r="C28" s="24"/>
      <c r="D28" s="24"/>
      <c r="E28" s="23"/>
      <c r="F28" s="24"/>
      <c r="G28" s="23"/>
      <c r="H28" s="24"/>
      <c r="I28" s="23"/>
      <c r="J28" s="23"/>
      <c r="K28" s="23"/>
      <c r="L28">
        <v>184</v>
      </c>
    </row>
    <row r="29" spans="1:12" x14ac:dyDescent="0.25">
      <c r="A29" s="4">
        <v>56</v>
      </c>
      <c r="B29" s="23">
        <v>37.78</v>
      </c>
      <c r="C29" s="24">
        <v>1.06</v>
      </c>
      <c r="D29" s="24">
        <v>13.1</v>
      </c>
      <c r="E29" s="23">
        <v>1.8</v>
      </c>
      <c r="F29" s="24">
        <v>5.5</v>
      </c>
      <c r="G29" s="23">
        <v>0.7</v>
      </c>
      <c r="H29" s="24">
        <v>2.7</v>
      </c>
      <c r="I29" s="23">
        <v>0.3</v>
      </c>
      <c r="J29" s="23">
        <v>11</v>
      </c>
      <c r="K29" s="23">
        <v>7</v>
      </c>
      <c r="L29">
        <v>186</v>
      </c>
    </row>
    <row r="30" spans="1:12" x14ac:dyDescent="0.25">
      <c r="A30" s="5">
        <v>58</v>
      </c>
      <c r="B30" s="23"/>
      <c r="C30" s="24"/>
      <c r="D30" s="24"/>
      <c r="E30" s="23"/>
      <c r="F30" s="24"/>
      <c r="G30" s="23"/>
      <c r="H30" s="24"/>
      <c r="I30" s="23"/>
      <c r="J30" s="23"/>
      <c r="K30" s="23"/>
      <c r="L30">
        <v>188</v>
      </c>
    </row>
    <row r="31" spans="1:12" x14ac:dyDescent="0.25">
      <c r="A31" s="4">
        <v>60</v>
      </c>
      <c r="B31" s="23"/>
      <c r="C31" s="24"/>
      <c r="D31" s="24"/>
      <c r="E31" s="23"/>
      <c r="F31" s="24"/>
      <c r="G31" s="23"/>
      <c r="H31" s="24"/>
      <c r="I31" s="23"/>
      <c r="J31" s="23"/>
      <c r="K31" s="23"/>
      <c r="L31">
        <v>190</v>
      </c>
    </row>
    <row r="32" spans="1:12" x14ac:dyDescent="0.25">
      <c r="A32" s="4">
        <v>62</v>
      </c>
      <c r="B32" s="23">
        <v>46.54</v>
      </c>
      <c r="C32" s="24">
        <v>0.9</v>
      </c>
      <c r="D32" s="24">
        <v>11.1</v>
      </c>
      <c r="E32" s="23">
        <v>1.3</v>
      </c>
      <c r="F32" s="24">
        <v>3.7</v>
      </c>
      <c r="G32" s="23">
        <v>0.5</v>
      </c>
      <c r="H32" s="24">
        <v>2.4</v>
      </c>
      <c r="I32" s="23">
        <v>0.2</v>
      </c>
      <c r="J32" s="23">
        <v>18</v>
      </c>
      <c r="K32" s="23">
        <v>5</v>
      </c>
      <c r="L32">
        <v>192</v>
      </c>
    </row>
    <row r="33" spans="1:12" x14ac:dyDescent="0.25">
      <c r="A33" s="5">
        <v>64</v>
      </c>
      <c r="B33" s="23"/>
      <c r="C33" s="24"/>
      <c r="D33" s="24"/>
      <c r="E33" s="23"/>
      <c r="F33" s="24"/>
      <c r="G33" s="23"/>
      <c r="H33" s="24"/>
      <c r="I33" s="23"/>
      <c r="J33" s="23"/>
      <c r="K33" s="23"/>
      <c r="L33">
        <v>194</v>
      </c>
    </row>
    <row r="34" spans="1:12" x14ac:dyDescent="0.25">
      <c r="A34" s="4">
        <v>66</v>
      </c>
      <c r="B34" s="23"/>
      <c r="C34" s="24"/>
      <c r="D34" s="24"/>
      <c r="E34" s="23"/>
      <c r="F34" s="24"/>
      <c r="G34" s="23"/>
      <c r="H34" s="24"/>
      <c r="I34" s="23"/>
      <c r="J34" s="23"/>
      <c r="K34" s="23"/>
      <c r="L34">
        <v>196</v>
      </c>
    </row>
    <row r="35" spans="1:12" s="1" customFormat="1" x14ac:dyDescent="0.25"/>
    <row r="36" spans="1:12" s="1" customFormat="1" x14ac:dyDescent="0.25"/>
    <row r="37" spans="1:12" s="1" customFormat="1" x14ac:dyDescent="0.25"/>
    <row r="38" spans="1:12" s="1" customFormat="1" x14ac:dyDescent="0.25"/>
    <row r="39" spans="1:12" s="1" customFormat="1" x14ac:dyDescent="0.25"/>
    <row r="40" spans="1:12" s="1" customFormat="1" x14ac:dyDescent="0.25"/>
    <row r="41" spans="1:12" s="1" customFormat="1" x14ac:dyDescent="0.25"/>
    <row r="42" spans="1:12" s="1" customFormat="1" x14ac:dyDescent="0.25"/>
    <row r="43" spans="1:12" s="1" customFormat="1" x14ac:dyDescent="0.25"/>
    <row r="44" spans="1:12" s="1" customFormat="1" x14ac:dyDescent="0.25"/>
  </sheetData>
  <mergeCells count="110">
    <mergeCell ref="H2:H4"/>
    <mergeCell ref="I2:I4"/>
    <mergeCell ref="J2:J4"/>
    <mergeCell ref="K2:K4"/>
    <mergeCell ref="B5:B7"/>
    <mergeCell ref="C5:C7"/>
    <mergeCell ref="D5:D7"/>
    <mergeCell ref="E5:E7"/>
    <mergeCell ref="F5:F7"/>
    <mergeCell ref="G5:G7"/>
    <mergeCell ref="B2:B4"/>
    <mergeCell ref="C2:C4"/>
    <mergeCell ref="D2:D4"/>
    <mergeCell ref="E2:E4"/>
    <mergeCell ref="F2:F4"/>
    <mergeCell ref="G2:G4"/>
    <mergeCell ref="H5:H7"/>
    <mergeCell ref="I5:I7"/>
    <mergeCell ref="J5:J7"/>
    <mergeCell ref="K5:K7"/>
    <mergeCell ref="K8:K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I20:I22"/>
    <mergeCell ref="J20:J22"/>
    <mergeCell ref="K14:K16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E26:E28"/>
    <mergeCell ref="F26:F28"/>
    <mergeCell ref="G26:G28"/>
    <mergeCell ref="H26:H28"/>
    <mergeCell ref="I26:I28"/>
    <mergeCell ref="J26:J28"/>
    <mergeCell ref="K20:K22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B20:B22"/>
    <mergeCell ref="C20:C22"/>
    <mergeCell ref="D20:D22"/>
    <mergeCell ref="E20:E22"/>
    <mergeCell ref="F20:F22"/>
    <mergeCell ref="G20:G22"/>
    <mergeCell ref="H20:H22"/>
    <mergeCell ref="K26:K28"/>
    <mergeCell ref="B29:B31"/>
    <mergeCell ref="C29:C31"/>
    <mergeCell ref="D29:D31"/>
    <mergeCell ref="E29:E31"/>
    <mergeCell ref="F29:F31"/>
    <mergeCell ref="G29:G31"/>
    <mergeCell ref="H32:H34"/>
    <mergeCell ref="I32:I34"/>
    <mergeCell ref="J32:J34"/>
    <mergeCell ref="K32:K34"/>
    <mergeCell ref="H29:H31"/>
    <mergeCell ref="I29:I31"/>
    <mergeCell ref="J29:J31"/>
    <mergeCell ref="K29:K31"/>
    <mergeCell ref="B32:B34"/>
    <mergeCell ref="C32:C34"/>
    <mergeCell ref="D32:D34"/>
    <mergeCell ref="E32:E34"/>
    <mergeCell ref="F32:F34"/>
    <mergeCell ref="G32:G34"/>
    <mergeCell ref="B26:B28"/>
    <mergeCell ref="C26:C28"/>
    <mergeCell ref="D26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0"/>
  <sheetViews>
    <sheetView tabSelected="1" topLeftCell="D1" zoomScale="85" zoomScaleNormal="85" workbookViewId="0">
      <selection activeCell="Z3" sqref="Z3"/>
    </sheetView>
  </sheetViews>
  <sheetFormatPr defaultColWidth="8.85546875" defaultRowHeight="15" x14ac:dyDescent="0.25"/>
  <cols>
    <col min="1" max="2" width="9.140625" style="10"/>
    <col min="3" max="3" width="13.42578125" style="10" customWidth="1"/>
    <col min="13" max="19" width="8.85546875" style="14"/>
  </cols>
  <sheetData>
    <row r="1" spans="1:4" x14ac:dyDescent="0.25">
      <c r="A1" s="16" t="s">
        <v>32</v>
      </c>
    </row>
    <row r="2" spans="1:4" x14ac:dyDescent="0.25">
      <c r="A2" s="16" t="s">
        <v>33</v>
      </c>
    </row>
    <row r="4" spans="1:4" x14ac:dyDescent="0.25">
      <c r="A4" s="10" t="s">
        <v>31</v>
      </c>
    </row>
    <row r="6" spans="1:4" x14ac:dyDescent="0.25">
      <c r="A6" s="10" t="s">
        <v>29</v>
      </c>
      <c r="C6" s="10" t="s">
        <v>27</v>
      </c>
      <c r="D6" s="12" t="s">
        <v>28</v>
      </c>
    </row>
    <row r="7" spans="1:4" x14ac:dyDescent="0.25">
      <c r="A7" s="10" t="s">
        <v>13</v>
      </c>
      <c r="B7" s="11"/>
      <c r="C7" s="22">
        <v>4.6515813953488374</v>
      </c>
      <c r="D7">
        <v>78</v>
      </c>
    </row>
    <row r="8" spans="1:4" x14ac:dyDescent="0.25">
      <c r="A8" s="10" t="s">
        <v>13</v>
      </c>
      <c r="B8" s="11"/>
      <c r="C8" s="17">
        <v>11.629581395348838</v>
      </c>
      <c r="D8">
        <v>78</v>
      </c>
    </row>
    <row r="9" spans="1:4" x14ac:dyDescent="0.25">
      <c r="A9" s="10" t="s">
        <v>13</v>
      </c>
      <c r="B9" s="11"/>
      <c r="C9" s="17">
        <v>18.607581395348838</v>
      </c>
      <c r="D9">
        <v>67</v>
      </c>
    </row>
    <row r="10" spans="1:4" x14ac:dyDescent="0.25">
      <c r="A10" s="10" t="s">
        <v>13</v>
      </c>
      <c r="B10" s="11"/>
      <c r="C10" s="17">
        <v>25.585581395348839</v>
      </c>
      <c r="D10">
        <v>91</v>
      </c>
    </row>
    <row r="11" spans="1:4" x14ac:dyDescent="0.25">
      <c r="A11" s="10" t="s">
        <v>13</v>
      </c>
      <c r="B11" s="11"/>
      <c r="C11" s="17">
        <v>32.563581395348841</v>
      </c>
      <c r="D11">
        <v>77</v>
      </c>
    </row>
    <row r="12" spans="1:4" x14ac:dyDescent="0.25">
      <c r="A12" s="10" t="s">
        <v>13</v>
      </c>
      <c r="B12" s="11"/>
      <c r="C12" s="17">
        <v>39.541581395348842</v>
      </c>
      <c r="D12">
        <v>87</v>
      </c>
    </row>
    <row r="13" spans="1:4" x14ac:dyDescent="0.25">
      <c r="A13" s="10" t="s">
        <v>13</v>
      </c>
      <c r="B13" s="11"/>
      <c r="C13" s="17">
        <v>46.519581395348844</v>
      </c>
      <c r="D13">
        <v>79</v>
      </c>
    </row>
    <row r="14" spans="1:4" x14ac:dyDescent="0.25">
      <c r="A14" s="10" t="s">
        <v>13</v>
      </c>
      <c r="B14" s="11"/>
      <c r="C14" s="17">
        <v>53.497581395348845</v>
      </c>
      <c r="D14">
        <v>91</v>
      </c>
    </row>
    <row r="15" spans="1:4" x14ac:dyDescent="0.25">
      <c r="A15" s="10" t="s">
        <v>13</v>
      </c>
      <c r="B15" s="11"/>
      <c r="C15" s="17">
        <v>60.475581395348847</v>
      </c>
      <c r="D15">
        <v>90</v>
      </c>
    </row>
    <row r="16" spans="1:4" x14ac:dyDescent="0.25">
      <c r="A16" s="10" t="s">
        <v>13</v>
      </c>
      <c r="B16" s="11"/>
      <c r="C16" s="17">
        <v>67.453581395348834</v>
      </c>
      <c r="D16">
        <v>84</v>
      </c>
    </row>
    <row r="17" spans="1:18" x14ac:dyDescent="0.25">
      <c r="A17" s="10" t="s">
        <v>13</v>
      </c>
      <c r="B17" s="11"/>
      <c r="C17" s="17">
        <v>74.431581395348815</v>
      </c>
      <c r="D17">
        <v>155</v>
      </c>
    </row>
    <row r="18" spans="1:18" x14ac:dyDescent="0.25">
      <c r="A18" s="10" t="s">
        <v>13</v>
      </c>
      <c r="B18" s="11"/>
      <c r="C18" s="17">
        <v>81.409581395348795</v>
      </c>
      <c r="D18">
        <v>158</v>
      </c>
    </row>
    <row r="19" spans="1:18" x14ac:dyDescent="0.25">
      <c r="A19" s="10" t="s">
        <v>13</v>
      </c>
      <c r="B19" s="11"/>
      <c r="C19" s="17">
        <v>88.387581395348775</v>
      </c>
      <c r="D19">
        <v>169</v>
      </c>
    </row>
    <row r="20" spans="1:18" x14ac:dyDescent="0.25">
      <c r="A20" s="10" t="s">
        <v>13</v>
      </c>
      <c r="B20" s="11"/>
      <c r="C20" s="18">
        <v>96.528999999999996</v>
      </c>
      <c r="D20">
        <v>166</v>
      </c>
    </row>
    <row r="21" spans="1:18" x14ac:dyDescent="0.25">
      <c r="A21" s="10" t="s">
        <v>14</v>
      </c>
      <c r="B21" s="11"/>
      <c r="C21" s="19">
        <v>97.851645569620246</v>
      </c>
      <c r="D21">
        <v>146</v>
      </c>
    </row>
    <row r="22" spans="1:18" x14ac:dyDescent="0.25">
      <c r="A22" s="10" t="s">
        <v>14</v>
      </c>
      <c r="B22" s="11"/>
      <c r="C22" s="19">
        <v>105.44764556962025</v>
      </c>
      <c r="D22">
        <v>144</v>
      </c>
    </row>
    <row r="23" spans="1:18" x14ac:dyDescent="0.25">
      <c r="A23" s="10" t="s">
        <v>14</v>
      </c>
      <c r="B23" s="11"/>
      <c r="C23" s="19">
        <v>113.04364556962024</v>
      </c>
      <c r="D23">
        <v>149</v>
      </c>
    </row>
    <row r="24" spans="1:18" x14ac:dyDescent="0.25">
      <c r="A24" s="10" t="s">
        <v>14</v>
      </c>
      <c r="B24" s="11"/>
      <c r="C24" s="19">
        <v>120.63964556962023</v>
      </c>
      <c r="D24">
        <v>226</v>
      </c>
    </row>
    <row r="25" spans="1:18" x14ac:dyDescent="0.25">
      <c r="A25" s="10" t="s">
        <v>14</v>
      </c>
      <c r="B25" s="11"/>
      <c r="C25" s="19">
        <v>128.2356455696202</v>
      </c>
      <c r="D25">
        <v>174</v>
      </c>
    </row>
    <row r="26" spans="1:18" x14ac:dyDescent="0.25">
      <c r="A26" s="10" t="s">
        <v>14</v>
      </c>
      <c r="B26" s="11"/>
      <c r="C26" s="19">
        <v>135.83164556962021</v>
      </c>
      <c r="D26">
        <v>184</v>
      </c>
      <c r="H26" t="s">
        <v>35</v>
      </c>
      <c r="L26" t="s">
        <v>36</v>
      </c>
      <c r="P26" s="14" t="s">
        <v>37</v>
      </c>
      <c r="Q26" s="20">
        <f>145/31</f>
        <v>4.67741935483871</v>
      </c>
      <c r="R26" s="14" t="s">
        <v>34</v>
      </c>
    </row>
    <row r="27" spans="1:18" x14ac:dyDescent="0.25">
      <c r="A27" s="10" t="s">
        <v>14</v>
      </c>
      <c r="B27" s="11"/>
      <c r="C27" s="19">
        <v>143.42764556962021</v>
      </c>
      <c r="D27">
        <v>260</v>
      </c>
      <c r="H27" t="s">
        <v>38</v>
      </c>
      <c r="I27">
        <f>31/158.6</f>
        <v>0.19546027742749056</v>
      </c>
      <c r="J27" t="s">
        <v>39</v>
      </c>
    </row>
    <row r="28" spans="1:18" x14ac:dyDescent="0.25">
      <c r="A28" s="10" t="s">
        <v>14</v>
      </c>
      <c r="B28" s="11"/>
      <c r="C28" s="19">
        <v>151.02364556962019</v>
      </c>
      <c r="D28">
        <v>354</v>
      </c>
      <c r="I28">
        <f>74.4*I27</f>
        <v>14.542244640605299</v>
      </c>
      <c r="J28" t="s">
        <v>40</v>
      </c>
    </row>
    <row r="29" spans="1:18" x14ac:dyDescent="0.25">
      <c r="A29" s="10" t="s">
        <v>14</v>
      </c>
      <c r="B29" s="11"/>
      <c r="C29" s="19">
        <v>158.61964556962016</v>
      </c>
      <c r="D29">
        <v>399</v>
      </c>
      <c r="H29" s="19"/>
    </row>
    <row r="30" spans="1:18" x14ac:dyDescent="0.25">
      <c r="A30" s="10" t="s">
        <v>15</v>
      </c>
      <c r="B30" s="11"/>
      <c r="C30" s="19">
        <v>163.93624242424244</v>
      </c>
      <c r="D30">
        <v>18</v>
      </c>
    </row>
    <row r="31" spans="1:18" x14ac:dyDescent="0.25">
      <c r="A31" s="10" t="s">
        <v>15</v>
      </c>
      <c r="B31" s="11"/>
      <c r="C31" s="19">
        <v>171.20824242424243</v>
      </c>
      <c r="D31">
        <v>13</v>
      </c>
    </row>
    <row r="32" spans="1:18" x14ac:dyDescent="0.25">
      <c r="A32" s="10" t="s">
        <v>15</v>
      </c>
      <c r="B32" s="11"/>
      <c r="C32" s="19">
        <v>178.48024242424242</v>
      </c>
      <c r="D32">
        <v>25</v>
      </c>
    </row>
    <row r="33" spans="1:4" x14ac:dyDescent="0.25">
      <c r="A33" s="10" t="s">
        <v>15</v>
      </c>
      <c r="B33" s="11"/>
      <c r="C33" s="19">
        <v>185.75224242424241</v>
      </c>
      <c r="D33">
        <v>21</v>
      </c>
    </row>
    <row r="34" spans="1:4" x14ac:dyDescent="0.25">
      <c r="A34" s="10" t="s">
        <v>15</v>
      </c>
      <c r="B34" s="11"/>
      <c r="C34" s="19">
        <v>193.0242424242424</v>
      </c>
      <c r="D34">
        <v>16</v>
      </c>
    </row>
    <row r="35" spans="1:4" x14ac:dyDescent="0.25">
      <c r="A35" s="10" t="s">
        <v>15</v>
      </c>
      <c r="B35" s="11"/>
      <c r="C35" s="19">
        <v>200.29624242424245</v>
      </c>
      <c r="D35">
        <v>11</v>
      </c>
    </row>
    <row r="36" spans="1:4" x14ac:dyDescent="0.25">
      <c r="A36" s="10" t="s">
        <v>15</v>
      </c>
      <c r="B36" s="11"/>
      <c r="C36" s="19">
        <v>207.56824242424244</v>
      </c>
      <c r="D36">
        <v>18</v>
      </c>
    </row>
    <row r="81" spans="14:16" x14ac:dyDescent="0.25">
      <c r="N81" s="14" t="s">
        <v>16</v>
      </c>
      <c r="O81" s="14">
        <v>2</v>
      </c>
      <c r="P81" s="13">
        <v>2.5641025641025643</v>
      </c>
    </row>
    <row r="82" spans="14:16" x14ac:dyDescent="0.25">
      <c r="N82" s="14" t="s">
        <v>16</v>
      </c>
      <c r="O82" s="14">
        <v>4</v>
      </c>
      <c r="P82" s="13">
        <v>5.1281025641025639</v>
      </c>
    </row>
    <row r="83" spans="14:16" x14ac:dyDescent="0.25">
      <c r="N83" s="14" t="s">
        <v>16</v>
      </c>
      <c r="O83" s="14">
        <v>8</v>
      </c>
      <c r="P83" s="13">
        <v>7.692102564102564</v>
      </c>
    </row>
    <row r="84" spans="14:16" x14ac:dyDescent="0.25">
      <c r="N84" s="14" t="s">
        <v>16</v>
      </c>
      <c r="O84" s="14">
        <v>10</v>
      </c>
      <c r="P84" s="13">
        <v>10.256102564102564</v>
      </c>
    </row>
    <row r="85" spans="14:16" x14ac:dyDescent="0.25">
      <c r="N85" s="14" t="s">
        <v>16</v>
      </c>
      <c r="O85" s="14">
        <v>12</v>
      </c>
      <c r="P85" s="13">
        <v>12.820102564102564</v>
      </c>
    </row>
    <row r="86" spans="14:16" x14ac:dyDescent="0.25">
      <c r="N86" s="14" t="s">
        <v>16</v>
      </c>
      <c r="O86" s="14">
        <v>14</v>
      </c>
      <c r="P86" s="13">
        <v>15.384102564102564</v>
      </c>
    </row>
    <row r="87" spans="14:16" x14ac:dyDescent="0.25">
      <c r="N87" s="14" t="s">
        <v>16</v>
      </c>
      <c r="O87" s="14">
        <v>16</v>
      </c>
      <c r="P87" s="13">
        <v>17.948102564102562</v>
      </c>
    </row>
    <row r="88" spans="14:16" x14ac:dyDescent="0.25">
      <c r="N88" s="14" t="s">
        <v>16</v>
      </c>
      <c r="O88" s="14">
        <v>18</v>
      </c>
      <c r="P88" s="13">
        <v>20.512102564102562</v>
      </c>
    </row>
    <row r="89" spans="14:16" x14ac:dyDescent="0.25">
      <c r="N89" s="14" t="s">
        <v>16</v>
      </c>
      <c r="O89" s="14">
        <v>20</v>
      </c>
      <c r="P89" s="13">
        <v>23.076102564102563</v>
      </c>
    </row>
    <row r="90" spans="14:16" x14ac:dyDescent="0.25">
      <c r="N90" s="14" t="s">
        <v>16</v>
      </c>
      <c r="O90" s="14">
        <v>22</v>
      </c>
      <c r="P90" s="13">
        <v>25.640102564102563</v>
      </c>
    </row>
    <row r="91" spans="14:16" x14ac:dyDescent="0.25">
      <c r="N91" s="14" t="s">
        <v>16</v>
      </c>
      <c r="O91" s="14">
        <v>24</v>
      </c>
      <c r="P91" s="13">
        <v>28.204102564102563</v>
      </c>
    </row>
    <row r="92" spans="14:16" x14ac:dyDescent="0.25">
      <c r="N92" s="14" t="s">
        <v>16</v>
      </c>
      <c r="O92" s="14">
        <v>26</v>
      </c>
      <c r="P92" s="13">
        <v>30.768102564102563</v>
      </c>
    </row>
    <row r="93" spans="14:16" x14ac:dyDescent="0.25">
      <c r="N93" s="14" t="s">
        <v>16</v>
      </c>
      <c r="O93" s="14">
        <v>28</v>
      </c>
      <c r="P93" s="13">
        <v>33.332102564102563</v>
      </c>
    </row>
    <row r="94" spans="14:16" x14ac:dyDescent="0.25">
      <c r="N94" s="14" t="s">
        <v>16</v>
      </c>
      <c r="O94" s="14">
        <v>30</v>
      </c>
      <c r="P94" s="13">
        <v>35.896102564102563</v>
      </c>
    </row>
    <row r="95" spans="14:16" x14ac:dyDescent="0.25">
      <c r="N95" s="14" t="s">
        <v>16</v>
      </c>
      <c r="O95" s="14">
        <v>32</v>
      </c>
      <c r="P95" s="13">
        <v>38.460102564102563</v>
      </c>
    </row>
    <row r="96" spans="14:16" x14ac:dyDescent="0.25">
      <c r="N96" s="14" t="s">
        <v>16</v>
      </c>
      <c r="O96" s="14">
        <v>34</v>
      </c>
      <c r="P96" s="13">
        <v>41.024102564102563</v>
      </c>
    </row>
    <row r="97" spans="14:16" x14ac:dyDescent="0.25">
      <c r="N97" s="14" t="s">
        <v>16</v>
      </c>
      <c r="O97" s="14">
        <v>36</v>
      </c>
      <c r="P97" s="13">
        <v>43.588102564102563</v>
      </c>
    </row>
    <row r="98" spans="14:16" x14ac:dyDescent="0.25">
      <c r="N98" s="14" t="s">
        <v>16</v>
      </c>
      <c r="O98" s="14">
        <v>38</v>
      </c>
      <c r="P98" s="13">
        <v>46.152102564102563</v>
      </c>
    </row>
    <row r="99" spans="14:16" x14ac:dyDescent="0.25">
      <c r="N99" s="14" t="s">
        <v>16</v>
      </c>
      <c r="O99" s="14">
        <v>40</v>
      </c>
      <c r="P99" s="13">
        <v>48.716102564102563</v>
      </c>
    </row>
    <row r="100" spans="14:16" x14ac:dyDescent="0.25">
      <c r="N100" s="14" t="s">
        <v>16</v>
      </c>
      <c r="O100" s="14">
        <v>42</v>
      </c>
      <c r="P100" s="13">
        <v>51.280102564102563</v>
      </c>
    </row>
    <row r="101" spans="14:16" x14ac:dyDescent="0.25">
      <c r="N101" s="14" t="s">
        <v>16</v>
      </c>
      <c r="P101" s="13">
        <v>53.844102564102563</v>
      </c>
    </row>
    <row r="102" spans="14:16" x14ac:dyDescent="0.25">
      <c r="N102" s="14" t="s">
        <v>16</v>
      </c>
      <c r="O102" s="14">
        <v>44</v>
      </c>
      <c r="P102" s="13">
        <v>56.408102564102563</v>
      </c>
    </row>
    <row r="103" spans="14:16" x14ac:dyDescent="0.25">
      <c r="N103" s="14" t="s">
        <v>16</v>
      </c>
      <c r="O103" s="14">
        <v>46</v>
      </c>
      <c r="P103" s="13">
        <v>58.972102564102563</v>
      </c>
    </row>
    <row r="104" spans="14:16" x14ac:dyDescent="0.25">
      <c r="N104" s="14" t="s">
        <v>16</v>
      </c>
      <c r="O104" s="14">
        <v>48</v>
      </c>
      <c r="P104" s="13">
        <v>61.536102564102563</v>
      </c>
    </row>
    <row r="105" spans="14:16" x14ac:dyDescent="0.25">
      <c r="N105" s="14" t="s">
        <v>16</v>
      </c>
      <c r="O105" s="14">
        <v>50</v>
      </c>
      <c r="P105" s="13">
        <v>64.100102564102571</v>
      </c>
    </row>
    <row r="106" spans="14:16" x14ac:dyDescent="0.25">
      <c r="N106" s="14" t="s">
        <v>16</v>
      </c>
      <c r="O106" s="14">
        <v>52</v>
      </c>
      <c r="P106" s="13">
        <v>66.664102564102564</v>
      </c>
    </row>
    <row r="107" spans="14:16" x14ac:dyDescent="0.25">
      <c r="N107" s="14" t="s">
        <v>16</v>
      </c>
      <c r="O107" s="14">
        <v>54</v>
      </c>
      <c r="P107" s="13">
        <v>69.228102564102556</v>
      </c>
    </row>
    <row r="108" spans="14:16" x14ac:dyDescent="0.25">
      <c r="N108" s="14" t="s">
        <v>16</v>
      </c>
      <c r="O108" s="14">
        <v>56</v>
      </c>
      <c r="P108" s="13">
        <v>71.792102564102549</v>
      </c>
    </row>
    <row r="109" spans="14:16" x14ac:dyDescent="0.25">
      <c r="N109" s="14" t="s">
        <v>16</v>
      </c>
      <c r="O109" s="14">
        <v>58</v>
      </c>
      <c r="P109" s="13">
        <v>74.356102564102542</v>
      </c>
    </row>
    <row r="110" spans="14:16" x14ac:dyDescent="0.25">
      <c r="N110" s="14" t="s">
        <v>16</v>
      </c>
      <c r="O110" s="14">
        <v>60</v>
      </c>
      <c r="P110" s="13">
        <v>76.920102564102535</v>
      </c>
    </row>
    <row r="111" spans="14:16" x14ac:dyDescent="0.25">
      <c r="N111" s="14" t="s">
        <v>16</v>
      </c>
      <c r="O111" s="14">
        <v>62</v>
      </c>
      <c r="P111" s="13">
        <v>79.484102564102528</v>
      </c>
    </row>
    <row r="112" spans="14:16" x14ac:dyDescent="0.25">
      <c r="N112" s="14" t="s">
        <v>16</v>
      </c>
      <c r="O112" s="14">
        <v>64</v>
      </c>
      <c r="P112" s="13">
        <v>82.048102564102521</v>
      </c>
    </row>
    <row r="113" spans="14:16" x14ac:dyDescent="0.25">
      <c r="N113" s="14" t="s">
        <v>16</v>
      </c>
      <c r="O113" s="14">
        <v>66</v>
      </c>
      <c r="P113" s="13">
        <v>84.612102564102514</v>
      </c>
    </row>
    <row r="114" spans="14:16" x14ac:dyDescent="0.25">
      <c r="N114" s="14" t="s">
        <v>16</v>
      </c>
      <c r="O114" s="14">
        <v>68</v>
      </c>
      <c r="P114" s="13">
        <v>87.176102564102507</v>
      </c>
    </row>
    <row r="115" spans="14:16" x14ac:dyDescent="0.25">
      <c r="N115" s="14" t="s">
        <v>16</v>
      </c>
      <c r="O115" s="14">
        <v>70</v>
      </c>
      <c r="P115" s="13">
        <f t="shared" ref="P115:P119" si="0">2.564+P114</f>
        <v>89.7401025641025</v>
      </c>
    </row>
    <row r="116" spans="14:16" x14ac:dyDescent="0.25">
      <c r="N116" s="14" t="s">
        <v>16</v>
      </c>
      <c r="O116" s="14">
        <v>72</v>
      </c>
      <c r="P116" s="13">
        <f t="shared" si="0"/>
        <v>92.304102564102493</v>
      </c>
    </row>
    <row r="117" spans="14:16" x14ac:dyDescent="0.25">
      <c r="N117" s="14" t="s">
        <v>16</v>
      </c>
      <c r="O117" s="14">
        <v>74</v>
      </c>
      <c r="P117" s="13">
        <f t="shared" si="0"/>
        <v>94.868102564102486</v>
      </c>
    </row>
    <row r="118" spans="14:16" x14ac:dyDescent="0.25">
      <c r="N118" s="14" t="s">
        <v>16</v>
      </c>
      <c r="O118" s="14">
        <v>76</v>
      </c>
      <c r="P118" s="13">
        <f t="shared" si="0"/>
        <v>97.432102564102479</v>
      </c>
    </row>
    <row r="119" spans="14:16" x14ac:dyDescent="0.25">
      <c r="N119" s="14" t="s">
        <v>16</v>
      </c>
      <c r="O119" s="14">
        <v>78</v>
      </c>
      <c r="P119" s="13">
        <f t="shared" si="0"/>
        <v>99.996102564102472</v>
      </c>
    </row>
    <row r="121" spans="14:16" x14ac:dyDescent="0.25">
      <c r="N121" s="14" t="s">
        <v>17</v>
      </c>
      <c r="O121" s="14">
        <v>2</v>
      </c>
      <c r="P121" s="13">
        <f t="shared" ref="P121:P123" si="1">P122-3.5</f>
        <v>73.176100000000005</v>
      </c>
    </row>
    <row r="122" spans="14:16" x14ac:dyDescent="0.25">
      <c r="N122" s="14" t="s">
        <v>17</v>
      </c>
      <c r="O122" s="14">
        <v>4</v>
      </c>
      <c r="P122" s="13">
        <f t="shared" si="1"/>
        <v>76.676100000000005</v>
      </c>
    </row>
    <row r="123" spans="14:16" x14ac:dyDescent="0.25">
      <c r="N123" s="14" t="s">
        <v>17</v>
      </c>
      <c r="O123" s="14">
        <v>6</v>
      </c>
      <c r="P123" s="13">
        <f t="shared" si="1"/>
        <v>80.176100000000005</v>
      </c>
    </row>
    <row r="124" spans="14:16" x14ac:dyDescent="0.25">
      <c r="N124" s="14" t="s">
        <v>17</v>
      </c>
      <c r="O124" s="14">
        <v>8</v>
      </c>
      <c r="P124" s="13">
        <f>P125-3.5</f>
        <v>83.676100000000005</v>
      </c>
    </row>
    <row r="125" spans="14:16" x14ac:dyDescent="0.25">
      <c r="N125" s="14" t="s">
        <v>17</v>
      </c>
      <c r="O125" s="14">
        <v>10</v>
      </c>
      <c r="P125" s="13">
        <f>87.1761</f>
        <v>87.176100000000005</v>
      </c>
    </row>
    <row r="126" spans="14:16" x14ac:dyDescent="0.25">
      <c r="N126" s="14" t="s">
        <v>17</v>
      </c>
      <c r="O126" s="14">
        <v>12</v>
      </c>
      <c r="P126" s="13">
        <f>P125+3.5</f>
        <v>90.676100000000005</v>
      </c>
    </row>
    <row r="127" spans="14:16" x14ac:dyDescent="0.25">
      <c r="N127" s="14" t="s">
        <v>17</v>
      </c>
      <c r="O127" s="14">
        <v>14</v>
      </c>
      <c r="P127" s="13">
        <f t="shared" ref="P127:P140" si="2">P126+3.5</f>
        <v>94.176100000000005</v>
      </c>
    </row>
    <row r="128" spans="14:16" x14ac:dyDescent="0.25">
      <c r="N128" s="14" t="s">
        <v>17</v>
      </c>
      <c r="O128" s="14">
        <v>16</v>
      </c>
      <c r="P128" s="13">
        <f t="shared" si="2"/>
        <v>97.676100000000005</v>
      </c>
    </row>
    <row r="129" spans="14:16" x14ac:dyDescent="0.25">
      <c r="N129" s="14" t="s">
        <v>17</v>
      </c>
      <c r="O129" s="14">
        <v>18</v>
      </c>
      <c r="P129" s="13">
        <f t="shared" si="2"/>
        <v>101.17610000000001</v>
      </c>
    </row>
    <row r="130" spans="14:16" x14ac:dyDescent="0.25">
      <c r="N130" s="14" t="s">
        <v>17</v>
      </c>
      <c r="O130" s="14">
        <v>20</v>
      </c>
      <c r="P130" s="13">
        <f t="shared" si="2"/>
        <v>104.67610000000001</v>
      </c>
    </row>
    <row r="131" spans="14:16" x14ac:dyDescent="0.25">
      <c r="N131" s="14" t="s">
        <v>17</v>
      </c>
      <c r="O131" s="14">
        <v>22</v>
      </c>
      <c r="P131" s="13">
        <f t="shared" si="2"/>
        <v>108.17610000000001</v>
      </c>
    </row>
    <row r="132" spans="14:16" x14ac:dyDescent="0.25">
      <c r="N132" s="14" t="s">
        <v>17</v>
      </c>
      <c r="O132" s="14">
        <v>24</v>
      </c>
      <c r="P132" s="13">
        <f t="shared" si="2"/>
        <v>111.67610000000001</v>
      </c>
    </row>
    <row r="133" spans="14:16" x14ac:dyDescent="0.25">
      <c r="N133" s="14" t="s">
        <v>17</v>
      </c>
      <c r="O133" s="14">
        <v>26</v>
      </c>
      <c r="P133" s="13">
        <f t="shared" si="2"/>
        <v>115.17610000000001</v>
      </c>
    </row>
    <row r="134" spans="14:16" x14ac:dyDescent="0.25">
      <c r="N134" s="14" t="s">
        <v>17</v>
      </c>
      <c r="O134" s="14">
        <v>28</v>
      </c>
      <c r="P134" s="13">
        <f t="shared" si="2"/>
        <v>118.67610000000001</v>
      </c>
    </row>
    <row r="135" spans="14:16" x14ac:dyDescent="0.25">
      <c r="N135" s="14" t="s">
        <v>17</v>
      </c>
      <c r="O135" s="14">
        <v>30</v>
      </c>
      <c r="P135" s="13">
        <f t="shared" si="2"/>
        <v>122.17610000000001</v>
      </c>
    </row>
    <row r="136" spans="14:16" x14ac:dyDescent="0.25">
      <c r="N136" s="14" t="s">
        <v>17</v>
      </c>
      <c r="O136" s="14">
        <v>32</v>
      </c>
      <c r="P136" s="13">
        <f t="shared" si="2"/>
        <v>125.67610000000001</v>
      </c>
    </row>
    <row r="137" spans="14:16" x14ac:dyDescent="0.25">
      <c r="N137" s="14" t="s">
        <v>17</v>
      </c>
      <c r="O137" s="14">
        <v>34</v>
      </c>
      <c r="P137" s="13">
        <f t="shared" si="2"/>
        <v>129.17610000000002</v>
      </c>
    </row>
    <row r="138" spans="14:16" x14ac:dyDescent="0.25">
      <c r="N138" s="14" t="s">
        <v>17</v>
      </c>
      <c r="O138" s="14">
        <v>36</v>
      </c>
      <c r="P138" s="13">
        <f t="shared" si="2"/>
        <v>132.67610000000002</v>
      </c>
    </row>
    <row r="139" spans="14:16" x14ac:dyDescent="0.25">
      <c r="N139" s="14" t="s">
        <v>17</v>
      </c>
      <c r="O139" s="14">
        <v>38</v>
      </c>
      <c r="P139" s="13">
        <f t="shared" si="2"/>
        <v>136.17610000000002</v>
      </c>
    </row>
    <row r="140" spans="14:16" x14ac:dyDescent="0.25">
      <c r="N140" s="14" t="s">
        <v>17</v>
      </c>
      <c r="O140" s="14">
        <v>40</v>
      </c>
      <c r="P140" s="13">
        <f t="shared" si="2"/>
        <v>139.67610000000002</v>
      </c>
    </row>
    <row r="189" spans="14:16" x14ac:dyDescent="0.25">
      <c r="P189" s="13"/>
    </row>
    <row r="191" spans="14:16" x14ac:dyDescent="0.25">
      <c r="N191" s="14" t="s">
        <v>18</v>
      </c>
      <c r="O191" s="14">
        <v>1.5</v>
      </c>
    </row>
    <row r="192" spans="14:16" x14ac:dyDescent="0.25">
      <c r="N192" s="14" t="s">
        <v>18</v>
      </c>
      <c r="O192" s="14">
        <v>2.5</v>
      </c>
    </row>
    <row r="193" spans="14:15" x14ac:dyDescent="0.25">
      <c r="N193" s="14" t="s">
        <v>18</v>
      </c>
      <c r="O193" s="14">
        <v>3.5</v>
      </c>
    </row>
    <row r="194" spans="14:15" x14ac:dyDescent="0.25">
      <c r="N194" s="14" t="s">
        <v>18</v>
      </c>
      <c r="O194" s="14">
        <v>5</v>
      </c>
    </row>
    <row r="195" spans="14:15" x14ac:dyDescent="0.25">
      <c r="N195" s="14" t="s">
        <v>18</v>
      </c>
      <c r="O195" s="14">
        <v>6.5</v>
      </c>
    </row>
    <row r="196" spans="14:15" x14ac:dyDescent="0.25">
      <c r="N196" s="14" t="s">
        <v>18</v>
      </c>
      <c r="O196" s="14">
        <v>9</v>
      </c>
    </row>
    <row r="197" spans="14:15" x14ac:dyDescent="0.25">
      <c r="N197" s="14" t="s">
        <v>18</v>
      </c>
      <c r="O197" s="14">
        <v>11</v>
      </c>
    </row>
    <row r="198" spans="14:15" x14ac:dyDescent="0.25">
      <c r="N198" s="14" t="s">
        <v>18</v>
      </c>
      <c r="O198" s="14">
        <v>15.5</v>
      </c>
    </row>
    <row r="201" spans="14:15" x14ac:dyDescent="0.25">
      <c r="N201" s="14" t="s">
        <v>19</v>
      </c>
      <c r="O201" s="14">
        <v>2</v>
      </c>
    </row>
    <row r="202" spans="14:15" x14ac:dyDescent="0.25">
      <c r="N202" s="14" t="s">
        <v>19</v>
      </c>
      <c r="O202" s="14">
        <v>4</v>
      </c>
    </row>
    <row r="203" spans="14:15" x14ac:dyDescent="0.25">
      <c r="N203" s="14" t="s">
        <v>19</v>
      </c>
      <c r="O203" s="14">
        <v>6</v>
      </c>
    </row>
    <row r="204" spans="14:15" x14ac:dyDescent="0.25">
      <c r="N204" s="14" t="s">
        <v>19</v>
      </c>
      <c r="O204" s="14">
        <v>8</v>
      </c>
    </row>
    <row r="205" spans="14:15" x14ac:dyDescent="0.25">
      <c r="N205" s="14" t="s">
        <v>19</v>
      </c>
      <c r="O205" s="14">
        <v>10</v>
      </c>
    </row>
    <row r="206" spans="14:15" x14ac:dyDescent="0.25">
      <c r="N206" s="14" t="s">
        <v>19</v>
      </c>
      <c r="O206" s="14">
        <v>12</v>
      </c>
    </row>
    <row r="207" spans="14:15" x14ac:dyDescent="0.25">
      <c r="N207" s="14" t="s">
        <v>19</v>
      </c>
      <c r="O207" s="14">
        <v>14</v>
      </c>
    </row>
    <row r="208" spans="14:15" x14ac:dyDescent="0.25">
      <c r="N208" s="14" t="s">
        <v>19</v>
      </c>
      <c r="O208" s="14">
        <v>16</v>
      </c>
    </row>
    <row r="209" spans="14:16" x14ac:dyDescent="0.25">
      <c r="N209" s="14" t="s">
        <v>19</v>
      </c>
      <c r="O209" s="14">
        <v>19</v>
      </c>
    </row>
    <row r="212" spans="14:16" x14ac:dyDescent="0.25">
      <c r="N212" s="14" t="s">
        <v>20</v>
      </c>
      <c r="O212" s="14">
        <v>2</v>
      </c>
      <c r="P212" s="14">
        <v>2.5</v>
      </c>
    </row>
    <row r="213" spans="14:16" x14ac:dyDescent="0.25">
      <c r="N213" s="14" t="s">
        <v>20</v>
      </c>
      <c r="O213" s="14">
        <v>4</v>
      </c>
      <c r="P213" s="14">
        <v>5</v>
      </c>
    </row>
    <row r="214" spans="14:16" x14ac:dyDescent="0.25">
      <c r="N214" s="14" t="s">
        <v>20</v>
      </c>
      <c r="O214" s="14">
        <v>6</v>
      </c>
      <c r="P214" s="14">
        <v>7.5</v>
      </c>
    </row>
    <row r="215" spans="14:16" x14ac:dyDescent="0.25">
      <c r="N215" s="14" t="s">
        <v>20</v>
      </c>
      <c r="O215" s="14">
        <v>8</v>
      </c>
      <c r="P215" s="14">
        <v>10</v>
      </c>
    </row>
    <row r="216" spans="14:16" x14ac:dyDescent="0.25">
      <c r="N216" s="14" t="s">
        <v>20</v>
      </c>
      <c r="O216" s="14">
        <v>10</v>
      </c>
      <c r="P216" s="14">
        <v>12.5</v>
      </c>
    </row>
    <row r="217" spans="14:16" x14ac:dyDescent="0.25">
      <c r="N217" s="14" t="s">
        <v>20</v>
      </c>
      <c r="O217" s="14">
        <v>12</v>
      </c>
      <c r="P217" s="14">
        <v>15</v>
      </c>
    </row>
    <row r="218" spans="14:16" x14ac:dyDescent="0.25">
      <c r="N218" s="14" t="s">
        <v>20</v>
      </c>
      <c r="O218" s="14">
        <v>14</v>
      </c>
      <c r="P218" s="14">
        <v>17.5</v>
      </c>
    </row>
    <row r="219" spans="14:16" x14ac:dyDescent="0.25">
      <c r="N219" s="14" t="s">
        <v>20</v>
      </c>
      <c r="O219" s="14">
        <v>16</v>
      </c>
      <c r="P219" s="14">
        <v>20</v>
      </c>
    </row>
    <row r="220" spans="14:16" x14ac:dyDescent="0.25">
      <c r="N220" s="14" t="s">
        <v>20</v>
      </c>
      <c r="O220" s="14">
        <v>18</v>
      </c>
      <c r="P220" s="14">
        <v>22.5</v>
      </c>
    </row>
    <row r="221" spans="14:16" x14ac:dyDescent="0.25">
      <c r="N221" s="14" t="s">
        <v>20</v>
      </c>
      <c r="O221" s="14">
        <v>20</v>
      </c>
      <c r="P221" s="14">
        <v>25</v>
      </c>
    </row>
    <row r="222" spans="14:16" x14ac:dyDescent="0.25">
      <c r="N222" s="14" t="s">
        <v>20</v>
      </c>
      <c r="O222" s="14">
        <v>22</v>
      </c>
      <c r="P222" s="14">
        <v>27.5</v>
      </c>
    </row>
    <row r="223" spans="14:16" x14ac:dyDescent="0.25">
      <c r="N223" s="14" t="s">
        <v>20</v>
      </c>
      <c r="O223" s="14">
        <v>24</v>
      </c>
      <c r="P223" s="14">
        <v>30</v>
      </c>
    </row>
    <row r="224" spans="14:16" x14ac:dyDescent="0.25">
      <c r="N224" s="14" t="s">
        <v>20</v>
      </c>
      <c r="O224" s="14">
        <v>26</v>
      </c>
      <c r="P224" s="14">
        <v>32.5</v>
      </c>
    </row>
    <row r="225" spans="14:16" x14ac:dyDescent="0.25">
      <c r="N225" s="14" t="s">
        <v>20</v>
      </c>
      <c r="O225" s="14">
        <v>28</v>
      </c>
      <c r="P225" s="14">
        <v>35</v>
      </c>
    </row>
    <row r="226" spans="14:16" x14ac:dyDescent="0.25">
      <c r="N226" s="14" t="s">
        <v>20</v>
      </c>
      <c r="O226" s="14">
        <v>30</v>
      </c>
      <c r="P226" s="14">
        <v>37.5</v>
      </c>
    </row>
    <row r="227" spans="14:16" x14ac:dyDescent="0.25">
      <c r="N227" s="14" t="s">
        <v>20</v>
      </c>
      <c r="O227" s="14">
        <v>32</v>
      </c>
      <c r="P227" s="14">
        <v>40</v>
      </c>
    </row>
    <row r="228" spans="14:16" x14ac:dyDescent="0.25">
      <c r="N228" s="14" t="s">
        <v>20</v>
      </c>
      <c r="O228" s="14">
        <v>34</v>
      </c>
      <c r="P228" s="14">
        <v>42.5</v>
      </c>
    </row>
    <row r="229" spans="14:16" x14ac:dyDescent="0.25">
      <c r="N229" s="14" t="s">
        <v>20</v>
      </c>
      <c r="O229" s="14">
        <v>36</v>
      </c>
      <c r="P229" s="14">
        <v>45</v>
      </c>
    </row>
    <row r="230" spans="14:16" x14ac:dyDescent="0.25">
      <c r="N230" s="14" t="s">
        <v>20</v>
      </c>
      <c r="O230" s="14">
        <v>38</v>
      </c>
      <c r="P230" s="14">
        <v>47.5</v>
      </c>
    </row>
    <row r="231" spans="14:16" x14ac:dyDescent="0.25">
      <c r="N231" s="14" t="s">
        <v>20</v>
      </c>
      <c r="O231" s="14">
        <v>40</v>
      </c>
      <c r="P231" s="14">
        <v>50</v>
      </c>
    </row>
    <row r="232" spans="14:16" x14ac:dyDescent="0.25">
      <c r="N232" s="14" t="s">
        <v>20</v>
      </c>
      <c r="O232" s="14">
        <v>42</v>
      </c>
      <c r="P232" s="14">
        <v>52.5</v>
      </c>
    </row>
    <row r="233" spans="14:16" x14ac:dyDescent="0.25">
      <c r="N233" s="14" t="s">
        <v>20</v>
      </c>
      <c r="O233" s="14">
        <v>44</v>
      </c>
      <c r="P233" s="14">
        <v>55</v>
      </c>
    </row>
    <row r="234" spans="14:16" x14ac:dyDescent="0.25">
      <c r="N234" s="14" t="s">
        <v>20</v>
      </c>
      <c r="O234" s="14">
        <v>46</v>
      </c>
      <c r="P234" s="14">
        <v>57.5</v>
      </c>
    </row>
    <row r="235" spans="14:16" x14ac:dyDescent="0.25">
      <c r="N235" s="14" t="s">
        <v>20</v>
      </c>
      <c r="O235" s="14">
        <v>48</v>
      </c>
      <c r="P235" s="14">
        <v>60</v>
      </c>
    </row>
    <row r="236" spans="14:16" x14ac:dyDescent="0.25">
      <c r="N236" s="14" t="s">
        <v>20</v>
      </c>
      <c r="O236" s="14">
        <v>50</v>
      </c>
      <c r="P236" s="14">
        <v>62.5</v>
      </c>
    </row>
    <row r="237" spans="14:16" x14ac:dyDescent="0.25">
      <c r="N237" s="14" t="s">
        <v>20</v>
      </c>
      <c r="O237" s="14">
        <v>52</v>
      </c>
      <c r="P237" s="14">
        <v>65</v>
      </c>
    </row>
    <row r="238" spans="14:16" x14ac:dyDescent="0.25">
      <c r="N238" s="14" t="s">
        <v>20</v>
      </c>
      <c r="O238" s="14">
        <v>54</v>
      </c>
      <c r="P238" s="14">
        <v>67.5</v>
      </c>
    </row>
    <row r="239" spans="14:16" x14ac:dyDescent="0.25">
      <c r="N239" s="14" t="s">
        <v>20</v>
      </c>
      <c r="O239" s="14">
        <v>56</v>
      </c>
      <c r="P239" s="14">
        <v>70</v>
      </c>
    </row>
    <row r="240" spans="14:16" x14ac:dyDescent="0.25">
      <c r="N240" s="14" t="s">
        <v>20</v>
      </c>
      <c r="O240" s="14">
        <v>58</v>
      </c>
      <c r="P240" s="14">
        <v>72.5</v>
      </c>
    </row>
    <row r="241" spans="14:16" x14ac:dyDescent="0.25">
      <c r="N241" s="14" t="s">
        <v>20</v>
      </c>
      <c r="O241" s="14">
        <v>60</v>
      </c>
      <c r="P241" s="14">
        <v>75</v>
      </c>
    </row>
    <row r="242" spans="14:16" x14ac:dyDescent="0.25">
      <c r="N242" s="14" t="s">
        <v>20</v>
      </c>
      <c r="O242" s="14">
        <v>62</v>
      </c>
      <c r="P242" s="14">
        <v>77.5</v>
      </c>
    </row>
    <row r="243" spans="14:16" x14ac:dyDescent="0.25">
      <c r="N243" s="14" t="s">
        <v>20</v>
      </c>
      <c r="O243" s="14">
        <v>64</v>
      </c>
      <c r="P243" s="14">
        <v>80</v>
      </c>
    </row>
    <row r="244" spans="14:16" x14ac:dyDescent="0.25">
      <c r="N244" s="14" t="s">
        <v>20</v>
      </c>
      <c r="O244" s="14">
        <v>66</v>
      </c>
      <c r="P244" s="14">
        <v>82.5</v>
      </c>
    </row>
    <row r="245" spans="14:16" x14ac:dyDescent="0.25">
      <c r="N245" s="14" t="s">
        <v>20</v>
      </c>
      <c r="O245" s="14">
        <v>68</v>
      </c>
      <c r="P245" s="14">
        <v>85</v>
      </c>
    </row>
    <row r="246" spans="14:16" x14ac:dyDescent="0.25">
      <c r="N246" s="14" t="s">
        <v>20</v>
      </c>
      <c r="O246" s="14">
        <v>70</v>
      </c>
      <c r="P246" s="14">
        <v>87.5</v>
      </c>
    </row>
    <row r="247" spans="14:16" x14ac:dyDescent="0.25">
      <c r="N247" s="14" t="s">
        <v>20</v>
      </c>
      <c r="O247" s="14">
        <v>72</v>
      </c>
      <c r="P247" s="14">
        <v>90</v>
      </c>
    </row>
    <row r="248" spans="14:16" x14ac:dyDescent="0.25">
      <c r="N248" s="14" t="s">
        <v>20</v>
      </c>
      <c r="O248" s="14">
        <v>74</v>
      </c>
      <c r="P248" s="14">
        <v>92.5</v>
      </c>
    </row>
    <row r="249" spans="14:16" x14ac:dyDescent="0.25">
      <c r="N249" s="14" t="s">
        <v>20</v>
      </c>
      <c r="O249" s="14">
        <v>76</v>
      </c>
      <c r="P249" s="14">
        <v>95</v>
      </c>
    </row>
    <row r="250" spans="14:16" x14ac:dyDescent="0.25">
      <c r="N250" s="14" t="s">
        <v>20</v>
      </c>
      <c r="O250" s="14">
        <v>78</v>
      </c>
      <c r="P250" s="14">
        <v>97.5</v>
      </c>
    </row>
    <row r="251" spans="14:16" x14ac:dyDescent="0.25">
      <c r="N251" s="14" t="s">
        <v>20</v>
      </c>
      <c r="O251" s="14">
        <v>80</v>
      </c>
      <c r="P251" s="14">
        <v>100</v>
      </c>
    </row>
    <row r="253" spans="14:16" x14ac:dyDescent="0.25">
      <c r="N253" s="14" t="s">
        <v>21</v>
      </c>
      <c r="O253" s="14">
        <v>4</v>
      </c>
      <c r="P253" s="14">
        <f t="shared" ref="P253:P254" si="3">P254-2.702</f>
        <v>84.394000000000005</v>
      </c>
    </row>
    <row r="254" spans="14:16" x14ac:dyDescent="0.25">
      <c r="N254" s="14" t="s">
        <v>21</v>
      </c>
      <c r="O254" s="14">
        <v>6</v>
      </c>
      <c r="P254" s="14">
        <f t="shared" si="3"/>
        <v>87.096000000000004</v>
      </c>
    </row>
    <row r="255" spans="14:16" x14ac:dyDescent="0.25">
      <c r="N255" s="14" t="s">
        <v>21</v>
      </c>
      <c r="O255" s="14">
        <v>8</v>
      </c>
      <c r="P255" s="14">
        <f>P256-2.702</f>
        <v>89.798000000000002</v>
      </c>
    </row>
    <row r="256" spans="14:16" x14ac:dyDescent="0.25">
      <c r="N256" s="14" t="s">
        <v>21</v>
      </c>
      <c r="O256" s="14">
        <v>10</v>
      </c>
      <c r="P256" s="14">
        <v>92.5</v>
      </c>
    </row>
    <row r="257" spans="14:16" x14ac:dyDescent="0.25">
      <c r="N257" s="14" t="s">
        <v>21</v>
      </c>
      <c r="O257" s="14">
        <v>12</v>
      </c>
      <c r="P257" s="14">
        <f>2.702+P256</f>
        <v>95.201999999999998</v>
      </c>
    </row>
    <row r="258" spans="14:16" x14ac:dyDescent="0.25">
      <c r="N258" s="14" t="s">
        <v>21</v>
      </c>
      <c r="O258" s="14">
        <v>14</v>
      </c>
      <c r="P258" s="14">
        <f t="shared" ref="P258:P287" si="4">2.702+P257</f>
        <v>97.903999999999996</v>
      </c>
    </row>
    <row r="259" spans="14:16" x14ac:dyDescent="0.25">
      <c r="N259" s="14" t="s">
        <v>21</v>
      </c>
      <c r="O259" s="14">
        <v>16</v>
      </c>
      <c r="P259" s="14">
        <f t="shared" si="4"/>
        <v>100.60599999999999</v>
      </c>
    </row>
    <row r="260" spans="14:16" x14ac:dyDescent="0.25">
      <c r="N260" s="14" t="s">
        <v>21</v>
      </c>
      <c r="O260" s="14">
        <v>18</v>
      </c>
      <c r="P260" s="14">
        <f t="shared" si="4"/>
        <v>103.30799999999999</v>
      </c>
    </row>
    <row r="261" spans="14:16" x14ac:dyDescent="0.25">
      <c r="N261" s="14" t="s">
        <v>21</v>
      </c>
      <c r="O261" s="14">
        <v>20</v>
      </c>
      <c r="P261" s="14">
        <f t="shared" si="4"/>
        <v>106.00999999999999</v>
      </c>
    </row>
    <row r="262" spans="14:16" x14ac:dyDescent="0.25">
      <c r="N262" s="14" t="s">
        <v>21</v>
      </c>
      <c r="O262" s="14">
        <v>22</v>
      </c>
      <c r="P262" s="14">
        <f t="shared" si="4"/>
        <v>108.71199999999999</v>
      </c>
    </row>
    <row r="263" spans="14:16" x14ac:dyDescent="0.25">
      <c r="N263" s="14" t="s">
        <v>21</v>
      </c>
      <c r="O263" s="14">
        <v>24</v>
      </c>
      <c r="P263" s="14">
        <f t="shared" si="4"/>
        <v>111.41399999999999</v>
      </c>
    </row>
    <row r="264" spans="14:16" x14ac:dyDescent="0.25">
      <c r="N264" s="14" t="s">
        <v>21</v>
      </c>
      <c r="O264" s="14">
        <v>26</v>
      </c>
      <c r="P264" s="14">
        <f t="shared" si="4"/>
        <v>114.11599999999999</v>
      </c>
    </row>
    <row r="265" spans="14:16" x14ac:dyDescent="0.25">
      <c r="N265" s="14" t="s">
        <v>21</v>
      </c>
      <c r="O265" s="14">
        <v>28</v>
      </c>
      <c r="P265" s="14">
        <f t="shared" si="4"/>
        <v>116.81799999999998</v>
      </c>
    </row>
    <row r="266" spans="14:16" x14ac:dyDescent="0.25">
      <c r="N266" s="14" t="s">
        <v>21</v>
      </c>
      <c r="O266" s="14">
        <v>30</v>
      </c>
      <c r="P266" s="14">
        <f t="shared" si="4"/>
        <v>119.51999999999998</v>
      </c>
    </row>
    <row r="267" spans="14:16" x14ac:dyDescent="0.25">
      <c r="N267" s="14" t="s">
        <v>21</v>
      </c>
      <c r="O267" s="14">
        <v>32</v>
      </c>
      <c r="P267" s="14">
        <f t="shared" si="4"/>
        <v>122.22199999999998</v>
      </c>
    </row>
    <row r="268" spans="14:16" x14ac:dyDescent="0.25">
      <c r="N268" s="14" t="s">
        <v>21</v>
      </c>
      <c r="O268" s="14">
        <v>34</v>
      </c>
      <c r="P268" s="14">
        <f t="shared" si="4"/>
        <v>124.92399999999998</v>
      </c>
    </row>
    <row r="269" spans="14:16" x14ac:dyDescent="0.25">
      <c r="N269" s="14" t="s">
        <v>21</v>
      </c>
      <c r="O269" s="14">
        <v>36</v>
      </c>
      <c r="P269" s="14">
        <f t="shared" si="4"/>
        <v>127.62599999999998</v>
      </c>
    </row>
    <row r="270" spans="14:16" x14ac:dyDescent="0.25">
      <c r="N270" s="14" t="s">
        <v>21</v>
      </c>
      <c r="O270" s="14">
        <v>38</v>
      </c>
      <c r="P270" s="14">
        <f t="shared" si="4"/>
        <v>130.32799999999997</v>
      </c>
    </row>
    <row r="271" spans="14:16" x14ac:dyDescent="0.25">
      <c r="N271" s="14" t="s">
        <v>21</v>
      </c>
      <c r="O271" s="14">
        <v>40</v>
      </c>
      <c r="P271" s="14">
        <f t="shared" si="4"/>
        <v>133.02999999999997</v>
      </c>
    </row>
    <row r="272" spans="14:16" x14ac:dyDescent="0.25">
      <c r="N272" s="14" t="s">
        <v>21</v>
      </c>
      <c r="O272" s="14">
        <v>42</v>
      </c>
      <c r="P272" s="14">
        <f t="shared" si="4"/>
        <v>135.73199999999997</v>
      </c>
    </row>
    <row r="273" spans="14:16" x14ac:dyDescent="0.25">
      <c r="N273" s="14" t="s">
        <v>21</v>
      </c>
      <c r="O273" s="14">
        <v>44</v>
      </c>
      <c r="P273" s="14">
        <f t="shared" si="4"/>
        <v>138.43399999999997</v>
      </c>
    </row>
    <row r="274" spans="14:16" x14ac:dyDescent="0.25">
      <c r="N274" s="14" t="s">
        <v>21</v>
      </c>
      <c r="O274" s="14">
        <v>46</v>
      </c>
      <c r="P274" s="14">
        <f t="shared" si="4"/>
        <v>141.13599999999997</v>
      </c>
    </row>
    <row r="275" spans="14:16" x14ac:dyDescent="0.25">
      <c r="N275" s="14" t="s">
        <v>21</v>
      </c>
      <c r="O275" s="14">
        <v>48</v>
      </c>
      <c r="P275" s="14">
        <f t="shared" si="4"/>
        <v>143.83799999999997</v>
      </c>
    </row>
    <row r="276" spans="14:16" x14ac:dyDescent="0.25">
      <c r="N276" s="14" t="s">
        <v>21</v>
      </c>
      <c r="O276" s="14">
        <v>50</v>
      </c>
      <c r="P276" s="14">
        <f t="shared" si="4"/>
        <v>146.53999999999996</v>
      </c>
    </row>
    <row r="277" spans="14:16" x14ac:dyDescent="0.25">
      <c r="N277" s="14" t="s">
        <v>21</v>
      </c>
      <c r="O277" s="14">
        <v>52</v>
      </c>
      <c r="P277" s="14">
        <f t="shared" si="4"/>
        <v>149.24199999999996</v>
      </c>
    </row>
    <row r="278" spans="14:16" x14ac:dyDescent="0.25">
      <c r="N278" s="14" t="s">
        <v>21</v>
      </c>
      <c r="O278" s="14">
        <v>54</v>
      </c>
      <c r="P278" s="14">
        <f t="shared" si="4"/>
        <v>151.94399999999996</v>
      </c>
    </row>
    <row r="279" spans="14:16" x14ac:dyDescent="0.25">
      <c r="N279" s="14" t="s">
        <v>21</v>
      </c>
      <c r="O279" s="14">
        <v>56</v>
      </c>
      <c r="P279" s="14">
        <f t="shared" si="4"/>
        <v>154.64599999999996</v>
      </c>
    </row>
    <row r="280" spans="14:16" x14ac:dyDescent="0.25">
      <c r="N280" s="14" t="s">
        <v>21</v>
      </c>
      <c r="O280" s="14">
        <v>58</v>
      </c>
      <c r="P280" s="14">
        <f t="shared" si="4"/>
        <v>157.34799999999996</v>
      </c>
    </row>
    <row r="281" spans="14:16" x14ac:dyDescent="0.25">
      <c r="N281" s="14" t="s">
        <v>21</v>
      </c>
      <c r="O281" s="14">
        <v>60</v>
      </c>
      <c r="P281" s="14">
        <f t="shared" si="4"/>
        <v>160.04999999999995</v>
      </c>
    </row>
    <row r="282" spans="14:16" x14ac:dyDescent="0.25">
      <c r="N282" s="14" t="s">
        <v>21</v>
      </c>
      <c r="O282" s="14">
        <v>62</v>
      </c>
      <c r="P282" s="14">
        <f t="shared" si="4"/>
        <v>162.75199999999995</v>
      </c>
    </row>
    <row r="283" spans="14:16" x14ac:dyDescent="0.25">
      <c r="N283" s="14" t="s">
        <v>21</v>
      </c>
      <c r="O283" s="14">
        <v>66</v>
      </c>
      <c r="P283" s="14">
        <f t="shared" si="4"/>
        <v>165.45399999999995</v>
      </c>
    </row>
    <row r="284" spans="14:16" x14ac:dyDescent="0.25">
      <c r="N284" s="14" t="s">
        <v>21</v>
      </c>
      <c r="O284" s="14">
        <v>68</v>
      </c>
      <c r="P284" s="14">
        <f t="shared" si="4"/>
        <v>168.15599999999995</v>
      </c>
    </row>
    <row r="285" spans="14:16" x14ac:dyDescent="0.25">
      <c r="N285" s="14" t="s">
        <v>21</v>
      </c>
      <c r="O285" s="14">
        <v>70</v>
      </c>
      <c r="P285" s="14">
        <f t="shared" si="4"/>
        <v>170.85799999999995</v>
      </c>
    </row>
    <row r="286" spans="14:16" x14ac:dyDescent="0.25">
      <c r="N286" s="14" t="s">
        <v>21</v>
      </c>
      <c r="O286" s="14">
        <v>72</v>
      </c>
      <c r="P286" s="14">
        <f t="shared" si="4"/>
        <v>173.55999999999995</v>
      </c>
    </row>
    <row r="287" spans="14:16" x14ac:dyDescent="0.25">
      <c r="N287" s="14" t="s">
        <v>21</v>
      </c>
      <c r="O287" s="14">
        <v>74</v>
      </c>
      <c r="P287" s="14">
        <f t="shared" si="4"/>
        <v>176.26199999999994</v>
      </c>
    </row>
    <row r="290" spans="14:16" x14ac:dyDescent="0.25">
      <c r="N290" s="14" t="s">
        <v>22</v>
      </c>
      <c r="O290" s="14">
        <v>2</v>
      </c>
      <c r="P290" s="14">
        <f>M290*1.163</f>
        <v>0</v>
      </c>
    </row>
    <row r="291" spans="14:16" x14ac:dyDescent="0.25">
      <c r="N291" s="14" t="s">
        <v>22</v>
      </c>
      <c r="O291" s="14">
        <v>4</v>
      </c>
      <c r="P291" s="14">
        <f>M291*1.163</f>
        <v>0</v>
      </c>
    </row>
    <row r="292" spans="14:16" x14ac:dyDescent="0.25">
      <c r="N292" s="14" t="s">
        <v>22</v>
      </c>
      <c r="O292" s="14">
        <v>6</v>
      </c>
      <c r="P292" s="14">
        <f t="shared" ref="P292:P312" si="5">M292*1.163</f>
        <v>0</v>
      </c>
    </row>
    <row r="293" spans="14:16" x14ac:dyDescent="0.25">
      <c r="N293" s="14" t="s">
        <v>22</v>
      </c>
      <c r="O293" s="14">
        <v>8</v>
      </c>
      <c r="P293" s="14">
        <f t="shared" si="5"/>
        <v>0</v>
      </c>
    </row>
    <row r="294" spans="14:16" x14ac:dyDescent="0.25">
      <c r="N294" s="14" t="s">
        <v>22</v>
      </c>
      <c r="O294" s="14">
        <v>10</v>
      </c>
      <c r="P294" s="14">
        <f t="shared" si="5"/>
        <v>0</v>
      </c>
    </row>
    <row r="295" spans="14:16" x14ac:dyDescent="0.25">
      <c r="N295" s="14" t="s">
        <v>22</v>
      </c>
      <c r="O295" s="14">
        <v>12</v>
      </c>
      <c r="P295" s="14">
        <f t="shared" si="5"/>
        <v>0</v>
      </c>
    </row>
    <row r="296" spans="14:16" x14ac:dyDescent="0.25">
      <c r="N296" s="14" t="s">
        <v>22</v>
      </c>
      <c r="O296" s="14">
        <v>14</v>
      </c>
      <c r="P296" s="14">
        <f t="shared" si="5"/>
        <v>0</v>
      </c>
    </row>
    <row r="297" spans="14:16" x14ac:dyDescent="0.25">
      <c r="N297" s="14" t="s">
        <v>22</v>
      </c>
      <c r="O297" s="14">
        <v>16</v>
      </c>
      <c r="P297" s="14">
        <f t="shared" si="5"/>
        <v>0</v>
      </c>
    </row>
    <row r="298" spans="14:16" x14ac:dyDescent="0.25">
      <c r="N298" s="14" t="s">
        <v>22</v>
      </c>
      <c r="O298" s="14">
        <v>18</v>
      </c>
      <c r="P298" s="14">
        <f t="shared" si="5"/>
        <v>0</v>
      </c>
    </row>
    <row r="299" spans="14:16" x14ac:dyDescent="0.25">
      <c r="N299" s="14" t="s">
        <v>22</v>
      </c>
      <c r="O299" s="14">
        <v>20</v>
      </c>
      <c r="P299" s="14">
        <f t="shared" si="5"/>
        <v>0</v>
      </c>
    </row>
    <row r="300" spans="14:16" x14ac:dyDescent="0.25">
      <c r="N300" s="14" t="s">
        <v>22</v>
      </c>
      <c r="O300" s="14">
        <v>22</v>
      </c>
      <c r="P300" s="14">
        <f t="shared" si="5"/>
        <v>0</v>
      </c>
    </row>
    <row r="301" spans="14:16" x14ac:dyDescent="0.25">
      <c r="N301" s="14" t="s">
        <v>22</v>
      </c>
      <c r="O301" s="14">
        <v>24</v>
      </c>
      <c r="P301" s="14">
        <f t="shared" si="5"/>
        <v>0</v>
      </c>
    </row>
    <row r="302" spans="14:16" x14ac:dyDescent="0.25">
      <c r="N302" s="14" t="s">
        <v>22</v>
      </c>
      <c r="O302" s="14">
        <v>26</v>
      </c>
      <c r="P302" s="14">
        <f t="shared" si="5"/>
        <v>0</v>
      </c>
    </row>
    <row r="303" spans="14:16" x14ac:dyDescent="0.25">
      <c r="N303" s="14" t="s">
        <v>22</v>
      </c>
      <c r="O303" s="14">
        <v>28</v>
      </c>
      <c r="P303" s="14">
        <f t="shared" si="5"/>
        <v>0</v>
      </c>
    </row>
    <row r="304" spans="14:16" x14ac:dyDescent="0.25">
      <c r="N304" s="14" t="s">
        <v>22</v>
      </c>
      <c r="O304" s="14">
        <v>30</v>
      </c>
      <c r="P304" s="14">
        <f t="shared" si="5"/>
        <v>0</v>
      </c>
    </row>
    <row r="305" spans="14:16" x14ac:dyDescent="0.25">
      <c r="N305" s="14" t="s">
        <v>22</v>
      </c>
      <c r="O305" s="14">
        <v>32</v>
      </c>
      <c r="P305" s="14">
        <f t="shared" si="5"/>
        <v>0</v>
      </c>
    </row>
    <row r="306" spans="14:16" x14ac:dyDescent="0.25">
      <c r="N306" s="14" t="s">
        <v>22</v>
      </c>
      <c r="O306" s="14">
        <v>34</v>
      </c>
      <c r="P306" s="14">
        <f t="shared" si="5"/>
        <v>0</v>
      </c>
    </row>
    <row r="307" spans="14:16" x14ac:dyDescent="0.25">
      <c r="N307" s="14" t="s">
        <v>22</v>
      </c>
      <c r="O307" s="14">
        <v>36</v>
      </c>
      <c r="P307" s="14">
        <f t="shared" si="5"/>
        <v>0</v>
      </c>
    </row>
    <row r="308" spans="14:16" x14ac:dyDescent="0.25">
      <c r="N308" s="14" t="s">
        <v>22</v>
      </c>
      <c r="O308" s="14">
        <v>38</v>
      </c>
      <c r="P308" s="14">
        <f t="shared" si="5"/>
        <v>0</v>
      </c>
    </row>
    <row r="309" spans="14:16" x14ac:dyDescent="0.25">
      <c r="N309" s="14" t="s">
        <v>22</v>
      </c>
      <c r="O309" s="14">
        <v>40</v>
      </c>
      <c r="P309" s="14">
        <f t="shared" si="5"/>
        <v>0</v>
      </c>
    </row>
    <row r="310" spans="14:16" x14ac:dyDescent="0.25">
      <c r="N310" s="14" t="s">
        <v>22</v>
      </c>
      <c r="O310" s="14">
        <v>43</v>
      </c>
      <c r="P310" s="14">
        <f t="shared" si="5"/>
        <v>0</v>
      </c>
    </row>
    <row r="311" spans="14:16" x14ac:dyDescent="0.25">
      <c r="N311" s="14" t="s">
        <v>22</v>
      </c>
      <c r="O311" s="14">
        <v>46</v>
      </c>
      <c r="P311" s="14">
        <f t="shared" si="5"/>
        <v>0</v>
      </c>
    </row>
    <row r="312" spans="14:16" x14ac:dyDescent="0.25">
      <c r="N312" s="14" t="s">
        <v>22</v>
      </c>
      <c r="O312" s="14">
        <v>49</v>
      </c>
      <c r="P312" s="14">
        <f t="shared" si="5"/>
        <v>0</v>
      </c>
    </row>
    <row r="313" spans="14:16" x14ac:dyDescent="0.25">
      <c r="N313" s="15" t="s">
        <v>23</v>
      </c>
      <c r="O313" s="15" t="s">
        <v>23</v>
      </c>
      <c r="P313" s="15" t="s">
        <v>23</v>
      </c>
    </row>
    <row r="316" spans="14:16" x14ac:dyDescent="0.25">
      <c r="N316" s="14" t="s">
        <v>20</v>
      </c>
      <c r="O316" s="14">
        <v>2</v>
      </c>
    </row>
    <row r="317" spans="14:16" x14ac:dyDescent="0.25">
      <c r="N317" s="14" t="s">
        <v>20</v>
      </c>
      <c r="O317" s="14">
        <v>4</v>
      </c>
    </row>
    <row r="318" spans="14:16" x14ac:dyDescent="0.25">
      <c r="N318" s="14" t="s">
        <v>20</v>
      </c>
      <c r="O318" s="14">
        <v>6</v>
      </c>
    </row>
    <row r="319" spans="14:16" x14ac:dyDescent="0.25">
      <c r="N319" s="14" t="s">
        <v>20</v>
      </c>
      <c r="O319" s="14">
        <v>8</v>
      </c>
    </row>
    <row r="320" spans="14:16" x14ac:dyDescent="0.25">
      <c r="N320" s="14" t="s">
        <v>20</v>
      </c>
      <c r="O320" s="14">
        <v>10</v>
      </c>
    </row>
    <row r="321" spans="14:15" x14ac:dyDescent="0.25">
      <c r="N321" s="14" t="s">
        <v>20</v>
      </c>
      <c r="O321" s="14">
        <v>12</v>
      </c>
    </row>
    <row r="322" spans="14:15" x14ac:dyDescent="0.25">
      <c r="N322" s="14" t="s">
        <v>20</v>
      </c>
      <c r="O322" s="14">
        <v>14</v>
      </c>
    </row>
    <row r="323" spans="14:15" x14ac:dyDescent="0.25">
      <c r="N323" s="14" t="s">
        <v>20</v>
      </c>
      <c r="O323" s="14">
        <v>16</v>
      </c>
    </row>
    <row r="324" spans="14:15" x14ac:dyDescent="0.25">
      <c r="N324" s="14" t="s">
        <v>20</v>
      </c>
      <c r="O324" s="14">
        <v>18</v>
      </c>
    </row>
    <row r="325" spans="14:15" x14ac:dyDescent="0.25">
      <c r="N325" s="14" t="s">
        <v>20</v>
      </c>
      <c r="O325" s="14">
        <v>20</v>
      </c>
    </row>
    <row r="326" spans="14:15" x14ac:dyDescent="0.25">
      <c r="N326" s="14" t="s">
        <v>20</v>
      </c>
      <c r="O326" s="14">
        <v>22</v>
      </c>
    </row>
    <row r="327" spans="14:15" x14ac:dyDescent="0.25">
      <c r="N327" s="14" t="s">
        <v>20</v>
      </c>
      <c r="O327" s="14">
        <v>24</v>
      </c>
    </row>
    <row r="328" spans="14:15" x14ac:dyDescent="0.25">
      <c r="N328" s="14" t="s">
        <v>20</v>
      </c>
      <c r="O328" s="14">
        <v>26</v>
      </c>
    </row>
    <row r="329" spans="14:15" x14ac:dyDescent="0.25">
      <c r="N329" s="14" t="s">
        <v>20</v>
      </c>
      <c r="O329" s="14">
        <v>28</v>
      </c>
    </row>
    <row r="330" spans="14:15" x14ac:dyDescent="0.25">
      <c r="N330" s="14" t="s">
        <v>20</v>
      </c>
      <c r="O330" s="14">
        <v>30</v>
      </c>
    </row>
    <row r="331" spans="14:15" x14ac:dyDescent="0.25">
      <c r="N331" s="14" t="s">
        <v>20</v>
      </c>
      <c r="O331" s="14">
        <v>32</v>
      </c>
    </row>
    <row r="332" spans="14:15" x14ac:dyDescent="0.25">
      <c r="N332" s="14" t="s">
        <v>20</v>
      </c>
      <c r="O332" s="14">
        <v>34</v>
      </c>
    </row>
    <row r="333" spans="14:15" x14ac:dyDescent="0.25">
      <c r="N333" s="14" t="s">
        <v>20</v>
      </c>
      <c r="O333" s="14">
        <v>36</v>
      </c>
    </row>
    <row r="334" spans="14:15" x14ac:dyDescent="0.25">
      <c r="N334" s="14" t="s">
        <v>20</v>
      </c>
      <c r="O334" s="14">
        <v>38</v>
      </c>
    </row>
    <row r="335" spans="14:15" x14ac:dyDescent="0.25">
      <c r="N335" s="14" t="s">
        <v>20</v>
      </c>
      <c r="O335" s="14">
        <v>40</v>
      </c>
    </row>
    <row r="336" spans="14:15" x14ac:dyDescent="0.25">
      <c r="N336" s="14" t="s">
        <v>20</v>
      </c>
      <c r="O336" s="14">
        <v>42</v>
      </c>
    </row>
    <row r="337" spans="14:15" x14ac:dyDescent="0.25">
      <c r="N337" s="14" t="s">
        <v>20</v>
      </c>
      <c r="O337" s="14">
        <v>44</v>
      </c>
    </row>
    <row r="338" spans="14:15" x14ac:dyDescent="0.25">
      <c r="N338" s="14" t="s">
        <v>20</v>
      </c>
      <c r="O338" s="14">
        <v>46</v>
      </c>
    </row>
    <row r="339" spans="14:15" x14ac:dyDescent="0.25">
      <c r="N339" s="14" t="s">
        <v>20</v>
      </c>
      <c r="O339" s="14">
        <v>48</v>
      </c>
    </row>
    <row r="340" spans="14:15" x14ac:dyDescent="0.25">
      <c r="N340" s="14" t="s">
        <v>20</v>
      </c>
      <c r="O340" s="14">
        <v>50</v>
      </c>
    </row>
    <row r="341" spans="14:15" x14ac:dyDescent="0.25">
      <c r="N341" s="14" t="s">
        <v>20</v>
      </c>
      <c r="O341" s="14">
        <v>52</v>
      </c>
    </row>
    <row r="342" spans="14:15" x14ac:dyDescent="0.25">
      <c r="N342" s="14" t="s">
        <v>20</v>
      </c>
      <c r="O342" s="14">
        <v>54</v>
      </c>
    </row>
    <row r="343" spans="14:15" x14ac:dyDescent="0.25">
      <c r="N343" s="14" t="s">
        <v>20</v>
      </c>
      <c r="O343" s="14">
        <v>56</v>
      </c>
    </row>
    <row r="344" spans="14:15" x14ac:dyDescent="0.25">
      <c r="N344" s="14" t="s">
        <v>20</v>
      </c>
      <c r="O344" s="14">
        <v>58</v>
      </c>
    </row>
    <row r="345" spans="14:15" x14ac:dyDescent="0.25">
      <c r="N345" s="14" t="s">
        <v>20</v>
      </c>
      <c r="O345" s="14">
        <v>60</v>
      </c>
    </row>
    <row r="346" spans="14:15" x14ac:dyDescent="0.25">
      <c r="N346" s="14" t="s">
        <v>20</v>
      </c>
      <c r="O346" s="14">
        <v>62</v>
      </c>
    </row>
    <row r="347" spans="14:15" x14ac:dyDescent="0.25">
      <c r="N347" s="14" t="s">
        <v>20</v>
      </c>
      <c r="O347" s="14">
        <v>64</v>
      </c>
    </row>
    <row r="348" spans="14:15" x14ac:dyDescent="0.25">
      <c r="N348" s="14" t="s">
        <v>20</v>
      </c>
      <c r="O348" s="14">
        <v>66</v>
      </c>
    </row>
    <row r="349" spans="14:15" x14ac:dyDescent="0.25">
      <c r="N349" s="14" t="s">
        <v>20</v>
      </c>
      <c r="O349" s="14">
        <v>68</v>
      </c>
    </row>
    <row r="350" spans="14:15" x14ac:dyDescent="0.25">
      <c r="N350" s="14" t="s">
        <v>20</v>
      </c>
      <c r="O350" s="14">
        <v>70</v>
      </c>
    </row>
    <row r="351" spans="14:15" x14ac:dyDescent="0.25">
      <c r="N351" s="14" t="s">
        <v>20</v>
      </c>
      <c r="O351" s="14">
        <v>72</v>
      </c>
    </row>
    <row r="352" spans="14:15" x14ac:dyDescent="0.25">
      <c r="N352" s="14" t="s">
        <v>20</v>
      </c>
      <c r="O352" s="14">
        <v>74</v>
      </c>
    </row>
    <row r="353" spans="14:15" x14ac:dyDescent="0.25">
      <c r="N353" s="14" t="s">
        <v>20</v>
      </c>
      <c r="O353" s="14">
        <v>76</v>
      </c>
    </row>
    <row r="354" spans="14:15" x14ac:dyDescent="0.25">
      <c r="N354" s="14" t="s">
        <v>20</v>
      </c>
      <c r="O354" s="14">
        <v>78</v>
      </c>
    </row>
    <row r="355" spans="14:15" x14ac:dyDescent="0.25">
      <c r="N355" s="14" t="s">
        <v>20</v>
      </c>
      <c r="O355" s="14">
        <v>80</v>
      </c>
    </row>
    <row r="373" spans="14:15" x14ac:dyDescent="0.25">
      <c r="N373" s="14" t="s">
        <v>21</v>
      </c>
      <c r="O373" s="14">
        <v>4</v>
      </c>
    </row>
    <row r="374" spans="14:15" x14ac:dyDescent="0.25">
      <c r="N374" s="14" t="s">
        <v>21</v>
      </c>
      <c r="O374" s="14">
        <v>6</v>
      </c>
    </row>
    <row r="375" spans="14:15" x14ac:dyDescent="0.25">
      <c r="N375" s="14" t="s">
        <v>21</v>
      </c>
      <c r="O375" s="14">
        <v>8</v>
      </c>
    </row>
    <row r="376" spans="14:15" x14ac:dyDescent="0.25">
      <c r="N376" s="14" t="s">
        <v>21</v>
      </c>
      <c r="O376" s="14">
        <v>10</v>
      </c>
    </row>
    <row r="377" spans="14:15" x14ac:dyDescent="0.25">
      <c r="N377" s="14" t="s">
        <v>21</v>
      </c>
      <c r="O377" s="14">
        <v>12</v>
      </c>
    </row>
    <row r="378" spans="14:15" x14ac:dyDescent="0.25">
      <c r="N378" s="14" t="s">
        <v>21</v>
      </c>
      <c r="O378" s="14">
        <v>14</v>
      </c>
    </row>
    <row r="379" spans="14:15" x14ac:dyDescent="0.25">
      <c r="N379" s="14" t="s">
        <v>21</v>
      </c>
      <c r="O379" s="14">
        <v>16</v>
      </c>
    </row>
    <row r="380" spans="14:15" x14ac:dyDescent="0.25">
      <c r="N380" s="14" t="s">
        <v>21</v>
      </c>
      <c r="O380" s="14">
        <v>18</v>
      </c>
    </row>
    <row r="381" spans="14:15" x14ac:dyDescent="0.25">
      <c r="N381" s="14" t="s">
        <v>21</v>
      </c>
      <c r="O381" s="14">
        <v>20</v>
      </c>
    </row>
    <row r="382" spans="14:15" x14ac:dyDescent="0.25">
      <c r="N382" s="14" t="s">
        <v>21</v>
      </c>
      <c r="O382" s="14">
        <v>22</v>
      </c>
    </row>
    <row r="383" spans="14:15" x14ac:dyDescent="0.25">
      <c r="N383" s="14" t="s">
        <v>21</v>
      </c>
      <c r="O383" s="14">
        <v>24</v>
      </c>
    </row>
    <row r="384" spans="14:15" x14ac:dyDescent="0.25">
      <c r="N384" s="14" t="s">
        <v>21</v>
      </c>
      <c r="O384" s="14">
        <v>26</v>
      </c>
    </row>
    <row r="385" spans="14:15" x14ac:dyDescent="0.25">
      <c r="N385" s="14" t="s">
        <v>21</v>
      </c>
      <c r="O385" s="14">
        <v>28</v>
      </c>
    </row>
    <row r="386" spans="14:15" x14ac:dyDescent="0.25">
      <c r="N386" s="14" t="s">
        <v>21</v>
      </c>
      <c r="O386" s="14">
        <v>30</v>
      </c>
    </row>
    <row r="387" spans="14:15" x14ac:dyDescent="0.25">
      <c r="N387" s="14" t="s">
        <v>21</v>
      </c>
      <c r="O387" s="14">
        <v>32</v>
      </c>
    </row>
    <row r="388" spans="14:15" x14ac:dyDescent="0.25">
      <c r="N388" s="14" t="s">
        <v>21</v>
      </c>
      <c r="O388" s="14">
        <v>34</v>
      </c>
    </row>
    <row r="389" spans="14:15" x14ac:dyDescent="0.25">
      <c r="N389" s="14" t="s">
        <v>21</v>
      </c>
      <c r="O389" s="14">
        <v>36</v>
      </c>
    </row>
    <row r="390" spans="14:15" x14ac:dyDescent="0.25">
      <c r="N390" s="14" t="s">
        <v>21</v>
      </c>
      <c r="O390" s="14">
        <v>38</v>
      </c>
    </row>
    <row r="391" spans="14:15" x14ac:dyDescent="0.25">
      <c r="N391" s="14" t="s">
        <v>21</v>
      </c>
      <c r="O391" s="14">
        <v>40</v>
      </c>
    </row>
    <row r="392" spans="14:15" x14ac:dyDescent="0.25">
      <c r="N392" s="14" t="s">
        <v>21</v>
      </c>
      <c r="O392" s="14">
        <v>42</v>
      </c>
    </row>
    <row r="393" spans="14:15" x14ac:dyDescent="0.25">
      <c r="N393" s="14" t="s">
        <v>21</v>
      </c>
      <c r="O393" s="14">
        <v>44</v>
      </c>
    </row>
    <row r="394" spans="14:15" x14ac:dyDescent="0.25">
      <c r="N394" s="14" t="s">
        <v>21</v>
      </c>
      <c r="O394" s="14">
        <v>46</v>
      </c>
    </row>
    <row r="395" spans="14:15" x14ac:dyDescent="0.25">
      <c r="N395" s="14" t="s">
        <v>21</v>
      </c>
      <c r="O395" s="14">
        <v>48</v>
      </c>
    </row>
    <row r="396" spans="14:15" x14ac:dyDescent="0.25">
      <c r="N396" s="14" t="s">
        <v>21</v>
      </c>
      <c r="O396" s="14">
        <v>50</v>
      </c>
    </row>
    <row r="397" spans="14:15" x14ac:dyDescent="0.25">
      <c r="N397" s="14" t="s">
        <v>21</v>
      </c>
      <c r="O397" s="14">
        <v>52</v>
      </c>
    </row>
    <row r="398" spans="14:15" x14ac:dyDescent="0.25">
      <c r="N398" s="14" t="s">
        <v>21</v>
      </c>
      <c r="O398" s="14">
        <v>54</v>
      </c>
    </row>
    <row r="399" spans="14:15" x14ac:dyDescent="0.25">
      <c r="N399" s="14" t="s">
        <v>21</v>
      </c>
      <c r="O399" s="14">
        <v>56</v>
      </c>
    </row>
    <row r="400" spans="14:15" x14ac:dyDescent="0.25">
      <c r="N400" s="14" t="s">
        <v>21</v>
      </c>
      <c r="O400" s="14">
        <v>58</v>
      </c>
    </row>
    <row r="401" spans="14:15" x14ac:dyDescent="0.25">
      <c r="N401" s="14" t="s">
        <v>21</v>
      </c>
      <c r="O401" s="14">
        <v>60</v>
      </c>
    </row>
    <row r="402" spans="14:15" x14ac:dyDescent="0.25">
      <c r="N402" s="14" t="s">
        <v>21</v>
      </c>
      <c r="O402" s="14">
        <v>62</v>
      </c>
    </row>
    <row r="403" spans="14:15" x14ac:dyDescent="0.25">
      <c r="N403" s="14" t="s">
        <v>21</v>
      </c>
      <c r="O403" s="14">
        <v>66</v>
      </c>
    </row>
    <row r="404" spans="14:15" x14ac:dyDescent="0.25">
      <c r="N404" s="14" t="s">
        <v>21</v>
      </c>
      <c r="O404" s="14">
        <v>68</v>
      </c>
    </row>
    <row r="405" spans="14:15" x14ac:dyDescent="0.25">
      <c r="N405" s="14" t="s">
        <v>21</v>
      </c>
      <c r="O405" s="14">
        <v>70</v>
      </c>
    </row>
    <row r="406" spans="14:15" x14ac:dyDescent="0.25">
      <c r="N406" s="14" t="s">
        <v>21</v>
      </c>
      <c r="O406" s="14">
        <v>72</v>
      </c>
    </row>
    <row r="407" spans="14:15" x14ac:dyDescent="0.25">
      <c r="N407" s="14" t="s">
        <v>21</v>
      </c>
      <c r="O407" s="14">
        <v>74</v>
      </c>
    </row>
    <row r="408" spans="14:15" x14ac:dyDescent="0.25">
      <c r="N408" s="14" t="s">
        <v>22</v>
      </c>
      <c r="O408" s="14">
        <v>2</v>
      </c>
    </row>
    <row r="409" spans="14:15" x14ac:dyDescent="0.25">
      <c r="N409" s="14" t="s">
        <v>22</v>
      </c>
      <c r="O409" s="14">
        <v>4</v>
      </c>
    </row>
    <row r="410" spans="14:15" x14ac:dyDescent="0.25">
      <c r="N410" s="14" t="s">
        <v>22</v>
      </c>
      <c r="O410" s="14">
        <v>6</v>
      </c>
    </row>
    <row r="411" spans="14:15" x14ac:dyDescent="0.25">
      <c r="N411" s="14" t="s">
        <v>22</v>
      </c>
      <c r="O411" s="14">
        <v>8</v>
      </c>
    </row>
    <row r="412" spans="14:15" x14ac:dyDescent="0.25">
      <c r="N412" s="14" t="s">
        <v>22</v>
      </c>
      <c r="O412" s="14">
        <v>10</v>
      </c>
    </row>
    <row r="413" spans="14:15" x14ac:dyDescent="0.25">
      <c r="N413" s="14" t="s">
        <v>22</v>
      </c>
      <c r="O413" s="14">
        <v>12</v>
      </c>
    </row>
    <row r="414" spans="14:15" x14ac:dyDescent="0.25">
      <c r="N414" s="14" t="s">
        <v>22</v>
      </c>
      <c r="O414" s="14">
        <v>14</v>
      </c>
    </row>
    <row r="415" spans="14:15" x14ac:dyDescent="0.25">
      <c r="N415" s="14" t="s">
        <v>22</v>
      </c>
      <c r="O415" s="14">
        <v>16</v>
      </c>
    </row>
    <row r="416" spans="14:15" x14ac:dyDescent="0.25">
      <c r="N416" s="14" t="s">
        <v>22</v>
      </c>
      <c r="O416" s="14">
        <v>18</v>
      </c>
    </row>
    <row r="417" spans="14:15" x14ac:dyDescent="0.25">
      <c r="N417" s="14" t="s">
        <v>22</v>
      </c>
      <c r="O417" s="14">
        <v>20</v>
      </c>
    </row>
    <row r="418" spans="14:15" x14ac:dyDescent="0.25">
      <c r="N418" s="14" t="s">
        <v>22</v>
      </c>
      <c r="O418" s="14">
        <v>22</v>
      </c>
    </row>
    <row r="419" spans="14:15" x14ac:dyDescent="0.25">
      <c r="N419" s="14" t="s">
        <v>22</v>
      </c>
      <c r="O419" s="14">
        <v>24</v>
      </c>
    </row>
    <row r="420" spans="14:15" x14ac:dyDescent="0.25">
      <c r="N420" s="14" t="s">
        <v>22</v>
      </c>
      <c r="O420" s="14">
        <v>26</v>
      </c>
    </row>
    <row r="421" spans="14:15" x14ac:dyDescent="0.25">
      <c r="N421" s="14" t="s">
        <v>22</v>
      </c>
      <c r="O421" s="14">
        <v>28</v>
      </c>
    </row>
    <row r="422" spans="14:15" x14ac:dyDescent="0.25">
      <c r="N422" s="14" t="s">
        <v>22</v>
      </c>
      <c r="O422" s="14">
        <v>30</v>
      </c>
    </row>
    <row r="423" spans="14:15" x14ac:dyDescent="0.25">
      <c r="N423" s="14" t="s">
        <v>22</v>
      </c>
      <c r="O423" s="14">
        <v>32</v>
      </c>
    </row>
    <row r="424" spans="14:15" x14ac:dyDescent="0.25">
      <c r="N424" s="14" t="s">
        <v>22</v>
      </c>
      <c r="O424" s="14">
        <v>34</v>
      </c>
    </row>
    <row r="425" spans="14:15" x14ac:dyDescent="0.25">
      <c r="N425" s="14" t="s">
        <v>22</v>
      </c>
      <c r="O425" s="14">
        <v>36</v>
      </c>
    </row>
    <row r="426" spans="14:15" x14ac:dyDescent="0.25">
      <c r="N426" s="14" t="s">
        <v>22</v>
      </c>
      <c r="O426" s="14">
        <v>38</v>
      </c>
    </row>
    <row r="427" spans="14:15" x14ac:dyDescent="0.25">
      <c r="N427" s="14" t="s">
        <v>22</v>
      </c>
      <c r="O427" s="14">
        <v>40</v>
      </c>
    </row>
    <row r="428" spans="14:15" x14ac:dyDescent="0.25">
      <c r="N428" s="14" t="s">
        <v>22</v>
      </c>
      <c r="O428" s="14">
        <v>43</v>
      </c>
    </row>
    <row r="429" spans="14:15" x14ac:dyDescent="0.25">
      <c r="N429" s="14" t="s">
        <v>22</v>
      </c>
      <c r="O429" s="14">
        <v>46</v>
      </c>
    </row>
    <row r="430" spans="14:15" x14ac:dyDescent="0.25">
      <c r="N430" s="14" t="s">
        <v>22</v>
      </c>
      <c r="O430" s="14">
        <v>49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H5" sqref="H5"/>
    </sheetView>
  </sheetViews>
  <sheetFormatPr defaultRowHeight="15" x14ac:dyDescent="0.25"/>
  <cols>
    <col min="3" max="3" width="13.7109375" customWidth="1"/>
  </cols>
  <sheetData>
    <row r="2" spans="1:4" x14ac:dyDescent="0.25">
      <c r="A2" t="s">
        <v>30</v>
      </c>
    </row>
    <row r="4" spans="1:4" x14ac:dyDescent="0.25">
      <c r="A4" t="s">
        <v>29</v>
      </c>
      <c r="C4" t="s">
        <v>27</v>
      </c>
      <c r="D4" t="s">
        <v>6</v>
      </c>
    </row>
    <row r="5" spans="1:4" x14ac:dyDescent="0.25">
      <c r="A5" t="s">
        <v>24</v>
      </c>
      <c r="C5" s="19">
        <v>5.1281025641025639</v>
      </c>
      <c r="D5">
        <v>45</v>
      </c>
    </row>
    <row r="6" spans="1:4" x14ac:dyDescent="0.25">
      <c r="A6" t="s">
        <v>24</v>
      </c>
      <c r="C6" s="19">
        <v>10.256102564102564</v>
      </c>
      <c r="D6">
        <v>47</v>
      </c>
    </row>
    <row r="7" spans="1:4" x14ac:dyDescent="0.25">
      <c r="A7" t="s">
        <v>24</v>
      </c>
      <c r="C7" s="19">
        <v>17.948102564102562</v>
      </c>
      <c r="D7">
        <v>66</v>
      </c>
    </row>
    <row r="8" spans="1:4" x14ac:dyDescent="0.25">
      <c r="A8" t="s">
        <v>24</v>
      </c>
      <c r="C8" s="19">
        <v>25.640102564102563</v>
      </c>
      <c r="D8">
        <v>57</v>
      </c>
    </row>
    <row r="9" spans="1:4" x14ac:dyDescent="0.25">
      <c r="A9" t="s">
        <v>24</v>
      </c>
      <c r="C9" s="19">
        <v>33.332102564102563</v>
      </c>
      <c r="D9">
        <v>66</v>
      </c>
    </row>
    <row r="10" spans="1:4" x14ac:dyDescent="0.25">
      <c r="A10" t="s">
        <v>24</v>
      </c>
      <c r="C10" s="19">
        <v>41.024102564102563</v>
      </c>
      <c r="D10">
        <v>60</v>
      </c>
    </row>
    <row r="11" spans="1:4" x14ac:dyDescent="0.25">
      <c r="A11" t="s">
        <v>24</v>
      </c>
      <c r="B11" s="10"/>
      <c r="C11" s="19">
        <v>48.716102564102563</v>
      </c>
      <c r="D11">
        <v>60</v>
      </c>
    </row>
    <row r="12" spans="1:4" x14ac:dyDescent="0.25">
      <c r="A12" t="s">
        <v>24</v>
      </c>
      <c r="B12" s="10"/>
      <c r="C12" s="19">
        <v>58.972102564102563</v>
      </c>
      <c r="D12">
        <v>57</v>
      </c>
    </row>
    <row r="13" spans="1:4" x14ac:dyDescent="0.25">
      <c r="A13" t="s">
        <v>24</v>
      </c>
      <c r="B13" s="10"/>
      <c r="C13" s="19">
        <v>66.664102564102564</v>
      </c>
      <c r="D13">
        <v>88</v>
      </c>
    </row>
    <row r="14" spans="1:4" x14ac:dyDescent="0.25">
      <c r="A14" t="s">
        <v>24</v>
      </c>
      <c r="C14" s="19">
        <v>74.356102564102542</v>
      </c>
      <c r="D14">
        <v>98</v>
      </c>
    </row>
    <row r="15" spans="1:4" x14ac:dyDescent="0.25">
      <c r="A15" t="s">
        <v>24</v>
      </c>
      <c r="C15" s="19">
        <v>82.048102564102521</v>
      </c>
      <c r="D15">
        <v>135</v>
      </c>
    </row>
    <row r="16" spans="1:4" x14ac:dyDescent="0.25">
      <c r="A16" t="s">
        <v>24</v>
      </c>
      <c r="C16" s="19">
        <v>89.7401025641025</v>
      </c>
      <c r="D16">
        <v>202</v>
      </c>
    </row>
    <row r="17" spans="1:5" x14ac:dyDescent="0.25">
      <c r="A17" t="s">
        <v>25</v>
      </c>
      <c r="C17" s="20">
        <v>97.676100000000005</v>
      </c>
      <c r="D17" s="14">
        <v>200</v>
      </c>
      <c r="E17" s="14"/>
    </row>
    <row r="18" spans="1:5" x14ac:dyDescent="0.25">
      <c r="A18" t="s">
        <v>25</v>
      </c>
      <c r="C18" s="20">
        <v>108.17610000000001</v>
      </c>
      <c r="D18" s="14">
        <v>198</v>
      </c>
      <c r="E18" s="14"/>
    </row>
    <row r="19" spans="1:5" x14ac:dyDescent="0.25">
      <c r="A19" t="s">
        <v>25</v>
      </c>
      <c r="C19" s="20">
        <v>118.67610000000001</v>
      </c>
      <c r="D19" s="14">
        <v>211</v>
      </c>
      <c r="E19" s="14"/>
    </row>
    <row r="20" spans="1:5" x14ac:dyDescent="0.25">
      <c r="A20" t="s">
        <v>25</v>
      </c>
      <c r="C20" s="20">
        <v>129.17610000000002</v>
      </c>
      <c r="D20" s="14">
        <v>209</v>
      </c>
      <c r="E20" s="14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opLeftCell="A4" workbookViewId="0">
      <selection activeCell="N12" sqref="N12"/>
    </sheetView>
  </sheetViews>
  <sheetFormatPr defaultRowHeight="15" x14ac:dyDescent="0.25"/>
  <cols>
    <col min="3" max="3" width="13.5703125" customWidth="1"/>
  </cols>
  <sheetData>
    <row r="2" spans="1:4" x14ac:dyDescent="0.25">
      <c r="A2" t="s">
        <v>26</v>
      </c>
    </row>
    <row r="4" spans="1:4" x14ac:dyDescent="0.25">
      <c r="A4" t="s">
        <v>29</v>
      </c>
      <c r="C4" t="s">
        <v>27</v>
      </c>
      <c r="D4" t="s">
        <v>28</v>
      </c>
    </row>
    <row r="5" spans="1:4" x14ac:dyDescent="0.25">
      <c r="A5" t="s">
        <v>20</v>
      </c>
      <c r="C5" s="19">
        <v>5</v>
      </c>
      <c r="D5">
        <v>97</v>
      </c>
    </row>
    <row r="6" spans="1:4" x14ac:dyDescent="0.25">
      <c r="A6" t="s">
        <v>20</v>
      </c>
      <c r="C6" s="19">
        <v>12.5</v>
      </c>
      <c r="D6">
        <v>97</v>
      </c>
    </row>
    <row r="7" spans="1:4" x14ac:dyDescent="0.25">
      <c r="A7" t="s">
        <v>20</v>
      </c>
      <c r="C7" s="19">
        <v>20</v>
      </c>
      <c r="D7">
        <v>74</v>
      </c>
    </row>
    <row r="8" spans="1:4" x14ac:dyDescent="0.25">
      <c r="A8" t="s">
        <v>20</v>
      </c>
      <c r="C8" s="21">
        <v>27.5</v>
      </c>
      <c r="D8">
        <v>110</v>
      </c>
    </row>
    <row r="9" spans="1:4" x14ac:dyDescent="0.25">
      <c r="A9" t="s">
        <v>20</v>
      </c>
      <c r="C9" s="19">
        <v>35</v>
      </c>
      <c r="D9">
        <v>73</v>
      </c>
    </row>
    <row r="10" spans="1:4" x14ac:dyDescent="0.25">
      <c r="A10" t="s">
        <v>20</v>
      </c>
      <c r="C10" s="19">
        <v>42.5</v>
      </c>
      <c r="D10">
        <v>53</v>
      </c>
    </row>
    <row r="11" spans="1:4" x14ac:dyDescent="0.25">
      <c r="A11" t="s">
        <v>20</v>
      </c>
      <c r="C11" s="19">
        <v>50</v>
      </c>
      <c r="D11">
        <v>98</v>
      </c>
    </row>
    <row r="12" spans="1:4" x14ac:dyDescent="0.25">
      <c r="A12" t="s">
        <v>20</v>
      </c>
      <c r="C12" s="19">
        <v>57.5</v>
      </c>
      <c r="D12">
        <v>87</v>
      </c>
    </row>
    <row r="13" spans="1:4" x14ac:dyDescent="0.25">
      <c r="A13" t="s">
        <v>20</v>
      </c>
      <c r="C13" s="19">
        <v>65</v>
      </c>
      <c r="D13">
        <v>94</v>
      </c>
    </row>
    <row r="14" spans="1:4" x14ac:dyDescent="0.25">
      <c r="A14" t="s">
        <v>20</v>
      </c>
      <c r="C14" s="19">
        <v>72.5</v>
      </c>
      <c r="D14">
        <v>80</v>
      </c>
    </row>
    <row r="15" spans="1:4" x14ac:dyDescent="0.25">
      <c r="A15" t="s">
        <v>20</v>
      </c>
      <c r="C15" s="19">
        <v>80</v>
      </c>
      <c r="D15">
        <v>69</v>
      </c>
    </row>
    <row r="16" spans="1:4" x14ac:dyDescent="0.25">
      <c r="A16" t="s">
        <v>20</v>
      </c>
      <c r="C16" s="19">
        <v>87.5</v>
      </c>
      <c r="D16">
        <v>112</v>
      </c>
    </row>
    <row r="17" spans="1:4" x14ac:dyDescent="0.25">
      <c r="A17" t="s">
        <v>21</v>
      </c>
      <c r="C17" s="19">
        <v>92.5</v>
      </c>
      <c r="D17">
        <v>138</v>
      </c>
    </row>
    <row r="18" spans="1:4" x14ac:dyDescent="0.25">
      <c r="A18" t="s">
        <v>21</v>
      </c>
      <c r="C18" s="19">
        <v>100.60599999999999</v>
      </c>
      <c r="D18">
        <v>146</v>
      </c>
    </row>
    <row r="19" spans="1:4" x14ac:dyDescent="0.25">
      <c r="A19" t="s">
        <v>21</v>
      </c>
      <c r="C19" s="19">
        <v>108.712</v>
      </c>
      <c r="D19">
        <v>149</v>
      </c>
    </row>
    <row r="20" spans="1:4" x14ac:dyDescent="0.25">
      <c r="A20" t="s">
        <v>21</v>
      </c>
      <c r="C20" s="19">
        <v>116.818</v>
      </c>
      <c r="D20">
        <v>141</v>
      </c>
    </row>
    <row r="21" spans="1:4" x14ac:dyDescent="0.25">
      <c r="A21" t="s">
        <v>21</v>
      </c>
      <c r="C21" s="19">
        <v>124</v>
      </c>
      <c r="D21">
        <v>123</v>
      </c>
    </row>
    <row r="22" spans="1:4" x14ac:dyDescent="0.25">
      <c r="A22" t="s">
        <v>21</v>
      </c>
      <c r="C22" s="19">
        <v>133.03</v>
      </c>
      <c r="D22">
        <v>153</v>
      </c>
    </row>
    <row r="23" spans="1:4" x14ac:dyDescent="0.25">
      <c r="A23" t="s">
        <v>21</v>
      </c>
      <c r="C23" s="19">
        <v>141.136</v>
      </c>
      <c r="D23">
        <v>111</v>
      </c>
    </row>
    <row r="24" spans="1:4" x14ac:dyDescent="0.25">
      <c r="A24" t="s">
        <v>21</v>
      </c>
      <c r="C24" s="19">
        <v>149.24199999999999</v>
      </c>
      <c r="D24">
        <v>41</v>
      </c>
    </row>
    <row r="25" spans="1:4" x14ac:dyDescent="0.25">
      <c r="A25" t="s">
        <v>21</v>
      </c>
      <c r="C25" s="19">
        <v>163.5</v>
      </c>
      <c r="D25">
        <v>26</v>
      </c>
    </row>
    <row r="26" spans="1:4" x14ac:dyDescent="0.25">
      <c r="A26" t="s">
        <v>21</v>
      </c>
      <c r="C26" s="19">
        <v>170.858</v>
      </c>
      <c r="D26">
        <v>15</v>
      </c>
    </row>
    <row r="27" spans="1:4" x14ac:dyDescent="0.25">
      <c r="A27" t="s">
        <v>21</v>
      </c>
      <c r="C27" s="19">
        <v>173.56</v>
      </c>
      <c r="D27">
        <v>12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HR11-1</vt:lpstr>
      <vt:lpstr>HR11-2</vt:lpstr>
      <vt:lpstr>HR11-3</vt:lpstr>
      <vt:lpstr>HR11</vt:lpstr>
      <vt:lpstr>HR3</vt:lpstr>
      <vt:lpstr>VRCH4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Ondra</cp:lastModifiedBy>
  <cp:lastPrinted>2017-05-10T06:40:08Z</cp:lastPrinted>
  <dcterms:created xsi:type="dcterms:W3CDTF">2017-05-09T06:35:44Z</dcterms:created>
  <dcterms:modified xsi:type="dcterms:W3CDTF">2017-11-29T12:42:30Z</dcterms:modified>
</cp:coreProperties>
</file>