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03"/>
  <workbookPr defaultThemeVersion="124226"/>
  <xr:revisionPtr revIDLastSave="0" documentId="8_{BD879033-5EF6-4FCD-BC7B-64F08B410F2D}" xr6:coauthVersionLast="47" xr6:coauthVersionMax="47" xr10:uidLastSave="{00000000-0000-0000-0000-000000000000}"/>
  <bookViews>
    <workbookView xWindow="600" yWindow="315" windowWidth="11100" windowHeight="8895" activeTab="2" xr2:uid="{00000000-000D-0000-FFFF-FFFF00000000}"/>
  </bookViews>
  <sheets>
    <sheet name="Bernoulli" sheetId="3" r:id="rId1"/>
    <sheet name="Mark-recatch" sheetId="1" r:id="rId2"/>
    <sheet name="Diagnostické testy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A4" i="3"/>
  <c r="B3" i="3"/>
  <c r="H7" i="2"/>
  <c r="G6" i="2"/>
  <c r="H6" i="2"/>
  <c r="A3" i="1"/>
  <c r="A4" i="1" s="1"/>
  <c r="B3" i="1"/>
  <c r="B4" i="3" l="1"/>
  <c r="A5" i="3"/>
  <c r="A5" i="1"/>
  <c r="B4" i="1"/>
  <c r="A6" i="3" l="1"/>
  <c r="B5" i="3"/>
  <c r="A6" i="1"/>
  <c r="B5" i="1"/>
  <c r="A7" i="3" l="1"/>
  <c r="B6" i="3"/>
  <c r="A7" i="1"/>
  <c r="B6" i="1"/>
  <c r="A8" i="3" l="1"/>
  <c r="B7" i="3"/>
  <c r="A8" i="1"/>
  <c r="B7" i="1"/>
  <c r="A9" i="3" l="1"/>
  <c r="B8" i="3"/>
  <c r="A9" i="1"/>
  <c r="B8" i="1"/>
  <c r="A10" i="3" l="1"/>
  <c r="B9" i="3"/>
  <c r="A10" i="1"/>
  <c r="B9" i="1"/>
  <c r="A11" i="3" l="1"/>
  <c r="B10" i="3"/>
  <c r="A11" i="1"/>
  <c r="B10" i="1"/>
  <c r="A12" i="3" l="1"/>
  <c r="B11" i="3"/>
  <c r="A12" i="1"/>
  <c r="B11" i="1"/>
  <c r="A13" i="3" l="1"/>
  <c r="B12" i="3"/>
  <c r="A13" i="1"/>
  <c r="B12" i="1"/>
  <c r="A14" i="3" l="1"/>
  <c r="B13" i="3"/>
  <c r="A14" i="1"/>
  <c r="B13" i="1"/>
  <c r="A15" i="3" l="1"/>
  <c r="B14" i="3"/>
  <c r="A15" i="1"/>
  <c r="B14" i="1"/>
  <c r="A16" i="3" l="1"/>
  <c r="B15" i="3"/>
  <c r="A16" i="1"/>
  <c r="B15" i="1"/>
  <c r="A17" i="3" l="1"/>
  <c r="B16" i="3"/>
  <c r="A17" i="1"/>
  <c r="B16" i="1"/>
  <c r="A18" i="3" l="1"/>
  <c r="B17" i="3"/>
  <c r="A18" i="1"/>
  <c r="B17" i="1"/>
  <c r="A19" i="3" l="1"/>
  <c r="B18" i="3"/>
  <c r="A19" i="1"/>
  <c r="B18" i="1"/>
  <c r="A20" i="3" l="1"/>
  <c r="B19" i="3"/>
  <c r="A20" i="1"/>
  <c r="B19" i="1"/>
  <c r="A21" i="3" l="1"/>
  <c r="B20" i="3"/>
  <c r="A21" i="1"/>
  <c r="B20" i="1"/>
  <c r="A22" i="3" l="1"/>
  <c r="B21" i="3"/>
  <c r="A22" i="1"/>
  <c r="B21" i="1"/>
  <c r="A23" i="3" l="1"/>
  <c r="B22" i="3"/>
  <c r="A23" i="1"/>
  <c r="B22" i="1"/>
  <c r="A24" i="3" l="1"/>
  <c r="B23" i="3"/>
  <c r="A24" i="1"/>
  <c r="B23" i="1"/>
  <c r="A25" i="3" l="1"/>
  <c r="B24" i="3"/>
  <c r="A25" i="1"/>
  <c r="B24" i="1"/>
  <c r="A26" i="3" l="1"/>
  <c r="B25" i="3"/>
  <c r="A26" i="1"/>
  <c r="B25" i="1"/>
  <c r="A27" i="3" l="1"/>
  <c r="B26" i="3"/>
  <c r="A27" i="1"/>
  <c r="B26" i="1"/>
  <c r="A28" i="3" l="1"/>
  <c r="B27" i="3"/>
  <c r="A28" i="1"/>
  <c r="B27" i="1"/>
  <c r="A29" i="3" l="1"/>
  <c r="B28" i="3"/>
  <c r="A29" i="1"/>
  <c r="B28" i="1"/>
  <c r="A30" i="3" l="1"/>
  <c r="B29" i="3"/>
  <c r="A30" i="1"/>
  <c r="B29" i="1"/>
  <c r="A31" i="3" l="1"/>
  <c r="B30" i="3"/>
  <c r="A31" i="1"/>
  <c r="B30" i="1"/>
  <c r="A32" i="3" l="1"/>
  <c r="B31" i="3"/>
  <c r="A32" i="1"/>
  <c r="B31" i="1"/>
  <c r="A33" i="3" l="1"/>
  <c r="B32" i="3"/>
  <c r="A33" i="1"/>
  <c r="B32" i="1"/>
  <c r="A34" i="3" l="1"/>
  <c r="B33" i="3"/>
  <c r="A34" i="1"/>
  <c r="B33" i="1"/>
  <c r="A35" i="3" l="1"/>
  <c r="B34" i="3"/>
  <c r="A35" i="1"/>
  <c r="B34" i="1"/>
  <c r="A36" i="3" l="1"/>
  <c r="B35" i="3"/>
  <c r="A36" i="1"/>
  <c r="B35" i="1"/>
  <c r="A37" i="3" l="1"/>
  <c r="B36" i="3"/>
  <c r="A37" i="1"/>
  <c r="B36" i="1"/>
  <c r="A38" i="3" l="1"/>
  <c r="B37" i="3"/>
  <c r="A38" i="1"/>
  <c r="B37" i="1"/>
  <c r="A39" i="3" l="1"/>
  <c r="B38" i="3"/>
  <c r="A39" i="1"/>
  <c r="B38" i="1"/>
  <c r="A40" i="3" l="1"/>
  <c r="B39" i="3"/>
  <c r="A40" i="1"/>
  <c r="B39" i="1"/>
  <c r="A41" i="3" l="1"/>
  <c r="B40" i="3"/>
  <c r="A41" i="1"/>
  <c r="B40" i="1"/>
  <c r="A42" i="3" l="1"/>
  <c r="B41" i="3"/>
  <c r="A42" i="1"/>
  <c r="B41" i="1"/>
  <c r="A43" i="3" l="1"/>
  <c r="B42" i="3"/>
  <c r="A43" i="1"/>
  <c r="B42" i="1"/>
  <c r="A44" i="3" l="1"/>
  <c r="B43" i="3"/>
  <c r="A44" i="1"/>
  <c r="B43" i="1"/>
  <c r="A45" i="3" l="1"/>
  <c r="B44" i="3"/>
  <c r="A45" i="1"/>
  <c r="B44" i="1"/>
  <c r="A46" i="3" l="1"/>
  <c r="B45" i="3"/>
  <c r="A46" i="1"/>
  <c r="B45" i="1"/>
  <c r="A47" i="3" l="1"/>
  <c r="B46" i="3"/>
  <c r="A47" i="1"/>
  <c r="B46" i="1"/>
  <c r="A48" i="3" l="1"/>
  <c r="B47" i="3"/>
  <c r="A48" i="1"/>
  <c r="B47" i="1"/>
  <c r="A49" i="3" l="1"/>
  <c r="B48" i="3"/>
  <c r="A49" i="1"/>
  <c r="B48" i="1"/>
  <c r="A50" i="3" l="1"/>
  <c r="B49" i="3"/>
  <c r="A50" i="1"/>
  <c r="B49" i="1"/>
  <c r="A51" i="3" l="1"/>
  <c r="B50" i="3"/>
  <c r="A51" i="1"/>
  <c r="B50" i="1"/>
  <c r="A52" i="3" l="1"/>
  <c r="B51" i="3"/>
  <c r="A52" i="1"/>
  <c r="B51" i="1"/>
  <c r="B52" i="3" l="1"/>
  <c r="A53" i="3"/>
  <c r="B53" i="3" s="1"/>
  <c r="A53" i="1"/>
  <c r="B52" i="1"/>
  <c r="A54" i="1" l="1"/>
  <c r="B53" i="1"/>
  <c r="A55" i="1" l="1"/>
  <c r="B54" i="1"/>
  <c r="A56" i="1" l="1"/>
  <c r="B55" i="1"/>
  <c r="A57" i="1" l="1"/>
  <c r="B56" i="1"/>
  <c r="A58" i="1" l="1"/>
  <c r="B57" i="1"/>
  <c r="A59" i="1" l="1"/>
  <c r="B58" i="1"/>
  <c r="A60" i="1" l="1"/>
  <c r="B59" i="1"/>
  <c r="A61" i="1" l="1"/>
  <c r="B60" i="1"/>
  <c r="A62" i="1" l="1"/>
  <c r="B61" i="1"/>
  <c r="A63" i="1" l="1"/>
  <c r="B62" i="1"/>
  <c r="A64" i="1" l="1"/>
  <c r="B63" i="1"/>
  <c r="A65" i="1" l="1"/>
  <c r="B64" i="1"/>
  <c r="A66" i="1" l="1"/>
  <c r="B65" i="1"/>
  <c r="A67" i="1" l="1"/>
  <c r="B66" i="1"/>
  <c r="A68" i="1" l="1"/>
  <c r="B67" i="1"/>
  <c r="A69" i="1" l="1"/>
  <c r="B68" i="1"/>
  <c r="A70" i="1" l="1"/>
  <c r="B69" i="1"/>
  <c r="A71" i="1" l="1"/>
  <c r="B70" i="1"/>
  <c r="A72" i="1" l="1"/>
  <c r="B71" i="1"/>
  <c r="A73" i="1" l="1"/>
  <c r="B72" i="1"/>
  <c r="A74" i="1" l="1"/>
  <c r="B73" i="1"/>
  <c r="A75" i="1" l="1"/>
  <c r="B74" i="1"/>
  <c r="A76" i="1" l="1"/>
  <c r="B75" i="1"/>
  <c r="A77" i="1" l="1"/>
  <c r="B76" i="1"/>
  <c r="A78" i="1" l="1"/>
  <c r="B77" i="1"/>
  <c r="A79" i="1" l="1"/>
  <c r="B78" i="1"/>
  <c r="A80" i="1" l="1"/>
  <c r="B79" i="1"/>
  <c r="A81" i="1" l="1"/>
  <c r="B80" i="1"/>
  <c r="A82" i="1" l="1"/>
  <c r="B81" i="1"/>
  <c r="A83" i="1" l="1"/>
  <c r="B83" i="1" s="1"/>
  <c r="B82" i="1"/>
</calcChain>
</file>

<file path=xl/sharedStrings.xml><?xml version="1.0" encoding="utf-8"?>
<sst xmlns="http://schemas.openxmlformats.org/spreadsheetml/2006/main" count="18" uniqueCount="18">
  <si>
    <t>n=</t>
  </si>
  <si>
    <t>k</t>
  </si>
  <si>
    <r>
      <t>P(B</t>
    </r>
    <r>
      <rPr>
        <vertAlign val="subscript"/>
        <sz val="10"/>
        <rFont val="Arial"/>
        <family val="2"/>
        <charset val="238"/>
      </rPr>
      <t>n</t>
    </r>
    <r>
      <rPr>
        <vertAlign val="superscript"/>
        <sz val="10"/>
        <rFont val="Arial"/>
        <family val="2"/>
        <charset val="238"/>
      </rPr>
      <t>k</t>
    </r>
    <r>
      <rPr>
        <sz val="10"/>
        <rFont val="Arial"/>
        <charset val="238"/>
      </rPr>
      <t>)</t>
    </r>
  </si>
  <si>
    <t>p=</t>
  </si>
  <si>
    <t>n</t>
  </si>
  <si>
    <r>
      <t>P(A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>)</t>
    </r>
  </si>
  <si>
    <t>Počet označkovaných</t>
  </si>
  <si>
    <t>Počet odchycených</t>
  </si>
  <si>
    <t>Počet označkovaných mezi nimi</t>
  </si>
  <si>
    <t>Pravděpodobnost výskytu:</t>
  </si>
  <si>
    <t>Senzitivita testu:</t>
  </si>
  <si>
    <t>Specificita testu:</t>
  </si>
  <si>
    <t>Pravděpodobnost</t>
  </si>
  <si>
    <t>pozitivity</t>
  </si>
  <si>
    <t>negativity</t>
  </si>
  <si>
    <t>Výsledek testu</t>
  </si>
  <si>
    <t>pozitivní</t>
  </si>
  <si>
    <t>negativní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</si>
</sst>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0"/>
    <numFmt numFmtId="165" formatCode="0.000000000"/>
  </numFmts>
  <fonts count="8">
    <font>
      <sz val="10"/>
      <name val="Arial"/>
      <charset val="238"/>
    </font>
    <font>
      <vertAlign val="subscript"/>
      <sz val="10"/>
      <name val="Arial"/>
      <family val="2"/>
    </font>
    <font>
      <sz val="10"/>
      <name val="Arial"/>
      <family val="2"/>
    </font>
    <font>
      <sz val="8"/>
      <name val="Arial"/>
      <charset val="238"/>
    </font>
    <font>
      <b/>
      <sz val="10"/>
      <name val="Arial"/>
      <charset val="238"/>
    </font>
    <font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0" fontId="0" fillId="2" borderId="4" xfId="0" applyFill="1" applyBorder="1"/>
    <xf numFmtId="0" fontId="0" fillId="0" borderId="1" xfId="0" applyBorder="1"/>
    <xf numFmtId="164" fontId="0" fillId="0" borderId="0" xfId="0" applyNumberFormat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4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Bernoulli!$A$3:$A$53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Bernoulli!$B$3:$B$53</c:f>
              <c:numCache>
                <c:formatCode>0.000000000000000</c:formatCode>
                <c:ptCount val="51"/>
                <c:pt idx="0">
                  <c:v>8.8817841970012523E-16</c:v>
                </c:pt>
                <c:pt idx="1">
                  <c:v>4.4408920985006262E-14</c:v>
                </c:pt>
                <c:pt idx="2">
                  <c:v>1.0880185641326534E-12</c:v>
                </c:pt>
                <c:pt idx="3">
                  <c:v>1.7408297026122455E-11</c:v>
                </c:pt>
                <c:pt idx="4">
                  <c:v>2.0454749005693884E-10</c:v>
                </c:pt>
                <c:pt idx="5">
                  <c:v>1.8818369085238373E-9</c:v>
                </c:pt>
                <c:pt idx="6">
                  <c:v>1.411377681392878E-8</c:v>
                </c:pt>
                <c:pt idx="7">
                  <c:v>8.8715168544695189E-8</c:v>
                </c:pt>
                <c:pt idx="8">
                  <c:v>4.7684403092773653E-7</c:v>
                </c:pt>
                <c:pt idx="9">
                  <c:v>2.2252721443294377E-6</c:v>
                </c:pt>
                <c:pt idx="10">
                  <c:v>9.1236157917506944E-6</c:v>
                </c:pt>
                <c:pt idx="11">
                  <c:v>3.3176784697275239E-5</c:v>
                </c:pt>
                <c:pt idx="12">
                  <c:v>1.0782455026614457E-4</c:v>
                </c:pt>
                <c:pt idx="13">
                  <c:v>3.1517945462411479E-4</c:v>
                </c:pt>
                <c:pt idx="14">
                  <c:v>8.329742729351608E-4</c:v>
                </c:pt>
                <c:pt idx="15">
                  <c:v>1.9991382550443863E-3</c:v>
                </c:pt>
                <c:pt idx="16">
                  <c:v>4.3731149329095942E-3</c:v>
                </c:pt>
                <c:pt idx="17">
                  <c:v>8.7462298658191884E-3</c:v>
                </c:pt>
                <c:pt idx="18">
                  <c:v>1.6034754754001852E-2</c:v>
                </c:pt>
                <c:pt idx="19">
                  <c:v>2.7005902743582045E-2</c:v>
                </c:pt>
                <c:pt idx="20">
                  <c:v>4.1859149252552186E-2</c:v>
                </c:pt>
                <c:pt idx="21">
                  <c:v>5.9798784646503123E-2</c:v>
                </c:pt>
                <c:pt idx="22">
                  <c:v>7.8825670670390452E-2</c:v>
                </c:pt>
                <c:pt idx="23">
                  <c:v>9.5961686033518873E-2</c:v>
                </c:pt>
                <c:pt idx="24">
                  <c:v>0.10795689678770874</c:v>
                </c:pt>
                <c:pt idx="25">
                  <c:v>0.11227517265921703</c:v>
                </c:pt>
                <c:pt idx="26">
                  <c:v>0.10795689678770874</c:v>
                </c:pt>
                <c:pt idx="27">
                  <c:v>9.5961686033518873E-2</c:v>
                </c:pt>
                <c:pt idx="28">
                  <c:v>7.8825670670390452E-2</c:v>
                </c:pt>
                <c:pt idx="29">
                  <c:v>5.9798784646503123E-2</c:v>
                </c:pt>
                <c:pt idx="30">
                  <c:v>4.1859149252552186E-2</c:v>
                </c:pt>
                <c:pt idx="31">
                  <c:v>2.7005902743582045E-2</c:v>
                </c:pt>
                <c:pt idx="32">
                  <c:v>1.6034754754001852E-2</c:v>
                </c:pt>
                <c:pt idx="33">
                  <c:v>8.7462298658191884E-3</c:v>
                </c:pt>
                <c:pt idx="34">
                  <c:v>4.3731149329095942E-3</c:v>
                </c:pt>
                <c:pt idx="35">
                  <c:v>1.9991382550443863E-3</c:v>
                </c:pt>
                <c:pt idx="36">
                  <c:v>8.329742729351608E-4</c:v>
                </c:pt>
                <c:pt idx="37">
                  <c:v>3.1517945462411479E-4</c:v>
                </c:pt>
                <c:pt idx="38">
                  <c:v>1.0782455026614457E-4</c:v>
                </c:pt>
                <c:pt idx="39">
                  <c:v>3.3176784697275239E-5</c:v>
                </c:pt>
                <c:pt idx="40">
                  <c:v>9.1236157917506944E-6</c:v>
                </c:pt>
                <c:pt idx="41">
                  <c:v>2.2252721443294377E-6</c:v>
                </c:pt>
                <c:pt idx="42">
                  <c:v>4.7684403092773653E-7</c:v>
                </c:pt>
                <c:pt idx="43">
                  <c:v>8.8715168544695189E-8</c:v>
                </c:pt>
                <c:pt idx="44">
                  <c:v>1.411377681392878E-8</c:v>
                </c:pt>
                <c:pt idx="45">
                  <c:v>1.8818369085238373E-9</c:v>
                </c:pt>
                <c:pt idx="46">
                  <c:v>2.0454749005693884E-10</c:v>
                </c:pt>
                <c:pt idx="47">
                  <c:v>1.7408297026122455E-11</c:v>
                </c:pt>
                <c:pt idx="48">
                  <c:v>1.0880185641326534E-12</c:v>
                </c:pt>
                <c:pt idx="49">
                  <c:v>4.4408920985006262E-14</c:v>
                </c:pt>
                <c:pt idx="50">
                  <c:v>8.8817841970012523E-16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7-4F26-B31F-4794CD3D4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108877696"/>
        <c:axId val="108879232"/>
      </c:barChart>
      <c:catAx>
        <c:axId val="10887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879232"/>
        <c:crosses val="autoZero"/>
        <c:auto val="1"/>
        <c:lblAlgn val="ctr"/>
        <c:lblOffset val="100"/>
        <c:tickLblSkip val="1"/>
        <c:noMultiLvlLbl val="0"/>
      </c:catAx>
      <c:valAx>
        <c:axId val="108879232"/>
        <c:scaling>
          <c:orientation val="minMax"/>
        </c:scaling>
        <c:delete val="0"/>
        <c:axPos val="l"/>
        <c:majorGridlines/>
        <c:numFmt formatCode="0.0000" sourceLinked="0"/>
        <c:majorTickMark val="out"/>
        <c:minorTickMark val="none"/>
        <c:tickLblPos val="nextTo"/>
        <c:crossAx val="10887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5549597855227"/>
          <c:y val="7.1739206584585796E-2"/>
          <c:w val="0.79892761394101874"/>
          <c:h val="0.70434857373956961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'Mark-recatch'!$A$3:$A$83</c:f>
              <c:numCache>
                <c:formatCode>General</c:formatCode>
                <c:ptCount val="8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  <c:pt idx="61">
                  <c:v>81</c:v>
                </c:pt>
                <c:pt idx="62">
                  <c:v>82</c:v>
                </c:pt>
                <c:pt idx="63">
                  <c:v>83</c:v>
                </c:pt>
                <c:pt idx="64">
                  <c:v>84</c:v>
                </c:pt>
                <c:pt idx="65">
                  <c:v>85</c:v>
                </c:pt>
                <c:pt idx="66">
                  <c:v>86</c:v>
                </c:pt>
                <c:pt idx="67">
                  <c:v>87</c:v>
                </c:pt>
                <c:pt idx="68">
                  <c:v>88</c:v>
                </c:pt>
                <c:pt idx="69">
                  <c:v>89</c:v>
                </c:pt>
                <c:pt idx="70">
                  <c:v>90</c:v>
                </c:pt>
                <c:pt idx="71">
                  <c:v>91</c:v>
                </c:pt>
                <c:pt idx="72">
                  <c:v>92</c:v>
                </c:pt>
                <c:pt idx="73">
                  <c:v>93</c:v>
                </c:pt>
                <c:pt idx="74">
                  <c:v>94</c:v>
                </c:pt>
                <c:pt idx="75">
                  <c:v>95</c:v>
                </c:pt>
                <c:pt idx="76">
                  <c:v>96</c:v>
                </c:pt>
                <c:pt idx="77">
                  <c:v>97</c:v>
                </c:pt>
                <c:pt idx="78">
                  <c:v>98</c:v>
                </c:pt>
                <c:pt idx="79">
                  <c:v>99</c:v>
                </c:pt>
                <c:pt idx="80">
                  <c:v>100</c:v>
                </c:pt>
              </c:numCache>
            </c:numRef>
          </c:xVal>
          <c:yVal>
            <c:numRef>
              <c:f>'Mark-recatch'!$B$3:$B$83</c:f>
              <c:numCache>
                <c:formatCode>General</c:formatCode>
                <c:ptCount val="81"/>
                <c:pt idx="0">
                  <c:v>3.5722791140747792E-4</c:v>
                </c:pt>
                <c:pt idx="1">
                  <c:v>1.6840744394923958E-3</c:v>
                </c:pt>
                <c:pt idx="2">
                  <c:v>4.5929302895247161E-3</c:v>
                </c:pt>
                <c:pt idx="3">
                  <c:v>9.518681614522238E-3</c:v>
                </c:pt>
                <c:pt idx="4">
                  <c:v>1.6657692825413913E-2</c:v>
                </c:pt>
                <c:pt idx="5">
                  <c:v>2.5986000807645709E-2</c:v>
                </c:pt>
                <c:pt idx="6">
                  <c:v>3.731323192892718E-2</c:v>
                </c:pt>
                <c:pt idx="7">
                  <c:v>5.0343249427917618E-2</c:v>
                </c:pt>
                <c:pt idx="8">
                  <c:v>6.4727034978751222E-2</c:v>
                </c:pt>
                <c:pt idx="9">
                  <c:v>8.0102805739987154E-2</c:v>
                </c:pt>
                <c:pt idx="10">
                  <c:v>9.6123366887984563E-2</c:v>
                </c:pt>
                <c:pt idx="11">
                  <c:v>0.11247279586013449</c:v>
                </c:pt>
                <c:pt idx="12">
                  <c:v>0.1288750785897374</c:v>
                </c:pt>
                <c:pt idx="13">
                  <c:v>0.14509711645417983</c:v>
                </c:pt>
                <c:pt idx="14">
                  <c:v>0.1609480619491743</c:v>
                </c:pt>
                <c:pt idx="15">
                  <c:v>0.1762764488014765</c:v>
                </c:pt>
                <c:pt idx="16">
                  <c:v>0.1909661528682664</c:v>
                </c:pt>
                <c:pt idx="17">
                  <c:v>0.20493188105895038</c:v>
                </c:pt>
                <c:pt idx="18">
                  <c:v>0.21811463364168981</c:v>
                </c:pt>
                <c:pt idx="19">
                  <c:v>0.23047740639870867</c:v>
                </c:pt>
                <c:pt idx="20">
                  <c:v>0.24200127671864419</c:v>
                </c:pt>
                <c:pt idx="21">
                  <c:v>0.25268193701516978</c:v>
                </c:pt>
                <c:pt idx="22">
                  <c:v>0.26252668780796851</c:v>
                </c:pt>
                <c:pt idx="23">
                  <c:v>0.27155187222199384</c:v>
                </c:pt>
                <c:pt idx="24">
                  <c:v>0.27978071683478134</c:v>
                </c:pt>
                <c:pt idx="25">
                  <c:v>0.2872415359503756</c:v>
                </c:pt>
                <c:pt idx="26">
                  <c:v>0.29396625418332756</c:v>
                </c:pt>
                <c:pt idx="27">
                  <c:v>0.29998920344161467</c:v>
                </c:pt>
                <c:pt idx="28">
                  <c:v>0.30534615350307209</c:v>
                </c:pt>
                <c:pt idx="29">
                  <c:v>0.31007353941233867</c:v>
                </c:pt>
                <c:pt idx="30">
                  <c:v>0.31420785327116968</c:v>
                </c:pt>
                <c:pt idx="31">
                  <c:v>0.31778517228374475</c:v>
                </c:pt>
                <c:pt idx="32">
                  <c:v>0.32084079894031914</c:v>
                </c:pt>
                <c:pt idx="33">
                  <c:v>0.32340899287123076</c:v>
                </c:pt>
                <c:pt idx="34">
                  <c:v>0.32552277713836314</c:v>
                </c:pt>
                <c:pt idx="35">
                  <c:v>0.32721380455206894</c:v>
                </c:pt>
                <c:pt idx="36">
                  <c:v>0.32851227203045014</c:v>
                </c:pt>
                <c:pt idx="37">
                  <c:v>0.32944687308885795</c:v>
                </c:pt>
                <c:pt idx="38">
                  <c:v>0.33004478029954576</c:v>
                </c:pt>
                <c:pt idx="39">
                  <c:v>0.33033165103426948</c:v>
                </c:pt>
                <c:pt idx="40">
                  <c:v>0.33033165103426926</c:v>
                </c:pt>
                <c:pt idx="41">
                  <c:v>0.33006749137730479</c:v>
                </c:pt>
                <c:pt idx="42">
                  <c:v>0.32956047526151783</c:v>
                </c:pt>
                <c:pt idx="43">
                  <c:v>0.32883055172826958</c:v>
                </c:pt>
                <c:pt idx="44">
                  <c:v>0.32789637402449617</c:v>
                </c:pt>
                <c:pt idx="45">
                  <c:v>0.32677536077996827</c:v>
                </c:pt>
                <c:pt idx="46">
                  <c:v>0.3254837585634463</c:v>
                </c:pt>
                <c:pt idx="47">
                  <c:v>0.32403670469876278</c:v>
                </c:pt>
                <c:pt idx="48">
                  <c:v>0.32244828947965148</c:v>
                </c:pt>
                <c:pt idx="49">
                  <c:v>0.32073161713104625</c:v>
                </c:pt>
                <c:pt idx="50">
                  <c:v>0.31889886503315462</c:v>
                </c:pt>
                <c:pt idx="51">
                  <c:v>0.31696134086007288</c:v>
                </c:pt>
                <c:pt idx="52">
                  <c:v>0.31492953739302099</c:v>
                </c:pt>
                <c:pt idx="53">
                  <c:v>0.31281318485432397</c:v>
                </c:pt>
                <c:pt idx="54">
                  <c:v>0.31062130067616572</c:v>
                </c:pt>
                <c:pt idx="55">
                  <c:v>0.30836223667124801</c:v>
                </c:pt>
                <c:pt idx="56">
                  <c:v>0.30604372361356952</c:v>
                </c:pt>
                <c:pt idx="57">
                  <c:v>0.30367291326887569</c:v>
                </c:pt>
                <c:pt idx="58">
                  <c:v>0.30125641793782354</c:v>
                </c:pt>
                <c:pt idx="59">
                  <c:v>0.29880034759205287</c:v>
                </c:pt>
                <c:pt idx="60">
                  <c:v>0.29631034469545248</c:v>
                </c:pt>
                <c:pt idx="61">
                  <c:v>0.29379161681097388</c:v>
                </c:pt>
                <c:pt idx="62">
                  <c:v>0.29124896709821158</c:v>
                </c:pt>
                <c:pt idx="63">
                  <c:v>0.28868682280933844</c:v>
                </c:pt>
                <c:pt idx="64">
                  <c:v>0.2861092618913979</c:v>
                </c:pt>
                <c:pt idx="65">
                  <c:v>0.28352003780188306</c:v>
                </c:pt>
                <c:pt idx="66">
                  <c:v>0.28092260264231672</c:v>
                </c:pt>
                <c:pt idx="67">
                  <c:v>0.27832012871150791</c:v>
                </c:pt>
                <c:pt idx="68">
                  <c:v>0.27571552857650716</c:v>
                </c:pt>
                <c:pt idx="69">
                  <c:v>0.27311147375523404</c:v>
                </c:pt>
                <c:pt idx="70">
                  <c:v>0.27051041210042237</c:v>
                </c:pt>
                <c:pt idx="71">
                  <c:v>0.26791458397006696</c:v>
                </c:pt>
                <c:pt idx="72">
                  <c:v>0.26532603726504217</c:v>
                </c:pt>
                <c:pt idx="73">
                  <c:v>0.26274664141005716</c:v>
                </c:pt>
                <c:pt idx="74">
                  <c:v>0.26017810034969446</c:v>
                </c:pt>
                <c:pt idx="75">
                  <c:v>0.25762196462696069</c:v>
                </c:pt>
                <c:pt idx="76">
                  <c:v>0.25507964260761545</c:v>
                </c:pt>
                <c:pt idx="77">
                  <c:v>0.25255241090953501</c:v>
                </c:pt>
                <c:pt idx="78">
                  <c:v>0.2500414240925381</c:v>
                </c:pt>
                <c:pt idx="79">
                  <c:v>0.24754772366046834</c:v>
                </c:pt>
                <c:pt idx="80">
                  <c:v>0.24507224642386363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F6-4B56-BAE3-E39CFB602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807040"/>
        <c:axId val="166818176"/>
      </c:scatterChart>
      <c:valAx>
        <c:axId val="16680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n</a:t>
                </a:r>
              </a:p>
            </c:rich>
          </c:tx>
          <c:layout>
            <c:manualLayout>
              <c:xMode val="edge"/>
              <c:yMode val="edge"/>
              <c:x val="0.54155495978552282"/>
              <c:y val="0.88695746322760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18176"/>
        <c:crosses val="autoZero"/>
        <c:crossBetween val="midCat"/>
      </c:valAx>
      <c:valAx>
        <c:axId val="166818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</a:t>
                </a:r>
              </a:p>
            </c:rich>
          </c:tx>
          <c:layout>
            <c:manualLayout>
              <c:xMode val="edge"/>
              <c:yMode val="edge"/>
              <c:x val="2.1447721179624665E-2"/>
              <c:y val="0.40217433994389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07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9525</xdr:rowOff>
    </xdr:from>
    <xdr:to>
      <xdr:col>17</xdr:col>
      <xdr:colOff>9525</xdr:colOff>
      <xdr:row>28</xdr:row>
      <xdr:rowOff>142875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6</xdr:row>
      <xdr:rowOff>0</xdr:rowOff>
    </xdr:from>
    <xdr:to>
      <xdr:col>14</xdr:col>
      <xdr:colOff>390525</xdr:colOff>
      <xdr:row>33</xdr:row>
      <xdr:rowOff>9525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workbookViewId="0"/>
  </sheetViews>
  <sheetFormatPr defaultRowHeight="12.75"/>
  <cols>
    <col min="2" max="2" width="18" customWidth="1"/>
  </cols>
  <sheetData>
    <row r="1" spans="1:4">
      <c r="C1" s="9" t="s">
        <v>0</v>
      </c>
      <c r="D1" s="12">
        <v>50</v>
      </c>
    </row>
    <row r="2" spans="1:4" ht="15.75">
      <c r="A2" s="8" t="s">
        <v>1</v>
      </c>
      <c r="B2" s="10" t="s">
        <v>2</v>
      </c>
      <c r="C2" s="9" t="s">
        <v>3</v>
      </c>
      <c r="D2" s="11">
        <v>0.5</v>
      </c>
    </row>
    <row r="3" spans="1:4">
      <c r="A3">
        <v>0</v>
      </c>
      <c r="B3" s="13">
        <f>COMBIN($D$1,A3)*$D$2^A3*(1-$D$2)^($D$1-A3)</f>
        <v>8.8817841970012523E-16</v>
      </c>
    </row>
    <row r="4" spans="1:4">
      <c r="A4">
        <f>A3+1</f>
        <v>1</v>
      </c>
      <c r="B4" s="13">
        <f t="shared" ref="B4:B53" si="0">COMBIN($D$1,A4)*$D$2^A4*(1-$D$2)^($D$1-A4)</f>
        <v>4.4408920985006262E-14</v>
      </c>
    </row>
    <row r="5" spans="1:4">
      <c r="A5">
        <f t="shared" ref="A5:A53" si="1">A4+1</f>
        <v>2</v>
      </c>
      <c r="B5" s="13">
        <f t="shared" si="0"/>
        <v>1.0880185641326534E-12</v>
      </c>
    </row>
    <row r="6" spans="1:4">
      <c r="A6">
        <f t="shared" si="1"/>
        <v>3</v>
      </c>
      <c r="B6" s="13">
        <f t="shared" si="0"/>
        <v>1.7408297026122455E-11</v>
      </c>
    </row>
    <row r="7" spans="1:4">
      <c r="A7">
        <f t="shared" si="1"/>
        <v>4</v>
      </c>
      <c r="B7" s="13">
        <f t="shared" si="0"/>
        <v>2.0454749005693884E-10</v>
      </c>
    </row>
    <row r="8" spans="1:4">
      <c r="A8">
        <f t="shared" si="1"/>
        <v>5</v>
      </c>
      <c r="B8" s="13">
        <f t="shared" si="0"/>
        <v>1.8818369085238373E-9</v>
      </c>
    </row>
    <row r="9" spans="1:4">
      <c r="A9">
        <f t="shared" si="1"/>
        <v>6</v>
      </c>
      <c r="B9" s="13">
        <f t="shared" si="0"/>
        <v>1.411377681392878E-8</v>
      </c>
    </row>
    <row r="10" spans="1:4">
      <c r="A10">
        <f t="shared" si="1"/>
        <v>7</v>
      </c>
      <c r="B10" s="13">
        <f t="shared" si="0"/>
        <v>8.8715168544695189E-8</v>
      </c>
    </row>
    <row r="11" spans="1:4">
      <c r="A11">
        <f t="shared" si="1"/>
        <v>8</v>
      </c>
      <c r="B11" s="13">
        <f t="shared" si="0"/>
        <v>4.7684403092773653E-7</v>
      </c>
    </row>
    <row r="12" spans="1:4">
      <c r="A12">
        <f t="shared" si="1"/>
        <v>9</v>
      </c>
      <c r="B12" s="13">
        <f t="shared" si="0"/>
        <v>2.2252721443294377E-6</v>
      </c>
    </row>
    <row r="13" spans="1:4">
      <c r="A13">
        <f t="shared" si="1"/>
        <v>10</v>
      </c>
      <c r="B13" s="13">
        <f t="shared" si="0"/>
        <v>9.1236157917506944E-6</v>
      </c>
    </row>
    <row r="14" spans="1:4">
      <c r="A14">
        <f t="shared" si="1"/>
        <v>11</v>
      </c>
      <c r="B14" s="13">
        <f t="shared" si="0"/>
        <v>3.3176784697275239E-5</v>
      </c>
    </row>
    <row r="15" spans="1:4">
      <c r="A15">
        <f t="shared" si="1"/>
        <v>12</v>
      </c>
      <c r="B15" s="13">
        <f t="shared" si="0"/>
        <v>1.0782455026614457E-4</v>
      </c>
    </row>
    <row r="16" spans="1:4">
      <c r="A16">
        <f t="shared" si="1"/>
        <v>13</v>
      </c>
      <c r="B16" s="13">
        <f t="shared" si="0"/>
        <v>3.1517945462411479E-4</v>
      </c>
    </row>
    <row r="17" spans="1:2">
      <c r="A17">
        <f t="shared" si="1"/>
        <v>14</v>
      </c>
      <c r="B17" s="13">
        <f t="shared" si="0"/>
        <v>8.329742729351608E-4</v>
      </c>
    </row>
    <row r="18" spans="1:2">
      <c r="A18">
        <f t="shared" si="1"/>
        <v>15</v>
      </c>
      <c r="B18" s="13">
        <f t="shared" si="0"/>
        <v>1.9991382550443863E-3</v>
      </c>
    </row>
    <row r="19" spans="1:2">
      <c r="A19">
        <f t="shared" si="1"/>
        <v>16</v>
      </c>
      <c r="B19" s="13">
        <f t="shared" si="0"/>
        <v>4.3731149329095942E-3</v>
      </c>
    </row>
    <row r="20" spans="1:2">
      <c r="A20">
        <f t="shared" si="1"/>
        <v>17</v>
      </c>
      <c r="B20" s="13">
        <f t="shared" si="0"/>
        <v>8.7462298658191884E-3</v>
      </c>
    </row>
    <row r="21" spans="1:2">
      <c r="A21">
        <f t="shared" si="1"/>
        <v>18</v>
      </c>
      <c r="B21" s="13">
        <f t="shared" si="0"/>
        <v>1.6034754754001852E-2</v>
      </c>
    </row>
    <row r="22" spans="1:2">
      <c r="A22">
        <f t="shared" si="1"/>
        <v>19</v>
      </c>
      <c r="B22" s="13">
        <f t="shared" si="0"/>
        <v>2.7005902743582045E-2</v>
      </c>
    </row>
    <row r="23" spans="1:2">
      <c r="A23">
        <f t="shared" si="1"/>
        <v>20</v>
      </c>
      <c r="B23" s="13">
        <f t="shared" si="0"/>
        <v>4.1859149252552186E-2</v>
      </c>
    </row>
    <row r="24" spans="1:2">
      <c r="A24">
        <f t="shared" si="1"/>
        <v>21</v>
      </c>
      <c r="B24" s="13">
        <f t="shared" si="0"/>
        <v>5.9798784646503123E-2</v>
      </c>
    </row>
    <row r="25" spans="1:2">
      <c r="A25">
        <f t="shared" si="1"/>
        <v>22</v>
      </c>
      <c r="B25" s="13">
        <f t="shared" si="0"/>
        <v>7.8825670670390452E-2</v>
      </c>
    </row>
    <row r="26" spans="1:2">
      <c r="A26">
        <f t="shared" si="1"/>
        <v>23</v>
      </c>
      <c r="B26" s="13">
        <f t="shared" si="0"/>
        <v>9.5961686033518873E-2</v>
      </c>
    </row>
    <row r="27" spans="1:2">
      <c r="A27">
        <f t="shared" si="1"/>
        <v>24</v>
      </c>
      <c r="B27" s="13">
        <f t="shared" si="0"/>
        <v>0.10795689678770874</v>
      </c>
    </row>
    <row r="28" spans="1:2">
      <c r="A28">
        <f t="shared" si="1"/>
        <v>25</v>
      </c>
      <c r="B28" s="13">
        <f t="shared" si="0"/>
        <v>0.11227517265921703</v>
      </c>
    </row>
    <row r="29" spans="1:2">
      <c r="A29">
        <f t="shared" si="1"/>
        <v>26</v>
      </c>
      <c r="B29" s="13">
        <f t="shared" si="0"/>
        <v>0.10795689678770874</v>
      </c>
    </row>
    <row r="30" spans="1:2">
      <c r="A30">
        <f t="shared" si="1"/>
        <v>27</v>
      </c>
      <c r="B30" s="13">
        <f t="shared" si="0"/>
        <v>9.5961686033518873E-2</v>
      </c>
    </row>
    <row r="31" spans="1:2">
      <c r="A31">
        <f t="shared" si="1"/>
        <v>28</v>
      </c>
      <c r="B31" s="13">
        <f t="shared" si="0"/>
        <v>7.8825670670390452E-2</v>
      </c>
    </row>
    <row r="32" spans="1:2">
      <c r="A32">
        <f t="shared" si="1"/>
        <v>29</v>
      </c>
      <c r="B32" s="13">
        <f t="shared" si="0"/>
        <v>5.9798784646503123E-2</v>
      </c>
    </row>
    <row r="33" spans="1:2">
      <c r="A33">
        <f t="shared" si="1"/>
        <v>30</v>
      </c>
      <c r="B33" s="13">
        <f t="shared" si="0"/>
        <v>4.1859149252552186E-2</v>
      </c>
    </row>
    <row r="34" spans="1:2">
      <c r="A34">
        <f t="shared" si="1"/>
        <v>31</v>
      </c>
      <c r="B34" s="13">
        <f t="shared" si="0"/>
        <v>2.7005902743582045E-2</v>
      </c>
    </row>
    <row r="35" spans="1:2">
      <c r="A35">
        <f t="shared" si="1"/>
        <v>32</v>
      </c>
      <c r="B35" s="13">
        <f t="shared" si="0"/>
        <v>1.6034754754001852E-2</v>
      </c>
    </row>
    <row r="36" spans="1:2">
      <c r="A36">
        <f t="shared" si="1"/>
        <v>33</v>
      </c>
      <c r="B36" s="13">
        <f t="shared" si="0"/>
        <v>8.7462298658191884E-3</v>
      </c>
    </row>
    <row r="37" spans="1:2">
      <c r="A37">
        <f t="shared" si="1"/>
        <v>34</v>
      </c>
      <c r="B37" s="13">
        <f t="shared" si="0"/>
        <v>4.3731149329095942E-3</v>
      </c>
    </row>
    <row r="38" spans="1:2">
      <c r="A38">
        <f t="shared" si="1"/>
        <v>35</v>
      </c>
      <c r="B38" s="13">
        <f t="shared" si="0"/>
        <v>1.9991382550443863E-3</v>
      </c>
    </row>
    <row r="39" spans="1:2">
      <c r="A39">
        <f t="shared" si="1"/>
        <v>36</v>
      </c>
      <c r="B39" s="13">
        <f t="shared" si="0"/>
        <v>8.329742729351608E-4</v>
      </c>
    </row>
    <row r="40" spans="1:2">
      <c r="A40">
        <f t="shared" si="1"/>
        <v>37</v>
      </c>
      <c r="B40" s="13">
        <f t="shared" si="0"/>
        <v>3.1517945462411479E-4</v>
      </c>
    </row>
    <row r="41" spans="1:2">
      <c r="A41">
        <f t="shared" si="1"/>
        <v>38</v>
      </c>
      <c r="B41" s="13">
        <f t="shared" si="0"/>
        <v>1.0782455026614457E-4</v>
      </c>
    </row>
    <row r="42" spans="1:2">
      <c r="A42">
        <f t="shared" si="1"/>
        <v>39</v>
      </c>
      <c r="B42" s="13">
        <f t="shared" si="0"/>
        <v>3.3176784697275239E-5</v>
      </c>
    </row>
    <row r="43" spans="1:2">
      <c r="A43">
        <f t="shared" si="1"/>
        <v>40</v>
      </c>
      <c r="B43" s="13">
        <f t="shared" si="0"/>
        <v>9.1236157917506944E-6</v>
      </c>
    </row>
    <row r="44" spans="1:2">
      <c r="A44">
        <f t="shared" si="1"/>
        <v>41</v>
      </c>
      <c r="B44" s="13">
        <f t="shared" si="0"/>
        <v>2.2252721443294377E-6</v>
      </c>
    </row>
    <row r="45" spans="1:2">
      <c r="A45">
        <f t="shared" si="1"/>
        <v>42</v>
      </c>
      <c r="B45" s="13">
        <f t="shared" si="0"/>
        <v>4.7684403092773653E-7</v>
      </c>
    </row>
    <row r="46" spans="1:2">
      <c r="A46">
        <f t="shared" si="1"/>
        <v>43</v>
      </c>
      <c r="B46" s="13">
        <f t="shared" si="0"/>
        <v>8.8715168544695189E-8</v>
      </c>
    </row>
    <row r="47" spans="1:2">
      <c r="A47">
        <f t="shared" si="1"/>
        <v>44</v>
      </c>
      <c r="B47" s="13">
        <f t="shared" si="0"/>
        <v>1.411377681392878E-8</v>
      </c>
    </row>
    <row r="48" spans="1:2">
      <c r="A48">
        <f t="shared" si="1"/>
        <v>45</v>
      </c>
      <c r="B48" s="13">
        <f t="shared" si="0"/>
        <v>1.8818369085238373E-9</v>
      </c>
    </row>
    <row r="49" spans="1:2">
      <c r="A49">
        <f t="shared" si="1"/>
        <v>46</v>
      </c>
      <c r="B49" s="13">
        <f t="shared" si="0"/>
        <v>2.0454749005693884E-10</v>
      </c>
    </row>
    <row r="50" spans="1:2">
      <c r="A50">
        <f t="shared" si="1"/>
        <v>47</v>
      </c>
      <c r="B50" s="13">
        <f t="shared" si="0"/>
        <v>1.7408297026122455E-11</v>
      </c>
    </row>
    <row r="51" spans="1:2">
      <c r="A51">
        <f t="shared" si="1"/>
        <v>48</v>
      </c>
      <c r="B51" s="13">
        <f t="shared" si="0"/>
        <v>1.0880185641326534E-12</v>
      </c>
    </row>
    <row r="52" spans="1:2">
      <c r="A52">
        <f t="shared" si="1"/>
        <v>49</v>
      </c>
      <c r="B52" s="13">
        <f t="shared" si="0"/>
        <v>4.4408920985006262E-14</v>
      </c>
    </row>
    <row r="53" spans="1:2">
      <c r="A53">
        <f t="shared" si="1"/>
        <v>50</v>
      </c>
      <c r="B53" s="13">
        <f t="shared" si="0"/>
        <v>8.8817841970012523E-16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3"/>
  <sheetViews>
    <sheetView workbookViewId="0">
      <selection activeCell="G4" sqref="G4"/>
    </sheetView>
  </sheetViews>
  <sheetFormatPr defaultRowHeight="12.75"/>
  <sheetData>
    <row r="2" spans="1:7" ht="15.75">
      <c r="A2" s="5" t="s">
        <v>4</v>
      </c>
      <c r="B2" s="5" t="s">
        <v>5</v>
      </c>
    </row>
    <row r="3" spans="1:7">
      <c r="A3">
        <f>G3+G4-G5</f>
        <v>20</v>
      </c>
      <c r="B3">
        <f>COMBIN($G$3,$G$5)*COMBIN(A3-$G$3,$G$4-$G$5)/COMBIN(A3,$G$4)</f>
        <v>3.5722791140747792E-4</v>
      </c>
      <c r="D3" s="14" t="s">
        <v>6</v>
      </c>
      <c r="E3" s="15"/>
      <c r="F3" s="16"/>
      <c r="G3" s="1">
        <v>10</v>
      </c>
    </row>
    <row r="4" spans="1:7">
      <c r="A4">
        <f>A3+1</f>
        <v>21</v>
      </c>
      <c r="B4">
        <f>COMBIN($G$3,$G$5)*COMBIN(A4-$G$3,$G$4-$G$5)/COMBIN(A4,$G$4)</f>
        <v>1.6840744394923958E-3</v>
      </c>
      <c r="D4" s="14" t="s">
        <v>7</v>
      </c>
      <c r="E4" s="15"/>
      <c r="F4" s="16"/>
      <c r="G4" s="1">
        <v>12</v>
      </c>
    </row>
    <row r="5" spans="1:7">
      <c r="A5">
        <f t="shared" ref="A5:A68" si="0">A4+1</f>
        <v>22</v>
      </c>
      <c r="B5">
        <f t="shared" ref="B5:B68" si="1">COMBIN($G$3,$G$5)*COMBIN(A5-$G$3,$G$4-$G$5)/COMBIN(A5,$G$4)</f>
        <v>4.5929302895247161E-3</v>
      </c>
      <c r="D5" s="14" t="s">
        <v>8</v>
      </c>
      <c r="E5" s="15"/>
      <c r="F5" s="16"/>
      <c r="G5" s="1">
        <v>2</v>
      </c>
    </row>
    <row r="6" spans="1:7">
      <c r="A6">
        <f t="shared" si="0"/>
        <v>23</v>
      </c>
      <c r="B6">
        <f t="shared" si="1"/>
        <v>9.518681614522238E-3</v>
      </c>
    </row>
    <row r="7" spans="1:7">
      <c r="A7">
        <f t="shared" si="0"/>
        <v>24</v>
      </c>
      <c r="B7">
        <f t="shared" si="1"/>
        <v>1.6657692825413913E-2</v>
      </c>
    </row>
    <row r="8" spans="1:7">
      <c r="A8">
        <f t="shared" si="0"/>
        <v>25</v>
      </c>
      <c r="B8">
        <f t="shared" si="1"/>
        <v>2.5986000807645709E-2</v>
      </c>
    </row>
    <row r="9" spans="1:7">
      <c r="A9">
        <f t="shared" si="0"/>
        <v>26</v>
      </c>
      <c r="B9">
        <f t="shared" si="1"/>
        <v>3.731323192892718E-2</v>
      </c>
    </row>
    <row r="10" spans="1:7">
      <c r="A10">
        <f t="shared" si="0"/>
        <v>27</v>
      </c>
      <c r="B10">
        <f t="shared" si="1"/>
        <v>5.0343249427917618E-2</v>
      </c>
    </row>
    <row r="11" spans="1:7">
      <c r="A11">
        <f t="shared" si="0"/>
        <v>28</v>
      </c>
      <c r="B11">
        <f t="shared" si="1"/>
        <v>6.4727034978751222E-2</v>
      </c>
    </row>
    <row r="12" spans="1:7">
      <c r="A12">
        <f t="shared" si="0"/>
        <v>29</v>
      </c>
      <c r="B12">
        <f t="shared" si="1"/>
        <v>8.0102805739987154E-2</v>
      </c>
    </row>
    <row r="13" spans="1:7">
      <c r="A13">
        <f t="shared" si="0"/>
        <v>30</v>
      </c>
      <c r="B13">
        <f t="shared" si="1"/>
        <v>9.6123366887984563E-2</v>
      </c>
    </row>
    <row r="14" spans="1:7">
      <c r="A14">
        <f t="shared" si="0"/>
        <v>31</v>
      </c>
      <c r="B14">
        <f t="shared" si="1"/>
        <v>0.11247279586013449</v>
      </c>
    </row>
    <row r="15" spans="1:7">
      <c r="A15">
        <f t="shared" si="0"/>
        <v>32</v>
      </c>
      <c r="B15">
        <f t="shared" si="1"/>
        <v>0.1288750785897374</v>
      </c>
    </row>
    <row r="16" spans="1:7">
      <c r="A16">
        <f t="shared" si="0"/>
        <v>33</v>
      </c>
      <c r="B16">
        <f t="shared" si="1"/>
        <v>0.14509711645417983</v>
      </c>
    </row>
    <row r="17" spans="1:2">
      <c r="A17">
        <f t="shared" si="0"/>
        <v>34</v>
      </c>
      <c r="B17">
        <f t="shared" si="1"/>
        <v>0.1609480619491743</v>
      </c>
    </row>
    <row r="18" spans="1:2">
      <c r="A18">
        <f t="shared" si="0"/>
        <v>35</v>
      </c>
      <c r="B18">
        <f t="shared" si="1"/>
        <v>0.1762764488014765</v>
      </c>
    </row>
    <row r="19" spans="1:2">
      <c r="A19">
        <f t="shared" si="0"/>
        <v>36</v>
      </c>
      <c r="B19">
        <f t="shared" si="1"/>
        <v>0.1909661528682664</v>
      </c>
    </row>
    <row r="20" spans="1:2">
      <c r="A20">
        <f t="shared" si="0"/>
        <v>37</v>
      </c>
      <c r="B20">
        <f t="shared" si="1"/>
        <v>0.20493188105895038</v>
      </c>
    </row>
    <row r="21" spans="1:2">
      <c r="A21">
        <f t="shared" si="0"/>
        <v>38</v>
      </c>
      <c r="B21">
        <f t="shared" si="1"/>
        <v>0.21811463364168981</v>
      </c>
    </row>
    <row r="22" spans="1:2">
      <c r="A22">
        <f t="shared" si="0"/>
        <v>39</v>
      </c>
      <c r="B22">
        <f t="shared" si="1"/>
        <v>0.23047740639870867</v>
      </c>
    </row>
    <row r="23" spans="1:2">
      <c r="A23">
        <f t="shared" si="0"/>
        <v>40</v>
      </c>
      <c r="B23">
        <f t="shared" si="1"/>
        <v>0.24200127671864419</v>
      </c>
    </row>
    <row r="24" spans="1:2">
      <c r="A24">
        <f t="shared" si="0"/>
        <v>41</v>
      </c>
      <c r="B24">
        <f t="shared" si="1"/>
        <v>0.25268193701516978</v>
      </c>
    </row>
    <row r="25" spans="1:2">
      <c r="A25">
        <f t="shared" si="0"/>
        <v>42</v>
      </c>
      <c r="B25">
        <f t="shared" si="1"/>
        <v>0.26252668780796851</v>
      </c>
    </row>
    <row r="26" spans="1:2">
      <c r="A26">
        <f t="shared" si="0"/>
        <v>43</v>
      </c>
      <c r="B26">
        <f t="shared" si="1"/>
        <v>0.27155187222199384</v>
      </c>
    </row>
    <row r="27" spans="1:2">
      <c r="A27">
        <f t="shared" si="0"/>
        <v>44</v>
      </c>
      <c r="B27">
        <f t="shared" si="1"/>
        <v>0.27978071683478134</v>
      </c>
    </row>
    <row r="28" spans="1:2">
      <c r="A28">
        <f t="shared" si="0"/>
        <v>45</v>
      </c>
      <c r="B28">
        <f t="shared" si="1"/>
        <v>0.2872415359503756</v>
      </c>
    </row>
    <row r="29" spans="1:2">
      <c r="A29">
        <f t="shared" si="0"/>
        <v>46</v>
      </c>
      <c r="B29">
        <f t="shared" si="1"/>
        <v>0.29396625418332756</v>
      </c>
    </row>
    <row r="30" spans="1:2">
      <c r="A30">
        <f t="shared" si="0"/>
        <v>47</v>
      </c>
      <c r="B30">
        <f t="shared" si="1"/>
        <v>0.29998920344161467</v>
      </c>
    </row>
    <row r="31" spans="1:2">
      <c r="A31">
        <f t="shared" si="0"/>
        <v>48</v>
      </c>
      <c r="B31">
        <f t="shared" si="1"/>
        <v>0.30534615350307209</v>
      </c>
    </row>
    <row r="32" spans="1:2">
      <c r="A32">
        <f t="shared" si="0"/>
        <v>49</v>
      </c>
      <c r="B32">
        <f t="shared" si="1"/>
        <v>0.31007353941233867</v>
      </c>
    </row>
    <row r="33" spans="1:2">
      <c r="A33">
        <f t="shared" si="0"/>
        <v>50</v>
      </c>
      <c r="B33">
        <f t="shared" si="1"/>
        <v>0.31420785327116968</v>
      </c>
    </row>
    <row r="34" spans="1:2">
      <c r="A34">
        <f t="shared" si="0"/>
        <v>51</v>
      </c>
      <c r="B34">
        <f t="shared" si="1"/>
        <v>0.31778517228374475</v>
      </c>
    </row>
    <row r="35" spans="1:2">
      <c r="A35">
        <f t="shared" si="0"/>
        <v>52</v>
      </c>
      <c r="B35">
        <f t="shared" si="1"/>
        <v>0.32084079894031914</v>
      </c>
    </row>
    <row r="36" spans="1:2">
      <c r="A36">
        <f t="shared" si="0"/>
        <v>53</v>
      </c>
      <c r="B36">
        <f t="shared" si="1"/>
        <v>0.32340899287123076</v>
      </c>
    </row>
    <row r="37" spans="1:2">
      <c r="A37">
        <f t="shared" si="0"/>
        <v>54</v>
      </c>
      <c r="B37">
        <f t="shared" si="1"/>
        <v>0.32552277713836314</v>
      </c>
    </row>
    <row r="38" spans="1:2">
      <c r="A38">
        <f t="shared" si="0"/>
        <v>55</v>
      </c>
      <c r="B38">
        <f t="shared" si="1"/>
        <v>0.32721380455206894</v>
      </c>
    </row>
    <row r="39" spans="1:2">
      <c r="A39">
        <f t="shared" si="0"/>
        <v>56</v>
      </c>
      <c r="B39">
        <f t="shared" si="1"/>
        <v>0.32851227203045014</v>
      </c>
    </row>
    <row r="40" spans="1:2">
      <c r="A40">
        <f t="shared" si="0"/>
        <v>57</v>
      </c>
      <c r="B40">
        <f t="shared" si="1"/>
        <v>0.32944687308885795</v>
      </c>
    </row>
    <row r="41" spans="1:2">
      <c r="A41">
        <f t="shared" si="0"/>
        <v>58</v>
      </c>
      <c r="B41">
        <f t="shared" si="1"/>
        <v>0.33004478029954576</v>
      </c>
    </row>
    <row r="42" spans="1:2">
      <c r="A42">
        <f t="shared" si="0"/>
        <v>59</v>
      </c>
      <c r="B42">
        <f t="shared" si="1"/>
        <v>0.33033165103426948</v>
      </c>
    </row>
    <row r="43" spans="1:2">
      <c r="A43">
        <f t="shared" si="0"/>
        <v>60</v>
      </c>
      <c r="B43">
        <f t="shared" si="1"/>
        <v>0.33033165103426926</v>
      </c>
    </row>
    <row r="44" spans="1:2">
      <c r="A44">
        <f t="shared" si="0"/>
        <v>61</v>
      </c>
      <c r="B44">
        <f t="shared" si="1"/>
        <v>0.33006749137730479</v>
      </c>
    </row>
    <row r="45" spans="1:2">
      <c r="A45">
        <f t="shared" si="0"/>
        <v>62</v>
      </c>
      <c r="B45">
        <f t="shared" si="1"/>
        <v>0.32956047526151783</v>
      </c>
    </row>
    <row r="46" spans="1:2">
      <c r="A46">
        <f t="shared" si="0"/>
        <v>63</v>
      </c>
      <c r="B46">
        <f t="shared" si="1"/>
        <v>0.32883055172826958</v>
      </c>
    </row>
    <row r="47" spans="1:2">
      <c r="A47">
        <f t="shared" si="0"/>
        <v>64</v>
      </c>
      <c r="B47">
        <f t="shared" si="1"/>
        <v>0.32789637402449617</v>
      </c>
    </row>
    <row r="48" spans="1:2">
      <c r="A48">
        <f t="shared" si="0"/>
        <v>65</v>
      </c>
      <c r="B48">
        <f t="shared" si="1"/>
        <v>0.32677536077996827</v>
      </c>
    </row>
    <row r="49" spans="1:2">
      <c r="A49">
        <f t="shared" si="0"/>
        <v>66</v>
      </c>
      <c r="B49">
        <f t="shared" si="1"/>
        <v>0.3254837585634463</v>
      </c>
    </row>
    <row r="50" spans="1:2">
      <c r="A50">
        <f t="shared" si="0"/>
        <v>67</v>
      </c>
      <c r="B50">
        <f t="shared" si="1"/>
        <v>0.32403670469876278</v>
      </c>
    </row>
    <row r="51" spans="1:2">
      <c r="A51">
        <f t="shared" si="0"/>
        <v>68</v>
      </c>
      <c r="B51">
        <f t="shared" si="1"/>
        <v>0.32244828947965148</v>
      </c>
    </row>
    <row r="52" spans="1:2">
      <c r="A52">
        <f t="shared" si="0"/>
        <v>69</v>
      </c>
      <c r="B52">
        <f t="shared" si="1"/>
        <v>0.32073161713104625</v>
      </c>
    </row>
    <row r="53" spans="1:2">
      <c r="A53">
        <f t="shared" si="0"/>
        <v>70</v>
      </c>
      <c r="B53">
        <f t="shared" si="1"/>
        <v>0.31889886503315462</v>
      </c>
    </row>
    <row r="54" spans="1:2">
      <c r="A54">
        <f t="shared" si="0"/>
        <v>71</v>
      </c>
      <c r="B54">
        <f t="shared" si="1"/>
        <v>0.31696134086007288</v>
      </c>
    </row>
    <row r="55" spans="1:2">
      <c r="A55">
        <f t="shared" si="0"/>
        <v>72</v>
      </c>
      <c r="B55">
        <f t="shared" si="1"/>
        <v>0.31492953739302099</v>
      </c>
    </row>
    <row r="56" spans="1:2">
      <c r="A56">
        <f t="shared" si="0"/>
        <v>73</v>
      </c>
      <c r="B56">
        <f t="shared" si="1"/>
        <v>0.31281318485432397</v>
      </c>
    </row>
    <row r="57" spans="1:2">
      <c r="A57">
        <f t="shared" si="0"/>
        <v>74</v>
      </c>
      <c r="B57">
        <f t="shared" si="1"/>
        <v>0.31062130067616572</v>
      </c>
    </row>
    <row r="58" spans="1:2">
      <c r="A58">
        <f t="shared" si="0"/>
        <v>75</v>
      </c>
      <c r="B58">
        <f t="shared" si="1"/>
        <v>0.30836223667124801</v>
      </c>
    </row>
    <row r="59" spans="1:2">
      <c r="A59">
        <f t="shared" si="0"/>
        <v>76</v>
      </c>
      <c r="B59">
        <f t="shared" si="1"/>
        <v>0.30604372361356952</v>
      </c>
    </row>
    <row r="60" spans="1:2">
      <c r="A60">
        <f t="shared" si="0"/>
        <v>77</v>
      </c>
      <c r="B60">
        <f t="shared" si="1"/>
        <v>0.30367291326887569</v>
      </c>
    </row>
    <row r="61" spans="1:2">
      <c r="A61">
        <f t="shared" si="0"/>
        <v>78</v>
      </c>
      <c r="B61">
        <f t="shared" si="1"/>
        <v>0.30125641793782354</v>
      </c>
    </row>
    <row r="62" spans="1:2">
      <c r="A62">
        <f t="shared" si="0"/>
        <v>79</v>
      </c>
      <c r="B62">
        <f t="shared" si="1"/>
        <v>0.29880034759205287</v>
      </c>
    </row>
    <row r="63" spans="1:2">
      <c r="A63">
        <f t="shared" si="0"/>
        <v>80</v>
      </c>
      <c r="B63">
        <f t="shared" si="1"/>
        <v>0.29631034469545248</v>
      </c>
    </row>
    <row r="64" spans="1:2">
      <c r="A64">
        <f t="shared" si="0"/>
        <v>81</v>
      </c>
      <c r="B64">
        <f t="shared" si="1"/>
        <v>0.29379161681097388</v>
      </c>
    </row>
    <row r="65" spans="1:2">
      <c r="A65">
        <f t="shared" si="0"/>
        <v>82</v>
      </c>
      <c r="B65">
        <f t="shared" si="1"/>
        <v>0.29124896709821158</v>
      </c>
    </row>
    <row r="66" spans="1:2">
      <c r="A66">
        <f t="shared" si="0"/>
        <v>83</v>
      </c>
      <c r="B66">
        <f t="shared" si="1"/>
        <v>0.28868682280933844</v>
      </c>
    </row>
    <row r="67" spans="1:2">
      <c r="A67">
        <f t="shared" si="0"/>
        <v>84</v>
      </c>
      <c r="B67">
        <f t="shared" si="1"/>
        <v>0.2861092618913979</v>
      </c>
    </row>
    <row r="68" spans="1:2">
      <c r="A68">
        <f t="shared" si="0"/>
        <v>85</v>
      </c>
      <c r="B68">
        <f t="shared" si="1"/>
        <v>0.28352003780188306</v>
      </c>
    </row>
    <row r="69" spans="1:2">
      <c r="A69">
        <f t="shared" ref="A69:A83" si="2">A68+1</f>
        <v>86</v>
      </c>
      <c r="B69">
        <f t="shared" ref="B69:B83" si="3">COMBIN($G$3,$G$5)*COMBIN(A69-$G$3,$G$4-$G$5)/COMBIN(A69,$G$4)</f>
        <v>0.28092260264231672</v>
      </c>
    </row>
    <row r="70" spans="1:2">
      <c r="A70">
        <f t="shared" si="2"/>
        <v>87</v>
      </c>
      <c r="B70">
        <f t="shared" si="3"/>
        <v>0.27832012871150791</v>
      </c>
    </row>
    <row r="71" spans="1:2">
      <c r="A71">
        <f t="shared" si="2"/>
        <v>88</v>
      </c>
      <c r="B71">
        <f t="shared" si="3"/>
        <v>0.27571552857650716</v>
      </c>
    </row>
    <row r="72" spans="1:2">
      <c r="A72">
        <f t="shared" si="2"/>
        <v>89</v>
      </c>
      <c r="B72">
        <f t="shared" si="3"/>
        <v>0.27311147375523404</v>
      </c>
    </row>
    <row r="73" spans="1:2">
      <c r="A73">
        <f t="shared" si="2"/>
        <v>90</v>
      </c>
      <c r="B73">
        <f t="shared" si="3"/>
        <v>0.27051041210042237</v>
      </c>
    </row>
    <row r="74" spans="1:2">
      <c r="A74">
        <f t="shared" si="2"/>
        <v>91</v>
      </c>
      <c r="B74">
        <f t="shared" si="3"/>
        <v>0.26791458397006696</v>
      </c>
    </row>
    <row r="75" spans="1:2">
      <c r="A75">
        <f t="shared" si="2"/>
        <v>92</v>
      </c>
      <c r="B75">
        <f t="shared" si="3"/>
        <v>0.26532603726504217</v>
      </c>
    </row>
    <row r="76" spans="1:2">
      <c r="A76">
        <f t="shared" si="2"/>
        <v>93</v>
      </c>
      <c r="B76">
        <f t="shared" si="3"/>
        <v>0.26274664141005716</v>
      </c>
    </row>
    <row r="77" spans="1:2">
      <c r="A77">
        <f t="shared" si="2"/>
        <v>94</v>
      </c>
      <c r="B77">
        <f t="shared" si="3"/>
        <v>0.26017810034969446</v>
      </c>
    </row>
    <row r="78" spans="1:2">
      <c r="A78">
        <f t="shared" si="2"/>
        <v>95</v>
      </c>
      <c r="B78">
        <f t="shared" si="3"/>
        <v>0.25762196462696069</v>
      </c>
    </row>
    <row r="79" spans="1:2">
      <c r="A79">
        <f t="shared" si="2"/>
        <v>96</v>
      </c>
      <c r="B79">
        <f t="shared" si="3"/>
        <v>0.25507964260761545</v>
      </c>
    </row>
    <row r="80" spans="1:2">
      <c r="A80">
        <f t="shared" si="2"/>
        <v>97</v>
      </c>
      <c r="B80">
        <f t="shared" si="3"/>
        <v>0.25255241090953501</v>
      </c>
    </row>
    <row r="81" spans="1:2">
      <c r="A81">
        <f t="shared" si="2"/>
        <v>98</v>
      </c>
      <c r="B81">
        <f t="shared" si="3"/>
        <v>0.2500414240925381</v>
      </c>
    </row>
    <row r="82" spans="1:2">
      <c r="A82">
        <f t="shared" si="2"/>
        <v>99</v>
      </c>
      <c r="B82">
        <f t="shared" si="3"/>
        <v>0.24754772366046834</v>
      </c>
    </row>
    <row r="83" spans="1:2">
      <c r="A83">
        <f t="shared" si="2"/>
        <v>100</v>
      </c>
      <c r="B83">
        <f t="shared" si="3"/>
        <v>0.24507224642386363</v>
      </c>
    </row>
  </sheetData>
  <mergeCells count="3">
    <mergeCell ref="D3:F3"/>
    <mergeCell ref="D4:F4"/>
    <mergeCell ref="D5:F5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120" verticalDpi="144" copies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7"/>
  <sheetViews>
    <sheetView tabSelected="1" workbookViewId="0">
      <selection activeCell="H9" sqref="H9"/>
    </sheetView>
  </sheetViews>
  <sheetFormatPr defaultRowHeight="12.75"/>
  <cols>
    <col min="6" max="8" width="12.7109375" customWidth="1"/>
  </cols>
  <sheetData>
    <row r="2" spans="1:8">
      <c r="A2" s="2" t="s">
        <v>9</v>
      </c>
      <c r="B2" s="3"/>
      <c r="C2" s="4"/>
      <c r="D2" s="1">
        <v>1E-3</v>
      </c>
    </row>
    <row r="3" spans="1:8">
      <c r="A3" s="2" t="s">
        <v>10</v>
      </c>
      <c r="B3" s="3"/>
      <c r="C3" s="4"/>
      <c r="D3" s="1">
        <v>0.998</v>
      </c>
    </row>
    <row r="4" spans="1:8">
      <c r="A4" s="2" t="s">
        <v>11</v>
      </c>
      <c r="B4" s="3"/>
      <c r="C4" s="4"/>
      <c r="D4" s="1">
        <v>0.99</v>
      </c>
      <c r="G4" s="17" t="s">
        <v>12</v>
      </c>
      <c r="H4" s="18"/>
    </row>
    <row r="5" spans="1:8" ht="15.95" customHeight="1">
      <c r="G5" s="6" t="s">
        <v>13</v>
      </c>
      <c r="H5" s="6" t="s">
        <v>14</v>
      </c>
    </row>
    <row r="6" spans="1:8" ht="15.95" customHeight="1">
      <c r="E6" s="19" t="s">
        <v>15</v>
      </c>
      <c r="F6" s="7" t="s">
        <v>16</v>
      </c>
      <c r="G6" s="21">
        <f>D2*D3/(D2*D3+(1-D2)*(1-D4))</f>
        <v>9.0826356024754196E-2</v>
      </c>
      <c r="H6" s="21">
        <f>1-G6</f>
        <v>0.9091736439752458</v>
      </c>
    </row>
    <row r="7" spans="1:8" ht="15.95" customHeight="1">
      <c r="E7" s="20"/>
      <c r="F7" s="7" t="s">
        <v>17</v>
      </c>
      <c r="G7" s="21">
        <f>D2*(1-D3)/(D2*(1-D3)+(1-D2)*D4)</f>
        <v>2.0222201550638437E-6</v>
      </c>
      <c r="H7" s="21">
        <f>1-G7</f>
        <v>0.99999797777984489</v>
      </c>
    </row>
  </sheetData>
  <mergeCells count="2">
    <mergeCell ref="G4:H4"/>
    <mergeCell ref="E6:E7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120" verticalDpi="144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zdene</dc:creator>
  <cp:keywords/>
  <dc:description/>
  <cp:lastModifiedBy/>
  <cp:revision/>
  <dcterms:created xsi:type="dcterms:W3CDTF">2004-10-28T16:36:45Z</dcterms:created>
  <dcterms:modified xsi:type="dcterms:W3CDTF">2022-02-09T10:48:16Z</dcterms:modified>
  <cp:category/>
  <cp:contentStatus/>
</cp:coreProperties>
</file>