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740\"/>
    </mc:Choice>
  </mc:AlternateContent>
  <xr:revisionPtr revIDLastSave="27" documentId="8_{B0E4166F-F0C4-4D20-981C-1470A771FB4E}" xr6:coauthVersionLast="45" xr6:coauthVersionMax="45" xr10:uidLastSave="{C8211F81-31AE-4331-8022-3300D478B022}"/>
  <bookViews>
    <workbookView xWindow="-120" yWindow="-120" windowWidth="15600" windowHeight="11760" tabRatio="807" firstSheet="1" activeTab="6" xr2:uid="{00000000-000D-0000-FFFF-FFFF00000000}"/>
  </bookViews>
  <sheets>
    <sheet name="Malthus" sheetId="1" r:id="rId1"/>
    <sheet name="Maynard Smith" sheetId="6" r:id="rId2"/>
    <sheet name="Pielou" sheetId="4" r:id="rId3"/>
    <sheet name="Ricker" sheetId="7" r:id="rId4"/>
    <sheet name="Základní rovnice" sheetId="3" r:id="rId5"/>
    <sheet name="Zpoždění" sheetId="17" r:id="rId6"/>
    <sheet name="Allee" sheetId="20" r:id="rId7"/>
    <sheet name="Gompertz" sheetId="2" r:id="rId8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0" l="1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5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J2" i="20"/>
  <c r="K4" i="7"/>
  <c r="K4" i="6"/>
  <c r="K3" i="3"/>
  <c r="K3" i="7"/>
  <c r="K3" i="6"/>
  <c r="K2" i="3"/>
  <c r="J2" i="2"/>
  <c r="K2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J2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J2" i="7"/>
  <c r="K2" i="7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J2" i="6"/>
  <c r="K2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J2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</calcChain>
</file>

<file path=xl/sharedStrings.xml><?xml version="1.0" encoding="utf-8"?>
<sst xmlns="http://schemas.openxmlformats.org/spreadsheetml/2006/main" count="57" uniqueCount="19">
  <si>
    <t>Malthusův model  x(t+1)=r*x(t)</t>
  </si>
  <si>
    <t>Parametr:</t>
  </si>
  <si>
    <t>r =</t>
  </si>
  <si>
    <t>t</t>
  </si>
  <si>
    <t>x(t)</t>
  </si>
  <si>
    <t>Model  Maynarda Smithe x(t+1)=x(t)*(r-(r-1)/K*x(t))</t>
  </si>
  <si>
    <t>Parametry:</t>
  </si>
  <si>
    <t>r=</t>
  </si>
  <si>
    <t>Stacionární řešení:</t>
  </si>
  <si>
    <t>K=</t>
  </si>
  <si>
    <t>Model Pielou  x(t+1)=x(t)*x*K/(K+(r-1)*x(t))</t>
  </si>
  <si>
    <t>asymptoticky stabilní</t>
  </si>
  <si>
    <t>Rickerův model  x(t+1)=x(t)*r^(1-x(t)/K)</t>
  </si>
  <si>
    <r>
      <t>Základní rovnice  x(t+1)=x(t)*r/(1+(r-1)*(x(t)/K)^</t>
    </r>
    <r>
      <rPr>
        <b/>
        <sz val="12"/>
        <color indexed="12"/>
        <rFont val="Arial"/>
        <family val="2"/>
        <charset val="238"/>
      </rPr>
      <t>β</t>
    </r>
    <r>
      <rPr>
        <b/>
        <sz val="12"/>
        <color indexed="12"/>
        <rFont val="Arial"/>
        <charset val="238"/>
      </rPr>
      <t>)</t>
    </r>
  </si>
  <si>
    <r>
      <t>β</t>
    </r>
    <r>
      <rPr>
        <i/>
        <sz val="10"/>
        <rFont val="Arial"/>
        <charset val="238"/>
      </rPr>
      <t>=</t>
    </r>
  </si>
  <si>
    <r>
      <t>Základní rovnice  se zpožděním x(t+1)=x(t)*r/(1+(r-1)*(x(t-1)/K)^</t>
    </r>
    <r>
      <rPr>
        <b/>
        <sz val="12"/>
        <color indexed="12"/>
        <rFont val="Arial"/>
        <family val="2"/>
        <charset val="238"/>
      </rPr>
      <t>β</t>
    </r>
    <r>
      <rPr>
        <b/>
        <sz val="12"/>
        <color indexed="12"/>
        <rFont val="Arial"/>
        <charset val="238"/>
      </rPr>
      <t>)</t>
    </r>
  </si>
  <si>
    <t>Alleeho model  x(t+1)=x(t)*r^(4*K/((K-θ)^2)*(1-x(t)/K)*(x(t)-θ))</t>
  </si>
  <si>
    <r>
      <t>θ</t>
    </r>
    <r>
      <rPr>
        <i/>
        <sz val="10"/>
        <rFont val="Arial"/>
        <charset val="238"/>
      </rPr>
      <t>=</t>
    </r>
  </si>
  <si>
    <t>Gompertzův model  x(t+1)=r*x(t)^(1-LN(r)/LN(K))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</si>
</sst>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"/>
      <charset val="238"/>
    </font>
    <font>
      <i/>
      <sz val="10"/>
      <name val="Arial"/>
      <charset val="238"/>
    </font>
    <font>
      <b/>
      <sz val="12"/>
      <color indexed="12"/>
      <name val="Arial"/>
      <charset val="238"/>
    </font>
    <font>
      <b/>
      <sz val="10"/>
      <name val="Arial"/>
      <charset val="238"/>
    </font>
    <font>
      <b/>
      <sz val="12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3" borderId="0" xfId="0" applyFill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0" fillId="3" borderId="2" xfId="0" applyNumberFormat="1" applyFill="1" applyBorder="1"/>
    <xf numFmtId="0" fontId="0" fillId="0" borderId="0" xfId="0" applyAlignment="1">
      <alignment horizontal="right"/>
    </xf>
    <xf numFmtId="164" fontId="0" fillId="3" borderId="2" xfId="0" applyNumberFormat="1" applyFill="1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5291406892421"/>
          <c:y val="7.8431587096209454E-2"/>
          <c:w val="0.8353424575155538"/>
          <c:h val="0.6974808995341482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Malthus!$A$4:$A$34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Malthus!$B$4:$B$34</c:f>
              <c:numCache>
                <c:formatCode>General</c:formatCode>
                <c:ptCount val="31"/>
                <c:pt idx="0">
                  <c:v>0.01</c:v>
                </c:pt>
                <c:pt idx="1">
                  <c:v>1.4999999999999999E-2</c:v>
                </c:pt>
                <c:pt idx="2">
                  <c:v>2.2499999999999999E-2</c:v>
                </c:pt>
                <c:pt idx="3">
                  <c:v>3.3750000000000002E-2</c:v>
                </c:pt>
                <c:pt idx="4">
                  <c:v>5.0625000000000003E-2</c:v>
                </c:pt>
                <c:pt idx="5">
                  <c:v>7.5937500000000005E-2</c:v>
                </c:pt>
                <c:pt idx="6">
                  <c:v>0.11390625000000001</c:v>
                </c:pt>
                <c:pt idx="7">
                  <c:v>0.17085937500000004</c:v>
                </c:pt>
                <c:pt idx="8">
                  <c:v>0.25628906250000005</c:v>
                </c:pt>
                <c:pt idx="9">
                  <c:v>0.38443359375000008</c:v>
                </c:pt>
                <c:pt idx="10">
                  <c:v>0.57665039062500012</c:v>
                </c:pt>
                <c:pt idx="11">
                  <c:v>0.86497558593750012</c:v>
                </c:pt>
                <c:pt idx="12">
                  <c:v>1.2974633789062502</c:v>
                </c:pt>
                <c:pt idx="13">
                  <c:v>1.9461950683593754</c:v>
                </c:pt>
                <c:pt idx="14">
                  <c:v>2.9192926025390631</c:v>
                </c:pt>
                <c:pt idx="15">
                  <c:v>4.3789389038085949</c:v>
                </c:pt>
                <c:pt idx="16">
                  <c:v>6.5684083557128918</c:v>
                </c:pt>
                <c:pt idx="17">
                  <c:v>9.8526125335693386</c:v>
                </c:pt>
                <c:pt idx="18">
                  <c:v>14.778918800354008</c:v>
                </c:pt>
                <c:pt idx="19">
                  <c:v>22.168378200531013</c:v>
                </c:pt>
                <c:pt idx="20">
                  <c:v>33.252567300796521</c:v>
                </c:pt>
                <c:pt idx="21">
                  <c:v>49.878850951194778</c:v>
                </c:pt>
                <c:pt idx="22">
                  <c:v>74.818276426792167</c:v>
                </c:pt>
                <c:pt idx="23">
                  <c:v>112.22741464018824</c:v>
                </c:pt>
                <c:pt idx="24">
                  <c:v>168.34112196028235</c:v>
                </c:pt>
                <c:pt idx="25">
                  <c:v>252.51168294042353</c:v>
                </c:pt>
                <c:pt idx="26">
                  <c:v>378.7675244106353</c:v>
                </c:pt>
                <c:pt idx="27">
                  <c:v>568.15128661595293</c:v>
                </c:pt>
                <c:pt idx="28">
                  <c:v>852.22692992392945</c:v>
                </c:pt>
                <c:pt idx="29">
                  <c:v>1278.3403948858941</c:v>
                </c:pt>
                <c:pt idx="30">
                  <c:v>1917.5105923288411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5-4B95-858A-7D4C2B7C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223343"/>
        <c:axId val="1"/>
      </c:scatterChart>
      <c:valAx>
        <c:axId val="17592233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408306936478906"/>
              <c:y val="0.87675309861119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419037372193687E-2"/>
              <c:y val="0.383754551149310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922334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50422056749"/>
          <c:y val="7.8431587096209454E-2"/>
          <c:w val="0.8596262295980881"/>
          <c:h val="0.6974808995341482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'Maynard Smith'!$A$4:$A$34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'Maynard Smith'!$B$4:$B$34</c:f>
              <c:numCache>
                <c:formatCode>General</c:formatCode>
                <c:ptCount val="31"/>
                <c:pt idx="0">
                  <c:v>0.01</c:v>
                </c:pt>
                <c:pt idx="1">
                  <c:v>1.4995000000000001E-2</c:v>
                </c:pt>
                <c:pt idx="2">
                  <c:v>2.2481257498750001E-2</c:v>
                </c:pt>
                <c:pt idx="3">
                  <c:v>3.3696615901188741E-2</c:v>
                </c:pt>
                <c:pt idx="4">
                  <c:v>5.0488150755623497E-2</c:v>
                </c:pt>
                <c:pt idx="5">
                  <c:v>7.5604773465099112E-2</c:v>
                </c:pt>
                <c:pt idx="6">
                  <c:v>0.11312135610911321</c:v>
                </c:pt>
                <c:pt idx="7">
                  <c:v>0.16904221210327158</c:v>
                </c:pt>
                <c:pt idx="8">
                  <c:v>0.252134554681269</c:v>
                </c:pt>
                <c:pt idx="9">
                  <c:v>0.37502324033868745</c:v>
                </c:pt>
                <c:pt idx="10">
                  <c:v>0.55550273896832481</c:v>
                </c:pt>
                <c:pt idx="11">
                  <c:v>0.81782494380242166</c:v>
                </c:pt>
                <c:pt idx="12">
                  <c:v>1.1932955337683608</c:v>
                </c:pt>
                <c:pt idx="13">
                  <c:v>1.7187455891069654</c:v>
                </c:pt>
                <c:pt idx="14">
                  <c:v>2.4304140636567153</c:v>
                </c:pt>
                <c:pt idx="15">
                  <c:v>3.3502754694440555</c:v>
                </c:pt>
                <c:pt idx="16">
                  <c:v>4.4641959181081541</c:v>
                </c:pt>
                <c:pt idx="17">
                  <c:v>5.6998416173995556</c:v>
                </c:pt>
                <c:pt idx="18">
                  <c:v>6.9253527029273343</c:v>
                </c:pt>
                <c:pt idx="19">
                  <c:v>7.9900035513938548</c:v>
                </c:pt>
                <c:pt idx="20">
                  <c:v>8.7929974895264618</c:v>
                </c:pt>
                <c:pt idx="21">
                  <c:v>9.32365599174876</c:v>
                </c:pt>
                <c:pt idx="22">
                  <c:v>9.6389559349995135</c:v>
                </c:pt>
                <c:pt idx="23">
                  <c:v>9.8129603266561531</c:v>
                </c:pt>
                <c:pt idx="24">
                  <c:v>9.9047309713578464</c:v>
                </c:pt>
                <c:pt idx="25">
                  <c:v>9.9519116762880024</c:v>
                </c:pt>
                <c:pt idx="26">
                  <c:v>9.9758402138001294</c:v>
                </c:pt>
                <c:pt idx="27">
                  <c:v>9.9878909221366019</c:v>
                </c:pt>
                <c:pt idx="28">
                  <c:v>9.9939381295799663</c:v>
                </c:pt>
                <c:pt idx="29">
                  <c:v>9.9969672274763344</c:v>
                </c:pt>
                <c:pt idx="30">
                  <c:v>9.9984831538527086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C-4EC9-BB39-6839BC2F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225839"/>
        <c:axId val="1"/>
      </c:scatterChart>
      <c:valAx>
        <c:axId val="1759225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807521102837451"/>
              <c:y val="0.87675309861119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390388294820234E-2"/>
              <c:y val="0.383754551149310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9225839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5649702520633"/>
          <c:y val="7.8431587096209454E-2"/>
          <c:w val="0.8594388745592717"/>
          <c:h val="0.6974808995341482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Pielou!$A$4:$A$34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Pielou!$B$4:$B$34</c:f>
              <c:numCache>
                <c:formatCode>General</c:formatCode>
                <c:ptCount val="31"/>
                <c:pt idx="0">
                  <c:v>0.01</c:v>
                </c:pt>
                <c:pt idx="1">
                  <c:v>1.4992503748125935E-2</c:v>
                </c:pt>
                <c:pt idx="2">
                  <c:v>2.247191011235955E-2</c:v>
                </c:pt>
                <c:pt idx="3">
                  <c:v>3.3670033670033669E-2</c:v>
                </c:pt>
                <c:pt idx="4">
                  <c:v>5.0420168067226892E-2</c:v>
                </c:pt>
                <c:pt idx="5">
                  <c:v>7.5440067057837401E-2</c:v>
                </c:pt>
                <c:pt idx="6">
                  <c:v>0.11273486430062632</c:v>
                </c:pt>
                <c:pt idx="7">
                  <c:v>0.16815445297903261</c:v>
                </c:pt>
                <c:pt idx="8">
                  <c:v>0.2501286670097787</c:v>
                </c:pt>
                <c:pt idx="9">
                  <c:v>0.37055863366034675</c:v>
                </c:pt>
                <c:pt idx="10">
                  <c:v>0.54572676232064876</c:v>
                </c:pt>
                <c:pt idx="11">
                  <c:v>0.79684710397512659</c:v>
                </c:pt>
                <c:pt idx="12">
                  <c:v>1.1494729465354627</c:v>
                </c:pt>
                <c:pt idx="13">
                  <c:v>1.6304987118703973</c:v>
                </c:pt>
                <c:pt idx="14">
                  <c:v>2.2613885147857609</c:v>
                </c:pt>
                <c:pt idx="15">
                  <c:v>3.047503321659975</c:v>
                </c:pt>
                <c:pt idx="16">
                  <c:v>3.9668114317561773</c:v>
                </c:pt>
                <c:pt idx="17">
                  <c:v>4.9653807012059943</c:v>
                </c:pt>
                <c:pt idx="18">
                  <c:v>5.9667193870984718</c:v>
                </c:pt>
                <c:pt idx="19">
                  <c:v>6.8935000584590922</c:v>
                </c:pt>
                <c:pt idx="20">
                  <c:v>7.6897763885041144</c:v>
                </c:pt>
                <c:pt idx="21">
                  <c:v>8.331352641435549</c:v>
                </c:pt>
                <c:pt idx="22">
                  <c:v>8.8220489295495188</c:v>
                </c:pt>
                <c:pt idx="23">
                  <c:v>9.1826042115674866</c:v>
                </c:pt>
                <c:pt idx="24">
                  <c:v>9.4398061375834921</c:v>
                </c:pt>
                <c:pt idx="25">
                  <c:v>9.6194310113330861</c:v>
                </c:pt>
                <c:pt idx="26">
                  <c:v>9.7430274818437272</c:v>
                </c:pt>
                <c:pt idx="27">
                  <c:v>9.8272048678883568</c:v>
                </c:pt>
                <c:pt idx="28">
                  <c:v>9.8841358867671367</c:v>
                </c:pt>
                <c:pt idx="29">
                  <c:v>9.9224577791562201</c:v>
                </c:pt>
                <c:pt idx="30">
                  <c:v>9.9481712221528849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A2-4412-BDE3-3E531224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225007"/>
        <c:axId val="1"/>
      </c:scatterChart>
      <c:valAx>
        <c:axId val="1759225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878248512603165"/>
              <c:y val="0.87675309861119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419037372193687E-2"/>
              <c:y val="0.383754551149310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9225007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739652870494"/>
          <c:y val="7.8431587096209454E-2"/>
          <c:w val="0.85981308411214952"/>
          <c:h val="0.6974808995341482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Ricker!$A$4:$A$34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Ricker!$B$4:$B$34</c:f>
              <c:numCache>
                <c:formatCode>General</c:formatCode>
                <c:ptCount val="31"/>
                <c:pt idx="0">
                  <c:v>0.01</c:v>
                </c:pt>
                <c:pt idx="1">
                  <c:v>1.4993919256226401E-2</c:v>
                </c:pt>
                <c:pt idx="2">
                  <c:v>2.2477209685097994E-2</c:v>
                </c:pt>
                <c:pt idx="3">
                  <c:v>3.368510086190335E-2</c:v>
                </c:pt>
                <c:pt idx="4">
                  <c:v>5.0458687061238496E-2</c:v>
                </c:pt>
                <c:pt idx="5">
                  <c:v>7.553333695587898E-2</c:v>
                </c:pt>
                <c:pt idx="6">
                  <c:v>0.11295354214676326</c:v>
                </c:pt>
                <c:pt idx="7">
                  <c:v>0.16865611827977961</c:v>
                </c:pt>
                <c:pt idx="8">
                  <c:v>0.25126006789779937</c:v>
                </c:pt>
                <c:pt idx="9">
                  <c:v>0.37306994376250485</c:v>
                </c:pt>
                <c:pt idx="10">
                  <c:v>0.55120365047467479</c:v>
                </c:pt>
                <c:pt idx="11">
                  <c:v>0.80853184483275498</c:v>
                </c:pt>
                <c:pt idx="12">
                  <c:v>1.1736830960300386</c:v>
                </c:pt>
                <c:pt idx="13">
                  <c:v>1.6787057397346368</c:v>
                </c:pt>
                <c:pt idx="14">
                  <c:v>2.3523681665389238</c:v>
                </c:pt>
                <c:pt idx="15">
                  <c:v>3.2075497823375523</c:v>
                </c:pt>
                <c:pt idx="16">
                  <c:v>4.224570057842377</c:v>
                </c:pt>
                <c:pt idx="17">
                  <c:v>5.339281144419366</c:v>
                </c:pt>
                <c:pt idx="18">
                  <c:v>6.4499147536014716</c:v>
                </c:pt>
                <c:pt idx="19">
                  <c:v>7.4484837191561653</c:v>
                </c:pt>
                <c:pt idx="20">
                  <c:v>8.2603384933035873</c:v>
                </c:pt>
                <c:pt idx="21">
                  <c:v>8.8640411343345971</c:v>
                </c:pt>
                <c:pt idx="22">
                  <c:v>9.2818598262330916</c:v>
                </c:pt>
                <c:pt idx="23">
                  <c:v>9.5561030895717778</c:v>
                </c:pt>
                <c:pt idx="24">
                  <c:v>9.7296554865202509</c:v>
                </c:pt>
                <c:pt idx="25">
                  <c:v>9.8368940406618037</c:v>
                </c:pt>
                <c:pt idx="26">
                  <c:v>9.9021647267602173</c:v>
                </c:pt>
                <c:pt idx="27">
                  <c:v>9.9415234297064128</c:v>
                </c:pt>
                <c:pt idx="28">
                  <c:v>9.9651229558614638</c:v>
                </c:pt>
                <c:pt idx="29">
                  <c:v>9.9792250280443628</c:v>
                </c:pt>
                <c:pt idx="30">
                  <c:v>9.9876345958556438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6D-405F-89AD-0B067F2A0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222095"/>
        <c:axId val="1"/>
      </c:scatterChart>
      <c:valAx>
        <c:axId val="1759222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87049399198932"/>
              <c:y val="0.87675309861119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361815754339118E-2"/>
              <c:y val="0.383754551149310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9222095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50422056749"/>
          <c:y val="7.8212397177785081E-2"/>
          <c:w val="0.8596262295980881"/>
          <c:h val="0.6983249748016525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'Základní rovnice'!$A$4:$A$34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'Základní rovnice'!$B$4:$B$34</c:f>
              <c:numCache>
                <c:formatCode>General</c:formatCode>
                <c:ptCount val="31"/>
                <c:pt idx="0">
                  <c:v>0.01</c:v>
                </c:pt>
                <c:pt idx="1">
                  <c:v>1.4996242037469219E-2</c:v>
                </c:pt>
                <c:pt idx="2">
                  <c:v>2.2485563627681296E-2</c:v>
                </c:pt>
                <c:pt idx="3">
                  <c:v>3.3707748918549094E-2</c:v>
                </c:pt>
                <c:pt idx="4">
                  <c:v>5.0513441947137104E-2</c:v>
                </c:pt>
                <c:pt idx="5">
                  <c:v>7.5657554734508498E-2</c:v>
                </c:pt>
                <c:pt idx="6">
                  <c:v>0.11322352070744565</c:v>
                </c:pt>
                <c:pt idx="7">
                  <c:v>0.16922326840408963</c:v>
                </c:pt>
                <c:pt idx="8">
                  <c:v>0.25241456852425331</c:v>
                </c:pt>
                <c:pt idx="9">
                  <c:v>0.37534298303981362</c:v>
                </c:pt>
                <c:pt idx="10">
                  <c:v>0.55550637226908706</c:v>
                </c:pt>
                <c:pt idx="11">
                  <c:v>0.81627844039701303</c:v>
                </c:pt>
                <c:pt idx="12">
                  <c:v>1.1867178104977454</c:v>
                </c:pt>
                <c:pt idx="13">
                  <c:v>1.6986340399977793</c:v>
                </c:pt>
                <c:pt idx="14">
                  <c:v>2.3787407132769061</c:v>
                </c:pt>
                <c:pt idx="15">
                  <c:v>3.234835123280134</c:v>
                </c:pt>
                <c:pt idx="16">
                  <c:v>4.2397011724732829</c:v>
                </c:pt>
                <c:pt idx="17">
                  <c:v>5.3237903593617624</c:v>
                </c:pt>
                <c:pt idx="18">
                  <c:v>6.3889219320219777</c:v>
                </c:pt>
                <c:pt idx="19">
                  <c:v>7.3410561806288914</c:v>
                </c:pt>
                <c:pt idx="20">
                  <c:v>8.1213520231014975</c:v>
                </c:pt>
                <c:pt idx="21">
                  <c:v>8.7157354789103696</c:v>
                </c:pt>
                <c:pt idx="22">
                  <c:v>9.143417962403193</c:v>
                </c:pt>
                <c:pt idx="23">
                  <c:v>9.4385606745051334</c:v>
                </c:pt>
                <c:pt idx="24">
                  <c:v>9.6363695068864583</c:v>
                </c:pt>
                <c:pt idx="25">
                  <c:v>9.7663459703863538</c:v>
                </c:pt>
                <c:pt idx="26">
                  <c:v>9.8506402089570155</c:v>
                </c:pt>
                <c:pt idx="27">
                  <c:v>9.9048436471902388</c:v>
                </c:pt>
                <c:pt idx="28">
                  <c:v>9.9395066975095396</c:v>
                </c:pt>
                <c:pt idx="29">
                  <c:v>9.9615956956009395</c:v>
                </c:pt>
                <c:pt idx="30">
                  <c:v>9.9756402710448633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9-4BF3-8A57-DD1C746B4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226255"/>
        <c:axId val="1"/>
      </c:scatterChart>
      <c:valAx>
        <c:axId val="1759226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807521102837451"/>
              <c:y val="0.87709616835087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390388294820234E-2"/>
              <c:y val="0.385475386090512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9226255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79839786381843E-2"/>
          <c:y val="7.9411878750974774E-2"/>
          <c:w val="0.86915887850467288"/>
          <c:h val="0.6911774632029285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Zpoždění!$A$2:$A$32</c:f>
              <c:strCache>
                <c:ptCount val="31"/>
                <c:pt idx="1">
                  <c:v>t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</c:strCache>
            </c:strRef>
          </c:xVal>
          <c:yVal>
            <c:numRef>
              <c:f>Zpoždění!$B$2:$B$32</c:f>
              <c:numCache>
                <c:formatCode>General</c:formatCode>
                <c:ptCount val="31"/>
                <c:pt idx="1">
                  <c:v>0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2.2494363056203826E-2</c:v>
                </c:pt>
                <c:pt idx="5">
                  <c:v>3.3728341804517024E-2</c:v>
                </c:pt>
                <c:pt idx="6">
                  <c:v>5.0561604634221234E-2</c:v>
                </c:pt>
                <c:pt idx="7">
                  <c:v>7.5770086308844395E-2</c:v>
                </c:pt>
                <c:pt idx="8">
                  <c:v>0.11348604045334083</c:v>
                </c:pt>
                <c:pt idx="9">
                  <c:v>0.16983420106563668</c:v>
                </c:pt>
                <c:pt idx="10">
                  <c:v>0.25383095528593413</c:v>
                </c:pt>
                <c:pt idx="11">
                  <c:v>0.37860755035208987</c:v>
                </c:pt>
                <c:pt idx="12">
                  <c:v>0.56296310574896691</c:v>
                </c:pt>
                <c:pt idx="13">
                  <c:v>0.83307719822884407</c:v>
                </c:pt>
                <c:pt idx="14">
                  <c:v>1.2237811993121339</c:v>
                </c:pt>
                <c:pt idx="15">
                  <c:v>1.7779109224679721</c:v>
                </c:pt>
                <c:pt idx="16">
                  <c:v>2.5408510578259222</c:v>
                </c:pt>
                <c:pt idx="17">
                  <c:v>3.5460506813986878</c:v>
                </c:pt>
                <c:pt idx="18">
                  <c:v>4.788611066817583</c:v>
                </c:pt>
                <c:pt idx="19">
                  <c:v>6.1930158997313143</c:v>
                </c:pt>
                <c:pt idx="20">
                  <c:v>7.5992048357495765</c:v>
                </c:pt>
                <c:pt idx="21">
                  <c:v>8.8010576620365892</c:v>
                </c:pt>
                <c:pt idx="22">
                  <c:v>9.6385116367282588</c:v>
                </c:pt>
                <c:pt idx="23">
                  <c:v>10.078831861293969</c:v>
                </c:pt>
                <c:pt idx="24">
                  <c:v>10.213966230753991</c:v>
                </c:pt>
                <c:pt idx="25">
                  <c:v>10.184516294241531</c:v>
                </c:pt>
                <c:pt idx="26">
                  <c:v>10.105152764687604</c:v>
                </c:pt>
                <c:pt idx="27">
                  <c:v>10.037182919024895</c:v>
                </c:pt>
                <c:pt idx="28">
                  <c:v>9.9986120517589985</c:v>
                </c:pt>
                <c:pt idx="29">
                  <c:v>9.9849962424222003</c:v>
                </c:pt>
                <c:pt idx="30">
                  <c:v>9.9855044155493733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AE-4C5C-BE80-B8D80F02F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745519"/>
        <c:axId val="1"/>
      </c:scatterChart>
      <c:valAx>
        <c:axId val="17597455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736982643524699"/>
              <c:y val="0.873530666260722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361815754339118E-2"/>
              <c:y val="0.38529467097695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9745519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9498680738786"/>
          <c:y val="7.542596997122579E-2"/>
          <c:w val="0.84696569920844322"/>
          <c:h val="0.703164687796266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Allee!$A$4:$A$34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Allee!$B$4:$B$34</c:f>
              <c:numCache>
                <c:formatCode>General</c:formatCode>
                <c:ptCount val="31"/>
                <c:pt idx="0">
                  <c:v>2</c:v>
                </c:pt>
                <c:pt idx="1">
                  <c:v>2.0767425511057791</c:v>
                </c:pt>
                <c:pt idx="2">
                  <c:v>2.1618291363519795</c:v>
                </c:pt>
                <c:pt idx="3">
                  <c:v>2.2565036756445882</c:v>
                </c:pt>
                <c:pt idx="4">
                  <c:v>2.3622422146938504</c:v>
                </c:pt>
                <c:pt idx="5">
                  <c:v>2.4808016454946524</c:v>
                </c:pt>
                <c:pt idx="6">
                  <c:v>2.6142779861275041</c:v>
                </c:pt>
                <c:pt idx="7">
                  <c:v>2.7651746688051939</c:v>
                </c:pt>
                <c:pt idx="8">
                  <c:v>2.9364797172845378</c:v>
                </c:pt>
                <c:pt idx="9">
                  <c:v>3.1317473546945078</c:v>
                </c:pt>
                <c:pt idx="10">
                  <c:v>3.3551729918250897</c:v>
                </c:pt>
                <c:pt idx="11">
                  <c:v>3.6116382283866257</c:v>
                </c:pt>
                <c:pt idx="12">
                  <c:v>3.9066806305355857</c:v>
                </c:pt>
                <c:pt idx="13">
                  <c:v>4.2463065990176068</c:v>
                </c:pt>
                <c:pt idx="14">
                  <c:v>4.6365105447182966</c:v>
                </c:pt>
                <c:pt idx="15">
                  <c:v>5.0822946480628488</c:v>
                </c:pt>
                <c:pt idx="16">
                  <c:v>5.5859350019521026</c:v>
                </c:pt>
                <c:pt idx="17">
                  <c:v>6.1443149345021055</c:v>
                </c:pt>
                <c:pt idx="18">
                  <c:v>6.7455531537961972</c:v>
                </c:pt>
                <c:pt idx="19">
                  <c:v>7.3661245496550762</c:v>
                </c:pt>
                <c:pt idx="20">
                  <c:v>7.9710105693766904</c:v>
                </c:pt>
                <c:pt idx="21">
                  <c:v>8.5197159651160597</c:v>
                </c:pt>
                <c:pt idx="22">
                  <c:v>8.9779762344448173</c:v>
                </c:pt>
                <c:pt idx="23">
                  <c:v>9.3292182800019887</c:v>
                </c:pt>
                <c:pt idx="24">
                  <c:v>9.57779916351849</c:v>
                </c:pt>
                <c:pt idx="25">
                  <c:v>9.7424566899626779</c:v>
                </c:pt>
                <c:pt idx="26">
                  <c:v>9.8462500877291692</c:v>
                </c:pt>
                <c:pt idx="27">
                  <c:v>9.9094839987768815</c:v>
                </c:pt>
                <c:pt idx="28">
                  <c:v>9.9471689277352535</c:v>
                </c:pt>
                <c:pt idx="29">
                  <c:v>9.9693239409817878</c:v>
                </c:pt>
                <c:pt idx="30">
                  <c:v>9.9822426906262471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43-4240-8A6E-B8E0F2588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195167"/>
        <c:axId val="1"/>
      </c:scatterChart>
      <c:valAx>
        <c:axId val="17571951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316622691292876"/>
              <c:y val="0.88564687321052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108179419525065E-2"/>
              <c:y val="0.384429137272699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7195167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5649702520633"/>
          <c:y val="7.8212397177785081E-2"/>
          <c:w val="0.8594388745592717"/>
          <c:h val="0.6983249748016525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Gompertz!$A$4:$A$34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Gompertz!$B$4:$B$34</c:f>
              <c:numCache>
                <c:formatCode>General</c:formatCode>
                <c:ptCount val="31"/>
                <c:pt idx="0">
                  <c:v>0.01</c:v>
                </c:pt>
                <c:pt idx="1">
                  <c:v>3.3750000000000016E-2</c:v>
                </c:pt>
                <c:pt idx="2">
                  <c:v>9.194395047960302E-2</c:v>
                </c:pt>
                <c:pt idx="3">
                  <c:v>0.20995630962137696</c:v>
                </c:pt>
                <c:pt idx="4">
                  <c:v>0.41455996574701803</c:v>
                </c:pt>
                <c:pt idx="5">
                  <c:v>0.72613629024373205</c:v>
                </c:pt>
                <c:pt idx="6">
                  <c:v>1.152345981070644</c:v>
                </c:pt>
                <c:pt idx="7">
                  <c:v>1.6858927447092853</c:v>
                </c:pt>
                <c:pt idx="8">
                  <c:v>2.3066326266224393</c:v>
                </c:pt>
                <c:pt idx="9">
                  <c:v>2.9864301462272831</c:v>
                </c:pt>
                <c:pt idx="10">
                  <c:v>3.6946511841005241</c:v>
                </c:pt>
                <c:pt idx="11">
                  <c:v>4.4027089798204955</c:v>
                </c:pt>
                <c:pt idx="12">
                  <c:v>5.0869536063648919</c:v>
                </c:pt>
                <c:pt idx="13">
                  <c:v>5.7299125854231772</c:v>
                </c:pt>
                <c:pt idx="14">
                  <c:v>6.3202756566089615</c:v>
                </c:pt>
                <c:pt idx="15">
                  <c:v>6.8521153500744347</c:v>
                </c:pt>
                <c:pt idx="16">
                  <c:v>7.3237667916240916</c:v>
                </c:pt>
                <c:pt idx="17">
                  <c:v>7.7366611803161938</c:v>
                </c:pt>
                <c:pt idx="18">
                  <c:v>8.0942817705534527</c:v>
                </c:pt>
                <c:pt idx="19">
                  <c:v>8.4013158812461857</c:v>
                </c:pt>
                <c:pt idx="20">
                  <c:v>8.6630154867210969</c:v>
                </c:pt>
                <c:pt idx="21">
                  <c:v>8.8847460510550498</c:v>
                </c:pt>
                <c:pt idx="22">
                  <c:v>9.0716896100003872</c:v>
                </c:pt>
                <c:pt idx="23">
                  <c:v>9.228665895790396</c:v>
                </c:pt>
                <c:pt idx="24">
                  <c:v>9.3600389161827859</c:v>
                </c:pt>
                <c:pt idx="25">
                  <c:v>9.4696822864152388</c:v>
                </c:pt>
                <c:pt idx="26">
                  <c:v>9.5609827829544969</c:v>
                </c:pt>
                <c:pt idx="27">
                  <c:v>9.6368670851882001</c:v>
                </c:pt>
                <c:pt idx="28">
                  <c:v>9.699841151223648</c:v>
                </c:pt>
                <c:pt idx="29">
                  <c:v>9.7520351165497949</c:v>
                </c:pt>
                <c:pt idx="30">
                  <c:v>9.7952491364793186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4-41AB-8EE0-8C1E5964D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221263"/>
        <c:axId val="1"/>
      </c:scatterChart>
      <c:valAx>
        <c:axId val="17592212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878248512603165"/>
              <c:y val="0.87709616835087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x(t)</a:t>
                </a:r>
              </a:p>
            </c:rich>
          </c:tx>
          <c:layout>
            <c:manualLayout>
              <c:xMode val="edge"/>
              <c:yMode val="edge"/>
              <c:x val="2.1419037372193687E-2"/>
              <c:y val="0.385475386090512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9221263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14</xdr:col>
      <xdr:colOff>0</xdr:colOff>
      <xdr:row>26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38C1CBA9-9A46-4457-B734-BACB2CAB7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</xdr:rowOff>
    </xdr:from>
    <xdr:to>
      <xdr:col>14</xdr:col>
      <xdr:colOff>9525</xdr:colOff>
      <xdr:row>26</xdr:row>
      <xdr:rowOff>9525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26DA36D8-1752-4B74-8C3A-4EED178AF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600075</xdr:colOff>
      <xdr:row>26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C4F168EB-7D23-4ED7-AEBC-8D83731D5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5</xdr:row>
      <xdr:rowOff>0</xdr:rowOff>
    </xdr:from>
    <xdr:to>
      <xdr:col>14</xdr:col>
      <xdr:colOff>0</xdr:colOff>
      <xdr:row>26</xdr:row>
      <xdr:rowOff>0</xdr:rowOff>
    </xdr:to>
    <xdr:graphicFrame macro="">
      <xdr:nvGraphicFramePr>
        <xdr:cNvPr id="4099" name="Chart 3">
          <a:extLst>
            <a:ext uri="{FF2B5EF4-FFF2-40B4-BE49-F238E27FC236}">
              <a16:creationId xmlns:a16="http://schemas.microsoft.com/office/drawing/2014/main" id="{234FF7A3-2F85-4875-B92A-724EC5A87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14</xdr:col>
      <xdr:colOff>0</xdr:colOff>
      <xdr:row>26</xdr:row>
      <xdr:rowOff>9525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58A66892-BE55-4F7C-8828-F56BBDF60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4</xdr:row>
      <xdr:rowOff>9525</xdr:rowOff>
    </xdr:from>
    <xdr:to>
      <xdr:col>14</xdr:col>
      <xdr:colOff>0</xdr:colOff>
      <xdr:row>24</xdr:row>
      <xdr:rowOff>9525</xdr:rowOff>
    </xdr:to>
    <xdr:graphicFrame macro="">
      <xdr:nvGraphicFramePr>
        <xdr:cNvPr id="11265" name="Chart 1">
          <a:extLst>
            <a:ext uri="{FF2B5EF4-FFF2-40B4-BE49-F238E27FC236}">
              <a16:creationId xmlns:a16="http://schemas.microsoft.com/office/drawing/2014/main" id="{A19857CA-3E57-49B9-B1D5-451365474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5</xdr:row>
      <xdr:rowOff>133350</xdr:rowOff>
    </xdr:from>
    <xdr:to>
      <xdr:col>14</xdr:col>
      <xdr:colOff>485775</xdr:colOff>
      <xdr:row>30</xdr:row>
      <xdr:rowOff>0</xdr:rowOff>
    </xdr:to>
    <xdr:graphicFrame macro="">
      <xdr:nvGraphicFramePr>
        <xdr:cNvPr id="14337" name="Chart 1">
          <a:extLst>
            <a:ext uri="{FF2B5EF4-FFF2-40B4-BE49-F238E27FC236}">
              <a16:creationId xmlns:a16="http://schemas.microsoft.com/office/drawing/2014/main" id="{5E327B23-C3CA-4A1C-8A1C-1B0D3004B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600075</xdr:colOff>
      <xdr:row>26</xdr:row>
      <xdr:rowOff>9525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9C17080-2376-4353-B972-77A575B0A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workbookViewId="0">
      <selection activeCell="G2" sqref="G2"/>
    </sheetView>
  </sheetViews>
  <sheetFormatPr defaultRowHeight="12.75"/>
  <cols>
    <col min="5" max="5" width="11.5703125" customWidth="1"/>
    <col min="9" max="9" width="13" customWidth="1"/>
  </cols>
  <sheetData>
    <row r="1" spans="1:7" ht="23.25" customHeight="1">
      <c r="A1" s="2" t="s">
        <v>0</v>
      </c>
    </row>
    <row r="2" spans="1:7">
      <c r="E2" s="10" t="s">
        <v>1</v>
      </c>
      <c r="F2" s="3" t="s">
        <v>2</v>
      </c>
      <c r="G2" s="9">
        <v>1.5</v>
      </c>
    </row>
    <row r="3" spans="1:7">
      <c r="A3" s="1" t="s">
        <v>3</v>
      </c>
      <c r="B3" s="1" t="s">
        <v>4</v>
      </c>
    </row>
    <row r="4" spans="1:7">
      <c r="A4">
        <v>0</v>
      </c>
      <c r="B4" s="4">
        <v>0.01</v>
      </c>
    </row>
    <row r="5" spans="1:7">
      <c r="A5">
        <f>A4+1</f>
        <v>1</v>
      </c>
      <c r="B5">
        <f>B4*$G$2</f>
        <v>1.4999999999999999E-2</v>
      </c>
    </row>
    <row r="6" spans="1:7">
      <c r="A6">
        <f t="shared" ref="A6:A34" si="0">A5+1</f>
        <v>2</v>
      </c>
      <c r="B6">
        <f t="shared" ref="B6:B34" si="1">B5*$G$2</f>
        <v>2.2499999999999999E-2</v>
      </c>
    </row>
    <row r="7" spans="1:7">
      <c r="A7">
        <f t="shared" si="0"/>
        <v>3</v>
      </c>
      <c r="B7">
        <f t="shared" si="1"/>
        <v>3.3750000000000002E-2</v>
      </c>
    </row>
    <row r="8" spans="1:7">
      <c r="A8">
        <f t="shared" si="0"/>
        <v>4</v>
      </c>
      <c r="B8">
        <f t="shared" si="1"/>
        <v>5.0625000000000003E-2</v>
      </c>
    </row>
    <row r="9" spans="1:7">
      <c r="A9">
        <f t="shared" si="0"/>
        <v>5</v>
      </c>
      <c r="B9">
        <f t="shared" si="1"/>
        <v>7.5937500000000005E-2</v>
      </c>
    </row>
    <row r="10" spans="1:7">
      <c r="A10">
        <f t="shared" si="0"/>
        <v>6</v>
      </c>
      <c r="B10">
        <f t="shared" si="1"/>
        <v>0.11390625000000001</v>
      </c>
    </row>
    <row r="11" spans="1:7">
      <c r="A11">
        <f t="shared" si="0"/>
        <v>7</v>
      </c>
      <c r="B11">
        <f t="shared" si="1"/>
        <v>0.17085937500000004</v>
      </c>
    </row>
    <row r="12" spans="1:7">
      <c r="A12">
        <f t="shared" si="0"/>
        <v>8</v>
      </c>
      <c r="B12">
        <f t="shared" si="1"/>
        <v>0.25628906250000005</v>
      </c>
    </row>
    <row r="13" spans="1:7">
      <c r="A13">
        <f t="shared" si="0"/>
        <v>9</v>
      </c>
      <c r="B13">
        <f t="shared" si="1"/>
        <v>0.38443359375000008</v>
      </c>
    </row>
    <row r="14" spans="1:7">
      <c r="A14">
        <f t="shared" si="0"/>
        <v>10</v>
      </c>
      <c r="B14">
        <f t="shared" si="1"/>
        <v>0.57665039062500012</v>
      </c>
    </row>
    <row r="15" spans="1:7">
      <c r="A15">
        <f t="shared" si="0"/>
        <v>11</v>
      </c>
      <c r="B15">
        <f t="shared" si="1"/>
        <v>0.86497558593750012</v>
      </c>
    </row>
    <row r="16" spans="1:7">
      <c r="A16">
        <f t="shared" si="0"/>
        <v>12</v>
      </c>
      <c r="B16">
        <f t="shared" si="1"/>
        <v>1.2974633789062502</v>
      </c>
    </row>
    <row r="17" spans="1:2">
      <c r="A17">
        <f t="shared" si="0"/>
        <v>13</v>
      </c>
      <c r="B17">
        <f t="shared" si="1"/>
        <v>1.9461950683593754</v>
      </c>
    </row>
    <row r="18" spans="1:2">
      <c r="A18">
        <f t="shared" si="0"/>
        <v>14</v>
      </c>
      <c r="B18">
        <f t="shared" si="1"/>
        <v>2.9192926025390631</v>
      </c>
    </row>
    <row r="19" spans="1:2">
      <c r="A19">
        <f t="shared" si="0"/>
        <v>15</v>
      </c>
      <c r="B19">
        <f t="shared" si="1"/>
        <v>4.3789389038085949</v>
      </c>
    </row>
    <row r="20" spans="1:2">
      <c r="A20">
        <f t="shared" si="0"/>
        <v>16</v>
      </c>
      <c r="B20">
        <f t="shared" si="1"/>
        <v>6.5684083557128918</v>
      </c>
    </row>
    <row r="21" spans="1:2">
      <c r="A21">
        <f t="shared" si="0"/>
        <v>17</v>
      </c>
      <c r="B21">
        <f t="shared" si="1"/>
        <v>9.8526125335693386</v>
      </c>
    </row>
    <row r="22" spans="1:2">
      <c r="A22">
        <f t="shared" si="0"/>
        <v>18</v>
      </c>
      <c r="B22">
        <f t="shared" si="1"/>
        <v>14.778918800354008</v>
      </c>
    </row>
    <row r="23" spans="1:2">
      <c r="A23">
        <f t="shared" si="0"/>
        <v>19</v>
      </c>
      <c r="B23">
        <f t="shared" si="1"/>
        <v>22.168378200531013</v>
      </c>
    </row>
    <row r="24" spans="1:2">
      <c r="A24">
        <f t="shared" si="0"/>
        <v>20</v>
      </c>
      <c r="B24">
        <f t="shared" si="1"/>
        <v>33.252567300796521</v>
      </c>
    </row>
    <row r="25" spans="1:2">
      <c r="A25">
        <f t="shared" si="0"/>
        <v>21</v>
      </c>
      <c r="B25">
        <f t="shared" si="1"/>
        <v>49.878850951194778</v>
      </c>
    </row>
    <row r="26" spans="1:2">
      <c r="A26">
        <f t="shared" si="0"/>
        <v>22</v>
      </c>
      <c r="B26">
        <f t="shared" si="1"/>
        <v>74.818276426792167</v>
      </c>
    </row>
    <row r="27" spans="1:2">
      <c r="A27">
        <f t="shared" si="0"/>
        <v>23</v>
      </c>
      <c r="B27">
        <f t="shared" si="1"/>
        <v>112.22741464018824</v>
      </c>
    </row>
    <row r="28" spans="1:2">
      <c r="A28">
        <f t="shared" si="0"/>
        <v>24</v>
      </c>
      <c r="B28">
        <f t="shared" si="1"/>
        <v>168.34112196028235</v>
      </c>
    </row>
    <row r="29" spans="1:2">
      <c r="A29">
        <f t="shared" si="0"/>
        <v>25</v>
      </c>
      <c r="B29">
        <f t="shared" si="1"/>
        <v>252.51168294042353</v>
      </c>
    </row>
    <row r="30" spans="1:2">
      <c r="A30">
        <f t="shared" si="0"/>
        <v>26</v>
      </c>
      <c r="B30">
        <f t="shared" si="1"/>
        <v>378.7675244106353</v>
      </c>
    </row>
    <row r="31" spans="1:2">
      <c r="A31">
        <f t="shared" si="0"/>
        <v>27</v>
      </c>
      <c r="B31">
        <f t="shared" si="1"/>
        <v>568.15128661595293</v>
      </c>
    </row>
    <row r="32" spans="1:2">
      <c r="A32">
        <f t="shared" si="0"/>
        <v>28</v>
      </c>
      <c r="B32">
        <f t="shared" si="1"/>
        <v>852.22692992392945</v>
      </c>
    </row>
    <row r="33" spans="1:2">
      <c r="A33">
        <f t="shared" si="0"/>
        <v>29</v>
      </c>
      <c r="B33">
        <f t="shared" si="1"/>
        <v>1278.3403948858941</v>
      </c>
    </row>
    <row r="34" spans="1:2">
      <c r="A34">
        <f t="shared" si="0"/>
        <v>30</v>
      </c>
      <c r="B34">
        <f t="shared" si="1"/>
        <v>1917.5105923288411</v>
      </c>
    </row>
  </sheetData>
  <phoneticPr fontId="0" type="noConversion"/>
  <dataValidations count="1">
    <dataValidation type="decimal" operator="greaterThan" allowBlank="1" showInputMessage="1" showErrorMessage="1" errorTitle="Chyba" error="Parametr musí být kladný" sqref="G2" xr:uid="{00000000-0002-0000-0000-000000000000}">
      <formula1>0</formula1>
    </dataValidation>
  </dataValidations>
  <pageMargins left="0.75" right="0.75" top="1" bottom="1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workbookViewId="0">
      <selection activeCell="A2" sqref="A2"/>
    </sheetView>
  </sheetViews>
  <sheetFormatPr defaultRowHeight="12.75"/>
  <cols>
    <col min="5" max="5" width="11.5703125" customWidth="1"/>
    <col min="9" max="9" width="13" customWidth="1"/>
  </cols>
  <sheetData>
    <row r="1" spans="1:11" ht="23.25" customHeight="1">
      <c r="A1" s="2" t="s">
        <v>5</v>
      </c>
    </row>
    <row r="2" spans="1:11">
      <c r="E2" s="10" t="s">
        <v>6</v>
      </c>
      <c r="F2" s="3" t="s">
        <v>7</v>
      </c>
      <c r="G2" s="7">
        <v>1.5</v>
      </c>
      <c r="H2" s="11" t="s">
        <v>8</v>
      </c>
      <c r="I2" s="12"/>
      <c r="J2">
        <f>G3</f>
        <v>10</v>
      </c>
      <c r="K2" t="str">
        <f>IF(G2&lt;3,"asymptoticky stabilní",IF(G2&gt;3,"nestabilní",""))</f>
        <v>asymptoticky stabilní</v>
      </c>
    </row>
    <row r="3" spans="1:11">
      <c r="A3" s="1" t="s">
        <v>3</v>
      </c>
      <c r="B3" s="1" t="s">
        <v>4</v>
      </c>
      <c r="F3" s="3" t="s">
        <v>9</v>
      </c>
      <c r="G3" s="5">
        <v>10</v>
      </c>
      <c r="K3" t="str">
        <f>IF(G2&gt;2,"osciluje","")</f>
        <v/>
      </c>
    </row>
    <row r="4" spans="1:11">
      <c r="A4">
        <v>0</v>
      </c>
      <c r="B4" s="4">
        <v>0.01</v>
      </c>
      <c r="K4" t="str">
        <f>IF(G2&gt;3.8284,"chaos","")</f>
        <v/>
      </c>
    </row>
    <row r="5" spans="1:11">
      <c r="A5">
        <f>A4+1</f>
        <v>1</v>
      </c>
      <c r="B5">
        <f>IF($G$2&gt;1,B4*($G$2-($G$2-1)/$G$3*B4),"")</f>
        <v>1.4995000000000001E-2</v>
      </c>
    </row>
    <row r="6" spans="1:11">
      <c r="A6">
        <f t="shared" ref="A6:A34" si="0">A5+1</f>
        <v>2</v>
      </c>
      <c r="B6">
        <f t="shared" ref="B6:B34" si="1">IF($G$2&gt;1,B5*($G$2-($G$2-1)/$G$3*B5),"")</f>
        <v>2.2481257498750001E-2</v>
      </c>
    </row>
    <row r="7" spans="1:11">
      <c r="A7">
        <f t="shared" si="0"/>
        <v>3</v>
      </c>
      <c r="B7">
        <f t="shared" si="1"/>
        <v>3.3696615901188741E-2</v>
      </c>
    </row>
    <row r="8" spans="1:11">
      <c r="A8">
        <f t="shared" si="0"/>
        <v>4</v>
      </c>
      <c r="B8">
        <f t="shared" si="1"/>
        <v>5.0488150755623497E-2</v>
      </c>
    </row>
    <row r="9" spans="1:11">
      <c r="A9">
        <f t="shared" si="0"/>
        <v>5</v>
      </c>
      <c r="B9">
        <f t="shared" si="1"/>
        <v>7.5604773465099112E-2</v>
      </c>
    </row>
    <row r="10" spans="1:11">
      <c r="A10">
        <f t="shared" si="0"/>
        <v>6</v>
      </c>
      <c r="B10">
        <f t="shared" si="1"/>
        <v>0.11312135610911321</v>
      </c>
    </row>
    <row r="11" spans="1:11">
      <c r="A11">
        <f t="shared" si="0"/>
        <v>7</v>
      </c>
      <c r="B11">
        <f t="shared" si="1"/>
        <v>0.16904221210327158</v>
      </c>
    </row>
    <row r="12" spans="1:11">
      <c r="A12">
        <f t="shared" si="0"/>
        <v>8</v>
      </c>
      <c r="B12">
        <f t="shared" si="1"/>
        <v>0.252134554681269</v>
      </c>
    </row>
    <row r="13" spans="1:11">
      <c r="A13">
        <f t="shared" si="0"/>
        <v>9</v>
      </c>
      <c r="B13">
        <f t="shared" si="1"/>
        <v>0.37502324033868745</v>
      </c>
    </row>
    <row r="14" spans="1:11">
      <c r="A14">
        <f t="shared" si="0"/>
        <v>10</v>
      </c>
      <c r="B14">
        <f t="shared" si="1"/>
        <v>0.55550273896832481</v>
      </c>
    </row>
    <row r="15" spans="1:11">
      <c r="A15">
        <f t="shared" si="0"/>
        <v>11</v>
      </c>
      <c r="B15">
        <f t="shared" si="1"/>
        <v>0.81782494380242166</v>
      </c>
    </row>
    <row r="16" spans="1:11">
      <c r="A16">
        <f t="shared" si="0"/>
        <v>12</v>
      </c>
      <c r="B16">
        <f t="shared" si="1"/>
        <v>1.1932955337683608</v>
      </c>
    </row>
    <row r="17" spans="1:2">
      <c r="A17">
        <f t="shared" si="0"/>
        <v>13</v>
      </c>
      <c r="B17">
        <f t="shared" si="1"/>
        <v>1.7187455891069654</v>
      </c>
    </row>
    <row r="18" spans="1:2">
      <c r="A18">
        <f t="shared" si="0"/>
        <v>14</v>
      </c>
      <c r="B18">
        <f t="shared" si="1"/>
        <v>2.4304140636567153</v>
      </c>
    </row>
    <row r="19" spans="1:2">
      <c r="A19">
        <f t="shared" si="0"/>
        <v>15</v>
      </c>
      <c r="B19">
        <f t="shared" si="1"/>
        <v>3.3502754694440555</v>
      </c>
    </row>
    <row r="20" spans="1:2">
      <c r="A20">
        <f t="shared" si="0"/>
        <v>16</v>
      </c>
      <c r="B20">
        <f t="shared" si="1"/>
        <v>4.4641959181081541</v>
      </c>
    </row>
    <row r="21" spans="1:2">
      <c r="A21">
        <f t="shared" si="0"/>
        <v>17</v>
      </c>
      <c r="B21">
        <f t="shared" si="1"/>
        <v>5.6998416173995556</v>
      </c>
    </row>
    <row r="22" spans="1:2">
      <c r="A22">
        <f t="shared" si="0"/>
        <v>18</v>
      </c>
      <c r="B22">
        <f t="shared" si="1"/>
        <v>6.9253527029273343</v>
      </c>
    </row>
    <row r="23" spans="1:2">
      <c r="A23">
        <f t="shared" si="0"/>
        <v>19</v>
      </c>
      <c r="B23">
        <f t="shared" si="1"/>
        <v>7.9900035513938548</v>
      </c>
    </row>
    <row r="24" spans="1:2">
      <c r="A24">
        <f t="shared" si="0"/>
        <v>20</v>
      </c>
      <c r="B24">
        <f t="shared" si="1"/>
        <v>8.7929974895264618</v>
      </c>
    </row>
    <row r="25" spans="1:2">
      <c r="A25">
        <f t="shared" si="0"/>
        <v>21</v>
      </c>
      <c r="B25">
        <f t="shared" si="1"/>
        <v>9.32365599174876</v>
      </c>
    </row>
    <row r="26" spans="1:2">
      <c r="A26">
        <f t="shared" si="0"/>
        <v>22</v>
      </c>
      <c r="B26">
        <f t="shared" si="1"/>
        <v>9.6389559349995135</v>
      </c>
    </row>
    <row r="27" spans="1:2">
      <c r="A27">
        <f t="shared" si="0"/>
        <v>23</v>
      </c>
      <c r="B27">
        <f t="shared" si="1"/>
        <v>9.8129603266561531</v>
      </c>
    </row>
    <row r="28" spans="1:2">
      <c r="A28">
        <f t="shared" si="0"/>
        <v>24</v>
      </c>
      <c r="B28">
        <f t="shared" si="1"/>
        <v>9.9047309713578464</v>
      </c>
    </row>
    <row r="29" spans="1:2">
      <c r="A29">
        <f t="shared" si="0"/>
        <v>25</v>
      </c>
      <c r="B29">
        <f t="shared" si="1"/>
        <v>9.9519116762880024</v>
      </c>
    </row>
    <row r="30" spans="1:2">
      <c r="A30">
        <f t="shared" si="0"/>
        <v>26</v>
      </c>
      <c r="B30">
        <f t="shared" si="1"/>
        <v>9.9758402138001294</v>
      </c>
    </row>
    <row r="31" spans="1:2">
      <c r="A31">
        <f t="shared" si="0"/>
        <v>27</v>
      </c>
      <c r="B31">
        <f t="shared" si="1"/>
        <v>9.9878909221366019</v>
      </c>
    </row>
    <row r="32" spans="1:2">
      <c r="A32">
        <f t="shared" si="0"/>
        <v>28</v>
      </c>
      <c r="B32">
        <f t="shared" si="1"/>
        <v>9.9939381295799663</v>
      </c>
    </row>
    <row r="33" spans="1:2">
      <c r="A33">
        <f t="shared" si="0"/>
        <v>29</v>
      </c>
      <c r="B33">
        <f t="shared" si="1"/>
        <v>9.9969672274763344</v>
      </c>
    </row>
    <row r="34" spans="1:2">
      <c r="A34">
        <f t="shared" si="0"/>
        <v>30</v>
      </c>
      <c r="B34">
        <f t="shared" si="1"/>
        <v>9.9984831538527086</v>
      </c>
    </row>
  </sheetData>
  <mergeCells count="1">
    <mergeCell ref="H2:I2"/>
  </mergeCells>
  <phoneticPr fontId="0" type="noConversion"/>
  <dataValidations count="2">
    <dataValidation type="decimal" operator="greaterThan" allowBlank="1" showInputMessage="1" showErrorMessage="1" errorTitle="Chyba" error="Parametr musí být větší než 1" sqref="G2" xr:uid="{00000000-0002-0000-0100-000000000000}">
      <formula1>1</formula1>
    </dataValidation>
    <dataValidation type="decimal" operator="greaterThan" allowBlank="1" showInputMessage="1" showErrorMessage="1" errorTitle="Chyba" error="Parametr musí být kladný" sqref="G3" xr:uid="{00000000-0002-0000-0100-000001000000}">
      <formula1>0</formula1>
    </dataValidation>
  </dataValidations>
  <pageMargins left="0.75" right="0.75" top="1" bottom="1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workbookViewId="0">
      <selection activeCell="H2" sqref="H2:I2"/>
    </sheetView>
  </sheetViews>
  <sheetFormatPr defaultRowHeight="12.75"/>
  <cols>
    <col min="5" max="5" width="11.5703125" customWidth="1"/>
    <col min="9" max="9" width="13" customWidth="1"/>
  </cols>
  <sheetData>
    <row r="1" spans="1:11" ht="23.25" customHeight="1">
      <c r="A1" s="2" t="s">
        <v>10</v>
      </c>
    </row>
    <row r="2" spans="1:11">
      <c r="E2" s="10" t="s">
        <v>6</v>
      </c>
      <c r="F2" s="3" t="s">
        <v>7</v>
      </c>
      <c r="G2" s="7">
        <v>1.5</v>
      </c>
      <c r="H2" s="11" t="s">
        <v>8</v>
      </c>
      <c r="I2" s="12"/>
      <c r="J2">
        <f>G3</f>
        <v>10</v>
      </c>
      <c r="K2" t="s">
        <v>11</v>
      </c>
    </row>
    <row r="3" spans="1:11">
      <c r="A3" s="1" t="s">
        <v>3</v>
      </c>
      <c r="B3" s="1" t="s">
        <v>4</v>
      </c>
      <c r="F3" s="3" t="s">
        <v>9</v>
      </c>
      <c r="G3" s="5">
        <v>10</v>
      </c>
    </row>
    <row r="4" spans="1:11">
      <c r="A4">
        <v>0</v>
      </c>
      <c r="B4" s="4">
        <v>0.01</v>
      </c>
    </row>
    <row r="5" spans="1:11">
      <c r="A5">
        <f>A4+1</f>
        <v>1</v>
      </c>
      <c r="B5">
        <f>B4*$G$2*$G$3/($G$3+($G$2-1)*B4)</f>
        <v>1.4992503748125935E-2</v>
      </c>
    </row>
    <row r="6" spans="1:11">
      <c r="A6">
        <f t="shared" ref="A6:A34" si="0">A5+1</f>
        <v>2</v>
      </c>
      <c r="B6">
        <f t="shared" ref="B6:B34" si="1">B5*$G$2*$G$3/($G$3+($G$2-1)*B5)</f>
        <v>2.247191011235955E-2</v>
      </c>
    </row>
    <row r="7" spans="1:11">
      <c r="A7">
        <f t="shared" si="0"/>
        <v>3</v>
      </c>
      <c r="B7">
        <f t="shared" si="1"/>
        <v>3.3670033670033669E-2</v>
      </c>
    </row>
    <row r="8" spans="1:11">
      <c r="A8">
        <f t="shared" si="0"/>
        <v>4</v>
      </c>
      <c r="B8">
        <f t="shared" si="1"/>
        <v>5.0420168067226892E-2</v>
      </c>
    </row>
    <row r="9" spans="1:11">
      <c r="A9">
        <f t="shared" si="0"/>
        <v>5</v>
      </c>
      <c r="B9">
        <f t="shared" si="1"/>
        <v>7.5440067057837401E-2</v>
      </c>
    </row>
    <row r="10" spans="1:11">
      <c r="A10">
        <f t="shared" si="0"/>
        <v>6</v>
      </c>
      <c r="B10">
        <f t="shared" si="1"/>
        <v>0.11273486430062632</v>
      </c>
    </row>
    <row r="11" spans="1:11">
      <c r="A11">
        <f t="shared" si="0"/>
        <v>7</v>
      </c>
      <c r="B11">
        <f t="shared" si="1"/>
        <v>0.16815445297903261</v>
      </c>
    </row>
    <row r="12" spans="1:11">
      <c r="A12">
        <f t="shared" si="0"/>
        <v>8</v>
      </c>
      <c r="B12">
        <f t="shared" si="1"/>
        <v>0.2501286670097787</v>
      </c>
    </row>
    <row r="13" spans="1:11">
      <c r="A13">
        <f t="shared" si="0"/>
        <v>9</v>
      </c>
      <c r="B13">
        <f t="shared" si="1"/>
        <v>0.37055863366034675</v>
      </c>
    </row>
    <row r="14" spans="1:11">
      <c r="A14">
        <f t="shared" si="0"/>
        <v>10</v>
      </c>
      <c r="B14">
        <f t="shared" si="1"/>
        <v>0.54572676232064876</v>
      </c>
    </row>
    <row r="15" spans="1:11">
      <c r="A15">
        <f t="shared" si="0"/>
        <v>11</v>
      </c>
      <c r="B15">
        <f t="shared" si="1"/>
        <v>0.79684710397512659</v>
      </c>
    </row>
    <row r="16" spans="1:11">
      <c r="A16">
        <f t="shared" si="0"/>
        <v>12</v>
      </c>
      <c r="B16">
        <f t="shared" si="1"/>
        <v>1.1494729465354627</v>
      </c>
    </row>
    <row r="17" spans="1:2">
      <c r="A17">
        <f t="shared" si="0"/>
        <v>13</v>
      </c>
      <c r="B17">
        <f t="shared" si="1"/>
        <v>1.6304987118703973</v>
      </c>
    </row>
    <row r="18" spans="1:2">
      <c r="A18">
        <f t="shared" si="0"/>
        <v>14</v>
      </c>
      <c r="B18">
        <f t="shared" si="1"/>
        <v>2.2613885147857609</v>
      </c>
    </row>
    <row r="19" spans="1:2">
      <c r="A19">
        <f t="shared" si="0"/>
        <v>15</v>
      </c>
      <c r="B19">
        <f t="shared" si="1"/>
        <v>3.047503321659975</v>
      </c>
    </row>
    <row r="20" spans="1:2">
      <c r="A20">
        <f t="shared" si="0"/>
        <v>16</v>
      </c>
      <c r="B20">
        <f t="shared" si="1"/>
        <v>3.9668114317561773</v>
      </c>
    </row>
    <row r="21" spans="1:2">
      <c r="A21">
        <f t="shared" si="0"/>
        <v>17</v>
      </c>
      <c r="B21">
        <f t="shared" si="1"/>
        <v>4.9653807012059943</v>
      </c>
    </row>
    <row r="22" spans="1:2">
      <c r="A22">
        <f t="shared" si="0"/>
        <v>18</v>
      </c>
      <c r="B22">
        <f t="shared" si="1"/>
        <v>5.9667193870984718</v>
      </c>
    </row>
    <row r="23" spans="1:2">
      <c r="A23">
        <f t="shared" si="0"/>
        <v>19</v>
      </c>
      <c r="B23">
        <f t="shared" si="1"/>
        <v>6.8935000584590922</v>
      </c>
    </row>
    <row r="24" spans="1:2">
      <c r="A24">
        <f t="shared" si="0"/>
        <v>20</v>
      </c>
      <c r="B24">
        <f t="shared" si="1"/>
        <v>7.6897763885041144</v>
      </c>
    </row>
    <row r="25" spans="1:2">
      <c r="A25">
        <f t="shared" si="0"/>
        <v>21</v>
      </c>
      <c r="B25">
        <f t="shared" si="1"/>
        <v>8.331352641435549</v>
      </c>
    </row>
    <row r="26" spans="1:2">
      <c r="A26">
        <f t="shared" si="0"/>
        <v>22</v>
      </c>
      <c r="B26">
        <f t="shared" si="1"/>
        <v>8.8220489295495188</v>
      </c>
    </row>
    <row r="27" spans="1:2">
      <c r="A27">
        <f t="shared" si="0"/>
        <v>23</v>
      </c>
      <c r="B27">
        <f t="shared" si="1"/>
        <v>9.1826042115674866</v>
      </c>
    </row>
    <row r="28" spans="1:2">
      <c r="A28">
        <f t="shared" si="0"/>
        <v>24</v>
      </c>
      <c r="B28">
        <f t="shared" si="1"/>
        <v>9.4398061375834921</v>
      </c>
    </row>
    <row r="29" spans="1:2">
      <c r="A29">
        <f t="shared" si="0"/>
        <v>25</v>
      </c>
      <c r="B29">
        <f t="shared" si="1"/>
        <v>9.6194310113330861</v>
      </c>
    </row>
    <row r="30" spans="1:2">
      <c r="A30">
        <f t="shared" si="0"/>
        <v>26</v>
      </c>
      <c r="B30">
        <f t="shared" si="1"/>
        <v>9.7430274818437272</v>
      </c>
    </row>
    <row r="31" spans="1:2">
      <c r="A31">
        <f t="shared" si="0"/>
        <v>27</v>
      </c>
      <c r="B31">
        <f t="shared" si="1"/>
        <v>9.8272048678883568</v>
      </c>
    </row>
    <row r="32" spans="1:2">
      <c r="A32">
        <f t="shared" si="0"/>
        <v>28</v>
      </c>
      <c r="B32">
        <f t="shared" si="1"/>
        <v>9.8841358867671367</v>
      </c>
    </row>
    <row r="33" spans="1:2">
      <c r="A33">
        <f t="shared" si="0"/>
        <v>29</v>
      </c>
      <c r="B33">
        <f t="shared" si="1"/>
        <v>9.9224577791562201</v>
      </c>
    </row>
    <row r="34" spans="1:2">
      <c r="A34">
        <f t="shared" si="0"/>
        <v>30</v>
      </c>
      <c r="B34">
        <f t="shared" si="1"/>
        <v>9.9481712221528849</v>
      </c>
    </row>
  </sheetData>
  <mergeCells count="1">
    <mergeCell ref="H2:I2"/>
  </mergeCells>
  <phoneticPr fontId="0" type="noConversion"/>
  <dataValidations count="2">
    <dataValidation type="decimal" operator="greaterThan" allowBlank="1" showInputMessage="1" showErrorMessage="1" errorTitle="Chyba" error="Parametr musí být větší než 1" sqref="G2" xr:uid="{00000000-0002-0000-0200-000000000000}">
      <formula1>1</formula1>
    </dataValidation>
    <dataValidation type="decimal" operator="greaterThan" allowBlank="1" showInputMessage="1" showErrorMessage="1" errorTitle="Chyba" error="Parametr musí být kladný" sqref="G3" xr:uid="{00000000-0002-0000-0200-000001000000}">
      <formula1>0</formula1>
    </dataValidation>
  </dataValidations>
  <pageMargins left="0.75" right="0.75" top="1" bottom="1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workbookViewId="0">
      <selection activeCell="H2" sqref="H2:I2"/>
    </sheetView>
  </sheetViews>
  <sheetFormatPr defaultRowHeight="12.75"/>
  <cols>
    <col min="5" max="5" width="11.5703125" customWidth="1"/>
    <col min="9" max="9" width="13" customWidth="1"/>
  </cols>
  <sheetData>
    <row r="1" spans="1:11" ht="23.25" customHeight="1">
      <c r="A1" s="2" t="s">
        <v>12</v>
      </c>
    </row>
    <row r="2" spans="1:11">
      <c r="E2" s="10" t="s">
        <v>6</v>
      </c>
      <c r="F2" s="3" t="s">
        <v>7</v>
      </c>
      <c r="G2" s="5">
        <v>1.5</v>
      </c>
      <c r="H2" s="11" t="s">
        <v>8</v>
      </c>
      <c r="I2" s="12"/>
      <c r="J2">
        <f>G3</f>
        <v>10</v>
      </c>
      <c r="K2" t="str">
        <f>IF(G2&lt;EXP(2),"asymptoticky stabilní",IF(G2&gt;EXP(2),"nestabilní",""))</f>
        <v>asymptoticky stabilní</v>
      </c>
    </row>
    <row r="3" spans="1:11">
      <c r="A3" s="1" t="s">
        <v>3</v>
      </c>
      <c r="B3" s="1" t="s">
        <v>4</v>
      </c>
      <c r="F3" s="3" t="s">
        <v>9</v>
      </c>
      <c r="G3" s="5">
        <v>10</v>
      </c>
      <c r="K3" t="str">
        <f>IF(G2&gt;EXP(1),"osciluje","")</f>
        <v/>
      </c>
    </row>
    <row r="4" spans="1:11">
      <c r="A4">
        <v>0</v>
      </c>
      <c r="B4" s="4">
        <v>0.01</v>
      </c>
      <c r="K4" t="str">
        <f>IF(G2&gt;22.252178,"chaos","")</f>
        <v/>
      </c>
    </row>
    <row r="5" spans="1:11">
      <c r="A5">
        <f>A4+1</f>
        <v>1</v>
      </c>
      <c r="B5">
        <f>B4*$G$2^(1-B4/$G$3)</f>
        <v>1.4993919256226401E-2</v>
      </c>
    </row>
    <row r="6" spans="1:11">
      <c r="A6">
        <f t="shared" ref="A6:A34" si="0">A5+1</f>
        <v>2</v>
      </c>
      <c r="B6">
        <f t="shared" ref="B6:B34" si="1">B5*$G$2^(1-B5/$G$3)</f>
        <v>2.2477209685097994E-2</v>
      </c>
    </row>
    <row r="7" spans="1:11">
      <c r="A7">
        <f t="shared" si="0"/>
        <v>3</v>
      </c>
      <c r="B7">
        <f t="shared" si="1"/>
        <v>3.368510086190335E-2</v>
      </c>
    </row>
    <row r="8" spans="1:11">
      <c r="A8">
        <f t="shared" si="0"/>
        <v>4</v>
      </c>
      <c r="B8">
        <f t="shared" si="1"/>
        <v>5.0458687061238496E-2</v>
      </c>
    </row>
    <row r="9" spans="1:11">
      <c r="A9">
        <f t="shared" si="0"/>
        <v>5</v>
      </c>
      <c r="B9">
        <f t="shared" si="1"/>
        <v>7.553333695587898E-2</v>
      </c>
    </row>
    <row r="10" spans="1:11">
      <c r="A10">
        <f t="shared" si="0"/>
        <v>6</v>
      </c>
      <c r="B10">
        <f t="shared" si="1"/>
        <v>0.11295354214676326</v>
      </c>
    </row>
    <row r="11" spans="1:11">
      <c r="A11">
        <f t="shared" si="0"/>
        <v>7</v>
      </c>
      <c r="B11">
        <f t="shared" si="1"/>
        <v>0.16865611827977961</v>
      </c>
    </row>
    <row r="12" spans="1:11">
      <c r="A12">
        <f t="shared" si="0"/>
        <v>8</v>
      </c>
      <c r="B12">
        <f t="shared" si="1"/>
        <v>0.25126006789779937</v>
      </c>
    </row>
    <row r="13" spans="1:11">
      <c r="A13">
        <f t="shared" si="0"/>
        <v>9</v>
      </c>
      <c r="B13">
        <f t="shared" si="1"/>
        <v>0.37306994376250485</v>
      </c>
    </row>
    <row r="14" spans="1:11">
      <c r="A14">
        <f t="shared" si="0"/>
        <v>10</v>
      </c>
      <c r="B14">
        <f t="shared" si="1"/>
        <v>0.55120365047467479</v>
      </c>
    </row>
    <row r="15" spans="1:11">
      <c r="A15">
        <f t="shared" si="0"/>
        <v>11</v>
      </c>
      <c r="B15">
        <f t="shared" si="1"/>
        <v>0.80853184483275498</v>
      </c>
    </row>
    <row r="16" spans="1:11">
      <c r="A16">
        <f t="shared" si="0"/>
        <v>12</v>
      </c>
      <c r="B16">
        <f t="shared" si="1"/>
        <v>1.1736830960300386</v>
      </c>
    </row>
    <row r="17" spans="1:2">
      <c r="A17">
        <f t="shared" si="0"/>
        <v>13</v>
      </c>
      <c r="B17">
        <f t="shared" si="1"/>
        <v>1.6787057397346368</v>
      </c>
    </row>
    <row r="18" spans="1:2">
      <c r="A18">
        <f t="shared" si="0"/>
        <v>14</v>
      </c>
      <c r="B18">
        <f t="shared" si="1"/>
        <v>2.3523681665389238</v>
      </c>
    </row>
    <row r="19" spans="1:2">
      <c r="A19">
        <f t="shared" si="0"/>
        <v>15</v>
      </c>
      <c r="B19">
        <f t="shared" si="1"/>
        <v>3.2075497823375523</v>
      </c>
    </row>
    <row r="20" spans="1:2">
      <c r="A20">
        <f t="shared" si="0"/>
        <v>16</v>
      </c>
      <c r="B20">
        <f t="shared" si="1"/>
        <v>4.224570057842377</v>
      </c>
    </row>
    <row r="21" spans="1:2">
      <c r="A21">
        <f t="shared" si="0"/>
        <v>17</v>
      </c>
      <c r="B21">
        <f t="shared" si="1"/>
        <v>5.339281144419366</v>
      </c>
    </row>
    <row r="22" spans="1:2">
      <c r="A22">
        <f t="shared" si="0"/>
        <v>18</v>
      </c>
      <c r="B22">
        <f t="shared" si="1"/>
        <v>6.4499147536014716</v>
      </c>
    </row>
    <row r="23" spans="1:2">
      <c r="A23">
        <f t="shared" si="0"/>
        <v>19</v>
      </c>
      <c r="B23">
        <f t="shared" si="1"/>
        <v>7.4484837191561653</v>
      </c>
    </row>
    <row r="24" spans="1:2">
      <c r="A24">
        <f t="shared" si="0"/>
        <v>20</v>
      </c>
      <c r="B24">
        <f t="shared" si="1"/>
        <v>8.2603384933035873</v>
      </c>
    </row>
    <row r="25" spans="1:2">
      <c r="A25">
        <f t="shared" si="0"/>
        <v>21</v>
      </c>
      <c r="B25">
        <f t="shared" si="1"/>
        <v>8.8640411343345971</v>
      </c>
    </row>
    <row r="26" spans="1:2">
      <c r="A26">
        <f t="shared" si="0"/>
        <v>22</v>
      </c>
      <c r="B26">
        <f t="shared" si="1"/>
        <v>9.2818598262330916</v>
      </c>
    </row>
    <row r="27" spans="1:2">
      <c r="A27">
        <f t="shared" si="0"/>
        <v>23</v>
      </c>
      <c r="B27">
        <f t="shared" si="1"/>
        <v>9.5561030895717778</v>
      </c>
    </row>
    <row r="28" spans="1:2">
      <c r="A28">
        <f t="shared" si="0"/>
        <v>24</v>
      </c>
      <c r="B28">
        <f t="shared" si="1"/>
        <v>9.7296554865202509</v>
      </c>
    </row>
    <row r="29" spans="1:2">
      <c r="A29">
        <f t="shared" si="0"/>
        <v>25</v>
      </c>
      <c r="B29">
        <f t="shared" si="1"/>
        <v>9.8368940406618037</v>
      </c>
    </row>
    <row r="30" spans="1:2">
      <c r="A30">
        <f t="shared" si="0"/>
        <v>26</v>
      </c>
      <c r="B30">
        <f t="shared" si="1"/>
        <v>9.9021647267602173</v>
      </c>
    </row>
    <row r="31" spans="1:2">
      <c r="A31">
        <f t="shared" si="0"/>
        <v>27</v>
      </c>
      <c r="B31">
        <f t="shared" si="1"/>
        <v>9.9415234297064128</v>
      </c>
    </row>
    <row r="32" spans="1:2">
      <c r="A32">
        <f t="shared" si="0"/>
        <v>28</v>
      </c>
      <c r="B32">
        <f t="shared" si="1"/>
        <v>9.9651229558614638</v>
      </c>
    </row>
    <row r="33" spans="1:2">
      <c r="A33">
        <f t="shared" si="0"/>
        <v>29</v>
      </c>
      <c r="B33">
        <f t="shared" si="1"/>
        <v>9.9792250280443628</v>
      </c>
    </row>
    <row r="34" spans="1:2">
      <c r="A34">
        <f t="shared" si="0"/>
        <v>30</v>
      </c>
      <c r="B34">
        <f t="shared" si="1"/>
        <v>9.9876345958556438</v>
      </c>
    </row>
  </sheetData>
  <mergeCells count="1">
    <mergeCell ref="H2:I2"/>
  </mergeCells>
  <phoneticPr fontId="0" type="noConversion"/>
  <dataValidations count="2">
    <dataValidation type="decimal" operator="greaterThan" allowBlank="1" showInputMessage="1" showErrorMessage="1" errorTitle="Chyba" error="Parametr musí být kladný" sqref="G3" xr:uid="{00000000-0002-0000-0300-000000000000}">
      <formula1>0</formula1>
    </dataValidation>
    <dataValidation type="decimal" operator="greaterThan" allowBlank="1" showInputMessage="1" showErrorMessage="1" errorTitle="Chyba" error="Parametr musí být větší než 1" sqref="G2" xr:uid="{00000000-0002-0000-0300-000001000000}">
      <formula1>1</formula1>
    </dataValidation>
  </dataValidations>
  <pageMargins left="0.75" right="0.75" top="1" bottom="1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4"/>
  <sheetViews>
    <sheetView workbookViewId="0">
      <selection activeCell="H2" sqref="H2:I2"/>
    </sheetView>
  </sheetViews>
  <sheetFormatPr defaultRowHeight="12.75"/>
  <cols>
    <col min="5" max="5" width="11.5703125" customWidth="1"/>
    <col min="9" max="9" width="13" customWidth="1"/>
  </cols>
  <sheetData>
    <row r="1" spans="1:11" ht="23.25" customHeight="1">
      <c r="A1" s="2" t="s">
        <v>13</v>
      </c>
    </row>
    <row r="2" spans="1:11">
      <c r="E2" s="10" t="s">
        <v>6</v>
      </c>
      <c r="F2" s="3" t="s">
        <v>7</v>
      </c>
      <c r="G2" s="5">
        <v>1.5</v>
      </c>
      <c r="H2" s="11" t="s">
        <v>8</v>
      </c>
      <c r="I2" s="12"/>
      <c r="J2">
        <f>G3</f>
        <v>10</v>
      </c>
      <c r="K2" t="str">
        <f>IF(ABS((1+(G2-1)*(1-G4))/G2)&lt;1,"asymptoticky stabilní",IF(ABS((1+(G2-1)*(1-G4))/G2)&gt;1,"nestabilní",""))</f>
        <v>asymptoticky stabilní</v>
      </c>
    </row>
    <row r="3" spans="1:11">
      <c r="A3" s="1" t="s">
        <v>3</v>
      </c>
      <c r="B3" s="1" t="s">
        <v>4</v>
      </c>
      <c r="F3" s="3" t="s">
        <v>9</v>
      </c>
      <c r="G3" s="5">
        <v>10</v>
      </c>
      <c r="K3" t="str">
        <f>IF(G4&gt;G2/(G2-1),"osciluje","")</f>
        <v/>
      </c>
    </row>
    <row r="4" spans="1:11">
      <c r="A4">
        <v>0</v>
      </c>
      <c r="B4" s="4">
        <v>0.01</v>
      </c>
      <c r="F4" s="6" t="s">
        <v>14</v>
      </c>
      <c r="G4" s="5">
        <v>1.1000000000000001</v>
      </c>
    </row>
    <row r="5" spans="1:11">
      <c r="A5">
        <f>A4+1</f>
        <v>1</v>
      </c>
      <c r="B5">
        <f>B4*$G$2/(1+($G$2-1)*(B4/$G$3)^$G$4)</f>
        <v>1.4996242037469219E-2</v>
      </c>
    </row>
    <row r="6" spans="1:11">
      <c r="A6">
        <f t="shared" ref="A6:A34" si="0">A5+1</f>
        <v>2</v>
      </c>
      <c r="B6">
        <f t="shared" ref="B6:B34" si="1">B5*$G$2/(1+($G$2-1)*(B5/$G$3)^$G$4)</f>
        <v>2.2485563627681296E-2</v>
      </c>
    </row>
    <row r="7" spans="1:11">
      <c r="A7">
        <f t="shared" si="0"/>
        <v>3</v>
      </c>
      <c r="B7">
        <f t="shared" si="1"/>
        <v>3.3707748918549094E-2</v>
      </c>
    </row>
    <row r="8" spans="1:11">
      <c r="A8">
        <f t="shared" si="0"/>
        <v>4</v>
      </c>
      <c r="B8">
        <f t="shared" si="1"/>
        <v>5.0513441947137104E-2</v>
      </c>
    </row>
    <row r="9" spans="1:11">
      <c r="A9">
        <f t="shared" si="0"/>
        <v>5</v>
      </c>
      <c r="B9">
        <f t="shared" si="1"/>
        <v>7.5657554734508498E-2</v>
      </c>
    </row>
    <row r="10" spans="1:11">
      <c r="A10">
        <f t="shared" si="0"/>
        <v>6</v>
      </c>
      <c r="B10">
        <f t="shared" si="1"/>
        <v>0.11322352070744565</v>
      </c>
    </row>
    <row r="11" spans="1:11">
      <c r="A11">
        <f t="shared" si="0"/>
        <v>7</v>
      </c>
      <c r="B11">
        <f t="shared" si="1"/>
        <v>0.16922326840408963</v>
      </c>
    </row>
    <row r="12" spans="1:11">
      <c r="A12">
        <f t="shared" si="0"/>
        <v>8</v>
      </c>
      <c r="B12">
        <f t="shared" si="1"/>
        <v>0.25241456852425331</v>
      </c>
    </row>
    <row r="13" spans="1:11">
      <c r="A13">
        <f t="shared" si="0"/>
        <v>9</v>
      </c>
      <c r="B13">
        <f t="shared" si="1"/>
        <v>0.37534298303981362</v>
      </c>
    </row>
    <row r="14" spans="1:11">
      <c r="A14">
        <f t="shared" si="0"/>
        <v>10</v>
      </c>
      <c r="B14">
        <f t="shared" si="1"/>
        <v>0.55550637226908706</v>
      </c>
    </row>
    <row r="15" spans="1:11">
      <c r="A15">
        <f t="shared" si="0"/>
        <v>11</v>
      </c>
      <c r="B15">
        <f t="shared" si="1"/>
        <v>0.81627844039701303</v>
      </c>
    </row>
    <row r="16" spans="1:11">
      <c r="A16">
        <f t="shared" si="0"/>
        <v>12</v>
      </c>
      <c r="B16">
        <f t="shared" si="1"/>
        <v>1.1867178104977454</v>
      </c>
    </row>
    <row r="17" spans="1:2">
      <c r="A17">
        <f t="shared" si="0"/>
        <v>13</v>
      </c>
      <c r="B17">
        <f t="shared" si="1"/>
        <v>1.6986340399977793</v>
      </c>
    </row>
    <row r="18" spans="1:2">
      <c r="A18">
        <f t="shared" si="0"/>
        <v>14</v>
      </c>
      <c r="B18">
        <f t="shared" si="1"/>
        <v>2.3787407132769061</v>
      </c>
    </row>
    <row r="19" spans="1:2">
      <c r="A19">
        <f t="shared" si="0"/>
        <v>15</v>
      </c>
      <c r="B19">
        <f t="shared" si="1"/>
        <v>3.234835123280134</v>
      </c>
    </row>
    <row r="20" spans="1:2">
      <c r="A20">
        <f t="shared" si="0"/>
        <v>16</v>
      </c>
      <c r="B20">
        <f t="shared" si="1"/>
        <v>4.2397011724732829</v>
      </c>
    </row>
    <row r="21" spans="1:2">
      <c r="A21">
        <f t="shared" si="0"/>
        <v>17</v>
      </c>
      <c r="B21">
        <f t="shared" si="1"/>
        <v>5.3237903593617624</v>
      </c>
    </row>
    <row r="22" spans="1:2">
      <c r="A22">
        <f t="shared" si="0"/>
        <v>18</v>
      </c>
      <c r="B22">
        <f t="shared" si="1"/>
        <v>6.3889219320219777</v>
      </c>
    </row>
    <row r="23" spans="1:2">
      <c r="A23">
        <f t="shared" si="0"/>
        <v>19</v>
      </c>
      <c r="B23">
        <f t="shared" si="1"/>
        <v>7.3410561806288914</v>
      </c>
    </row>
    <row r="24" spans="1:2">
      <c r="A24">
        <f t="shared" si="0"/>
        <v>20</v>
      </c>
      <c r="B24">
        <f t="shared" si="1"/>
        <v>8.1213520231014975</v>
      </c>
    </row>
    <row r="25" spans="1:2">
      <c r="A25">
        <f t="shared" si="0"/>
        <v>21</v>
      </c>
      <c r="B25">
        <f t="shared" si="1"/>
        <v>8.7157354789103696</v>
      </c>
    </row>
    <row r="26" spans="1:2">
      <c r="A26">
        <f t="shared" si="0"/>
        <v>22</v>
      </c>
      <c r="B26">
        <f t="shared" si="1"/>
        <v>9.143417962403193</v>
      </c>
    </row>
    <row r="27" spans="1:2">
      <c r="A27">
        <f t="shared" si="0"/>
        <v>23</v>
      </c>
      <c r="B27">
        <f t="shared" si="1"/>
        <v>9.4385606745051334</v>
      </c>
    </row>
    <row r="28" spans="1:2">
      <c r="A28">
        <f t="shared" si="0"/>
        <v>24</v>
      </c>
      <c r="B28">
        <f t="shared" si="1"/>
        <v>9.6363695068864583</v>
      </c>
    </row>
    <row r="29" spans="1:2">
      <c r="A29">
        <f t="shared" si="0"/>
        <v>25</v>
      </c>
      <c r="B29">
        <f t="shared" si="1"/>
        <v>9.7663459703863538</v>
      </c>
    </row>
    <row r="30" spans="1:2">
      <c r="A30">
        <f t="shared" si="0"/>
        <v>26</v>
      </c>
      <c r="B30">
        <f t="shared" si="1"/>
        <v>9.8506402089570155</v>
      </c>
    </row>
    <row r="31" spans="1:2">
      <c r="A31">
        <f t="shared" si="0"/>
        <v>27</v>
      </c>
      <c r="B31">
        <f t="shared" si="1"/>
        <v>9.9048436471902388</v>
      </c>
    </row>
    <row r="32" spans="1:2">
      <c r="A32">
        <f t="shared" si="0"/>
        <v>28</v>
      </c>
      <c r="B32">
        <f t="shared" si="1"/>
        <v>9.9395066975095396</v>
      </c>
    </row>
    <row r="33" spans="1:2">
      <c r="A33">
        <f t="shared" si="0"/>
        <v>29</v>
      </c>
      <c r="B33">
        <f t="shared" si="1"/>
        <v>9.9615956956009395</v>
      </c>
    </row>
    <row r="34" spans="1:2">
      <c r="A34">
        <f t="shared" si="0"/>
        <v>30</v>
      </c>
      <c r="B34">
        <f t="shared" si="1"/>
        <v>9.9756402710448633</v>
      </c>
    </row>
  </sheetData>
  <mergeCells count="1">
    <mergeCell ref="H2:I2"/>
  </mergeCells>
  <phoneticPr fontId="0" type="noConversion"/>
  <dataValidations count="2">
    <dataValidation type="decimal" operator="greaterThan" allowBlank="1" showInputMessage="1" showErrorMessage="1" errorTitle="Chyba" error="Parametr musí být větší než 1" sqref="G2" xr:uid="{00000000-0002-0000-0400-000000000000}">
      <formula1>1</formula1>
    </dataValidation>
    <dataValidation type="decimal" operator="greaterThan" allowBlank="1" showInputMessage="1" showErrorMessage="1" errorTitle="Chyba" error="Parametr musí být kladný" sqref="G3" xr:uid="{00000000-0002-0000-0400-000001000000}">
      <formula1>0</formula1>
    </dataValidation>
  </dataValidations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workbookViewId="0">
      <selection activeCell="A2" sqref="A2"/>
    </sheetView>
  </sheetViews>
  <sheetFormatPr defaultRowHeight="12.75"/>
  <cols>
    <col min="5" max="5" width="11.5703125" customWidth="1"/>
    <col min="9" max="9" width="13" customWidth="1"/>
    <col min="16" max="16" width="13.140625" bestFit="1" customWidth="1"/>
  </cols>
  <sheetData>
    <row r="1" spans="1:7" ht="23.25" customHeight="1">
      <c r="A1" s="2" t="s">
        <v>15</v>
      </c>
    </row>
    <row r="2" spans="1:7">
      <c r="E2" s="10" t="s">
        <v>6</v>
      </c>
      <c r="F2" s="3" t="s">
        <v>7</v>
      </c>
      <c r="G2" s="7">
        <v>1.5</v>
      </c>
    </row>
    <row r="3" spans="1:7">
      <c r="A3" s="1" t="s">
        <v>3</v>
      </c>
      <c r="B3" s="1" t="s">
        <v>4</v>
      </c>
      <c r="F3" s="3" t="s">
        <v>9</v>
      </c>
      <c r="G3" s="5">
        <v>10</v>
      </c>
    </row>
    <row r="4" spans="1:7">
      <c r="A4">
        <v>0</v>
      </c>
      <c r="B4" s="4">
        <v>0.01</v>
      </c>
      <c r="F4" s="6" t="s">
        <v>14</v>
      </c>
      <c r="G4" s="5">
        <v>1.1000000000000001</v>
      </c>
    </row>
    <row r="5" spans="1:7">
      <c r="A5">
        <f>A4+1</f>
        <v>1</v>
      </c>
      <c r="B5">
        <f>B4*$G$2</f>
        <v>1.4999999999999999E-2</v>
      </c>
    </row>
    <row r="6" spans="1:7">
      <c r="A6">
        <f t="shared" ref="A6:A34" si="0">A5+1</f>
        <v>2</v>
      </c>
      <c r="B6">
        <f>B5*$G$2/(1+($G$2-1)*(B4/$G$3)^$G$4)</f>
        <v>2.2494363056203826E-2</v>
      </c>
    </row>
    <row r="7" spans="1:7">
      <c r="A7">
        <f t="shared" si="0"/>
        <v>3</v>
      </c>
      <c r="B7">
        <f t="shared" ref="B7:B34" si="1">B6*$G$2/(1+($G$2-1)*(B5/$G$3)^$G$4)</f>
        <v>3.3728341804517024E-2</v>
      </c>
    </row>
    <row r="8" spans="1:7">
      <c r="A8">
        <f t="shared" si="0"/>
        <v>4</v>
      </c>
      <c r="B8">
        <f t="shared" si="1"/>
        <v>5.0561604634221234E-2</v>
      </c>
    </row>
    <row r="9" spans="1:7">
      <c r="A9">
        <f t="shared" si="0"/>
        <v>5</v>
      </c>
      <c r="B9">
        <f t="shared" si="1"/>
        <v>7.5770086308844395E-2</v>
      </c>
    </row>
    <row r="10" spans="1:7">
      <c r="A10">
        <f t="shared" si="0"/>
        <v>6</v>
      </c>
      <c r="B10">
        <f t="shared" si="1"/>
        <v>0.11348604045334083</v>
      </c>
    </row>
    <row r="11" spans="1:7">
      <c r="A11">
        <f t="shared" si="0"/>
        <v>7</v>
      </c>
      <c r="B11">
        <f t="shared" si="1"/>
        <v>0.16983420106563668</v>
      </c>
    </row>
    <row r="12" spans="1:7">
      <c r="A12">
        <f t="shared" si="0"/>
        <v>8</v>
      </c>
      <c r="B12">
        <f t="shared" si="1"/>
        <v>0.25383095528593413</v>
      </c>
    </row>
    <row r="13" spans="1:7">
      <c r="A13">
        <f t="shared" si="0"/>
        <v>9</v>
      </c>
      <c r="B13">
        <f t="shared" si="1"/>
        <v>0.37860755035208987</v>
      </c>
    </row>
    <row r="14" spans="1:7">
      <c r="A14">
        <f t="shared" si="0"/>
        <v>10</v>
      </c>
      <c r="B14">
        <f t="shared" si="1"/>
        <v>0.56296310574896691</v>
      </c>
    </row>
    <row r="15" spans="1:7">
      <c r="A15">
        <f t="shared" si="0"/>
        <v>11</v>
      </c>
      <c r="B15">
        <f t="shared" si="1"/>
        <v>0.83307719822884407</v>
      </c>
    </row>
    <row r="16" spans="1:7">
      <c r="A16">
        <f t="shared" si="0"/>
        <v>12</v>
      </c>
      <c r="B16">
        <f t="shared" si="1"/>
        <v>1.2237811993121339</v>
      </c>
    </row>
    <row r="17" spans="1:2">
      <c r="A17">
        <f t="shared" si="0"/>
        <v>13</v>
      </c>
      <c r="B17">
        <f t="shared" si="1"/>
        <v>1.7779109224679721</v>
      </c>
    </row>
    <row r="18" spans="1:2">
      <c r="A18">
        <f t="shared" si="0"/>
        <v>14</v>
      </c>
      <c r="B18">
        <f t="shared" si="1"/>
        <v>2.5408510578259222</v>
      </c>
    </row>
    <row r="19" spans="1:2">
      <c r="A19">
        <f t="shared" si="0"/>
        <v>15</v>
      </c>
      <c r="B19">
        <f t="shared" si="1"/>
        <v>3.5460506813986878</v>
      </c>
    </row>
    <row r="20" spans="1:2">
      <c r="A20">
        <f t="shared" si="0"/>
        <v>16</v>
      </c>
      <c r="B20">
        <f t="shared" si="1"/>
        <v>4.788611066817583</v>
      </c>
    </row>
    <row r="21" spans="1:2">
      <c r="A21">
        <f t="shared" si="0"/>
        <v>17</v>
      </c>
      <c r="B21">
        <f t="shared" si="1"/>
        <v>6.1930158997313143</v>
      </c>
    </row>
    <row r="22" spans="1:2">
      <c r="A22">
        <f t="shared" si="0"/>
        <v>18</v>
      </c>
      <c r="B22">
        <f t="shared" si="1"/>
        <v>7.5992048357495765</v>
      </c>
    </row>
    <row r="23" spans="1:2">
      <c r="A23">
        <f t="shared" si="0"/>
        <v>19</v>
      </c>
      <c r="B23">
        <f t="shared" si="1"/>
        <v>8.8010576620365892</v>
      </c>
    </row>
    <row r="24" spans="1:2">
      <c r="A24">
        <f t="shared" si="0"/>
        <v>20</v>
      </c>
      <c r="B24">
        <f t="shared" si="1"/>
        <v>9.6385116367282588</v>
      </c>
    </row>
    <row r="25" spans="1:2">
      <c r="A25">
        <f t="shared" si="0"/>
        <v>21</v>
      </c>
      <c r="B25">
        <f t="shared" si="1"/>
        <v>10.078831861293969</v>
      </c>
    </row>
    <row r="26" spans="1:2">
      <c r="A26">
        <f t="shared" si="0"/>
        <v>22</v>
      </c>
      <c r="B26">
        <f t="shared" si="1"/>
        <v>10.213966230753991</v>
      </c>
    </row>
    <row r="27" spans="1:2">
      <c r="A27">
        <f t="shared" si="0"/>
        <v>23</v>
      </c>
      <c r="B27">
        <f t="shared" si="1"/>
        <v>10.184516294241531</v>
      </c>
    </row>
    <row r="28" spans="1:2">
      <c r="A28">
        <f t="shared" si="0"/>
        <v>24</v>
      </c>
      <c r="B28">
        <f t="shared" si="1"/>
        <v>10.105152764687604</v>
      </c>
    </row>
    <row r="29" spans="1:2">
      <c r="A29">
        <f t="shared" si="0"/>
        <v>25</v>
      </c>
      <c r="B29">
        <f t="shared" si="1"/>
        <v>10.037182919024895</v>
      </c>
    </row>
    <row r="30" spans="1:2">
      <c r="A30">
        <f t="shared" si="0"/>
        <v>26</v>
      </c>
      <c r="B30">
        <f t="shared" si="1"/>
        <v>9.9986120517589985</v>
      </c>
    </row>
    <row r="31" spans="1:2">
      <c r="A31">
        <f t="shared" si="0"/>
        <v>27</v>
      </c>
      <c r="B31">
        <f t="shared" si="1"/>
        <v>9.9849962424222003</v>
      </c>
    </row>
    <row r="32" spans="1:2">
      <c r="A32">
        <f t="shared" si="0"/>
        <v>28</v>
      </c>
      <c r="B32">
        <f t="shared" si="1"/>
        <v>9.9855044155493733</v>
      </c>
    </row>
    <row r="33" spans="1:2">
      <c r="A33">
        <f t="shared" si="0"/>
        <v>29</v>
      </c>
      <c r="B33">
        <f t="shared" si="1"/>
        <v>9.9910004298033463</v>
      </c>
    </row>
    <row r="34" spans="1:2">
      <c r="A34">
        <f t="shared" si="0"/>
        <v>30</v>
      </c>
      <c r="B34">
        <f t="shared" si="1"/>
        <v>9.9963131325985</v>
      </c>
    </row>
  </sheetData>
  <phoneticPr fontId="0" type="noConversion"/>
  <dataValidations count="2">
    <dataValidation type="decimal" operator="greaterThan" allowBlank="1" showInputMessage="1" showErrorMessage="1" errorTitle="Chyba" error="Parametr musí být kladný" sqref="G3" xr:uid="{00000000-0002-0000-0500-000000000000}">
      <formula1>0</formula1>
    </dataValidation>
    <dataValidation type="decimal" operator="greaterThan" allowBlank="1" showInputMessage="1" showErrorMessage="1" errorTitle="Chyba" error="Parametr musí být větší než 1" sqref="G2" xr:uid="{00000000-0002-0000-0500-000001000000}">
      <formula1>1</formula1>
    </dataValidation>
  </dataValidations>
  <pageMargins left="0.75" right="0.75" top="1" bottom="1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tabSelected="1" workbookViewId="0">
      <selection activeCell="D2" sqref="D2:E2"/>
    </sheetView>
  </sheetViews>
  <sheetFormatPr defaultRowHeight="12.75"/>
  <sheetData>
    <row r="1" spans="1:11" ht="23.25" customHeight="1">
      <c r="A1" s="2" t="s">
        <v>16</v>
      </c>
    </row>
    <row r="2" spans="1:11">
      <c r="D2" s="12" t="s">
        <v>6</v>
      </c>
      <c r="E2" s="12"/>
      <c r="F2" s="3" t="s">
        <v>7</v>
      </c>
      <c r="G2" s="7">
        <v>1.1000000000000001</v>
      </c>
      <c r="H2" s="11" t="s">
        <v>8</v>
      </c>
      <c r="I2" s="12"/>
      <c r="J2">
        <f>G3</f>
        <v>10</v>
      </c>
      <c r="K2" t="str">
        <f>IF(LN($G$2)&lt;($G$3-$G$4)/(2*$G$3),"asymptoticky stabilní",IF(LN($G$2)&gt;($G$3-$G$4)/(2*$G$3),"nestabilní",""))</f>
        <v>asymptoticky stabilní</v>
      </c>
    </row>
    <row r="3" spans="1:11">
      <c r="A3" s="1" t="s">
        <v>3</v>
      </c>
      <c r="B3" s="1" t="s">
        <v>4</v>
      </c>
      <c r="F3" s="3" t="s">
        <v>9</v>
      </c>
      <c r="G3" s="5">
        <v>10</v>
      </c>
    </row>
    <row r="4" spans="1:11">
      <c r="A4">
        <v>0</v>
      </c>
      <c r="B4" s="4">
        <v>2</v>
      </c>
      <c r="F4" s="8" t="s">
        <v>17</v>
      </c>
      <c r="G4" s="5">
        <v>1</v>
      </c>
    </row>
    <row r="5" spans="1:11">
      <c r="A5">
        <f>A4+1</f>
        <v>1</v>
      </c>
      <c r="B5">
        <f>$G$2^(4*$G$3/(($G$3-$G$4)^2)*(1-B4/$G$3)*(B4-$G$4))*B4</f>
        <v>2.0767425511057791</v>
      </c>
    </row>
    <row r="6" spans="1:11">
      <c r="A6">
        <f t="shared" ref="A6:A34" si="0">A5+1</f>
        <v>2</v>
      </c>
      <c r="B6">
        <f t="shared" ref="B6:B34" si="1">$G$2^(4*$G$3/(($G$3-$G$4)^2)*(1-B5/$G$3)*(B5-$G$4))*B5</f>
        <v>2.1618291363519795</v>
      </c>
    </row>
    <row r="7" spans="1:11">
      <c r="A7">
        <f t="shared" si="0"/>
        <v>3</v>
      </c>
      <c r="B7">
        <f t="shared" si="1"/>
        <v>2.2565036756445882</v>
      </c>
    </row>
    <row r="8" spans="1:11">
      <c r="A8">
        <f t="shared" si="0"/>
        <v>4</v>
      </c>
      <c r="B8">
        <f t="shared" si="1"/>
        <v>2.3622422146938504</v>
      </c>
    </row>
    <row r="9" spans="1:11">
      <c r="A9">
        <f t="shared" si="0"/>
        <v>5</v>
      </c>
      <c r="B9">
        <f t="shared" si="1"/>
        <v>2.4808016454946524</v>
      </c>
    </row>
    <row r="10" spans="1:11">
      <c r="A10">
        <f t="shared" si="0"/>
        <v>6</v>
      </c>
      <c r="B10">
        <f t="shared" si="1"/>
        <v>2.6142779861275041</v>
      </c>
    </row>
    <row r="11" spans="1:11">
      <c r="A11">
        <f t="shared" si="0"/>
        <v>7</v>
      </c>
      <c r="B11">
        <f t="shared" si="1"/>
        <v>2.7651746688051939</v>
      </c>
    </row>
    <row r="12" spans="1:11">
      <c r="A12">
        <f t="shared" si="0"/>
        <v>8</v>
      </c>
      <c r="B12">
        <f t="shared" si="1"/>
        <v>2.9364797172845378</v>
      </c>
    </row>
    <row r="13" spans="1:11">
      <c r="A13">
        <f t="shared" si="0"/>
        <v>9</v>
      </c>
      <c r="B13">
        <f t="shared" si="1"/>
        <v>3.1317473546945078</v>
      </c>
    </row>
    <row r="14" spans="1:11">
      <c r="A14">
        <f t="shared" si="0"/>
        <v>10</v>
      </c>
      <c r="B14">
        <f t="shared" si="1"/>
        <v>3.3551729918250897</v>
      </c>
    </row>
    <row r="15" spans="1:11">
      <c r="A15">
        <f t="shared" si="0"/>
        <v>11</v>
      </c>
      <c r="B15">
        <f t="shared" si="1"/>
        <v>3.6116382283866257</v>
      </c>
    </row>
    <row r="16" spans="1:11">
      <c r="A16">
        <f t="shared" si="0"/>
        <v>12</v>
      </c>
      <c r="B16">
        <f t="shared" si="1"/>
        <v>3.9066806305355857</v>
      </c>
    </row>
    <row r="17" spans="1:2">
      <c r="A17">
        <f t="shared" si="0"/>
        <v>13</v>
      </c>
      <c r="B17">
        <f t="shared" si="1"/>
        <v>4.2463065990176068</v>
      </c>
    </row>
    <row r="18" spans="1:2">
      <c r="A18">
        <f t="shared" si="0"/>
        <v>14</v>
      </c>
      <c r="B18">
        <f t="shared" si="1"/>
        <v>4.6365105447182966</v>
      </c>
    </row>
    <row r="19" spans="1:2">
      <c r="A19">
        <f t="shared" si="0"/>
        <v>15</v>
      </c>
      <c r="B19">
        <f t="shared" si="1"/>
        <v>5.0822946480628488</v>
      </c>
    </row>
    <row r="20" spans="1:2">
      <c r="A20">
        <f t="shared" si="0"/>
        <v>16</v>
      </c>
      <c r="B20">
        <f t="shared" si="1"/>
        <v>5.5859350019521026</v>
      </c>
    </row>
    <row r="21" spans="1:2">
      <c r="A21">
        <f t="shared" si="0"/>
        <v>17</v>
      </c>
      <c r="B21">
        <f t="shared" si="1"/>
        <v>6.1443149345021055</v>
      </c>
    </row>
    <row r="22" spans="1:2">
      <c r="A22">
        <f t="shared" si="0"/>
        <v>18</v>
      </c>
      <c r="B22">
        <f t="shared" si="1"/>
        <v>6.7455531537961972</v>
      </c>
    </row>
    <row r="23" spans="1:2">
      <c r="A23">
        <f t="shared" si="0"/>
        <v>19</v>
      </c>
      <c r="B23">
        <f t="shared" si="1"/>
        <v>7.3661245496550762</v>
      </c>
    </row>
    <row r="24" spans="1:2">
      <c r="A24">
        <f t="shared" si="0"/>
        <v>20</v>
      </c>
      <c r="B24">
        <f t="shared" si="1"/>
        <v>7.9710105693766904</v>
      </c>
    </row>
    <row r="25" spans="1:2">
      <c r="A25">
        <f t="shared" si="0"/>
        <v>21</v>
      </c>
      <c r="B25">
        <f t="shared" si="1"/>
        <v>8.5197159651160597</v>
      </c>
    </row>
    <row r="26" spans="1:2">
      <c r="A26">
        <f t="shared" si="0"/>
        <v>22</v>
      </c>
      <c r="B26">
        <f t="shared" si="1"/>
        <v>8.9779762344448173</v>
      </c>
    </row>
    <row r="27" spans="1:2">
      <c r="A27">
        <f t="shared" si="0"/>
        <v>23</v>
      </c>
      <c r="B27">
        <f t="shared" si="1"/>
        <v>9.3292182800019887</v>
      </c>
    </row>
    <row r="28" spans="1:2">
      <c r="A28">
        <f t="shared" si="0"/>
        <v>24</v>
      </c>
      <c r="B28">
        <f t="shared" si="1"/>
        <v>9.57779916351849</v>
      </c>
    </row>
    <row r="29" spans="1:2">
      <c r="A29">
        <f t="shared" si="0"/>
        <v>25</v>
      </c>
      <c r="B29">
        <f t="shared" si="1"/>
        <v>9.7424566899626779</v>
      </c>
    </row>
    <row r="30" spans="1:2">
      <c r="A30">
        <f t="shared" si="0"/>
        <v>26</v>
      </c>
      <c r="B30">
        <f t="shared" si="1"/>
        <v>9.8462500877291692</v>
      </c>
    </row>
    <row r="31" spans="1:2">
      <c r="A31">
        <f t="shared" si="0"/>
        <v>27</v>
      </c>
      <c r="B31">
        <f t="shared" si="1"/>
        <v>9.9094839987768815</v>
      </c>
    </row>
    <row r="32" spans="1:2">
      <c r="A32">
        <f t="shared" si="0"/>
        <v>28</v>
      </c>
      <c r="B32">
        <f t="shared" si="1"/>
        <v>9.9471689277352535</v>
      </c>
    </row>
    <row r="33" spans="1:2">
      <c r="A33">
        <f t="shared" si="0"/>
        <v>29</v>
      </c>
      <c r="B33">
        <f t="shared" si="1"/>
        <v>9.9693239409817878</v>
      </c>
    </row>
    <row r="34" spans="1:2">
      <c r="A34">
        <f t="shared" si="0"/>
        <v>30</v>
      </c>
      <c r="B34">
        <f t="shared" si="1"/>
        <v>9.9822426906262471</v>
      </c>
    </row>
  </sheetData>
  <mergeCells count="2">
    <mergeCell ref="H2:I2"/>
    <mergeCell ref="D2:E2"/>
  </mergeCells>
  <phoneticPr fontId="6" type="noConversion"/>
  <dataValidations count="2">
    <dataValidation type="decimal" operator="greaterThan" allowBlank="1" showInputMessage="1" showErrorMessage="1" errorTitle="Chyba" error="Parametr musí být kladný" sqref="G3" xr:uid="{00000000-0002-0000-0600-000000000000}">
      <formula1>0</formula1>
    </dataValidation>
    <dataValidation type="decimal" operator="greaterThan" allowBlank="1" showInputMessage="1" showErrorMessage="1" errorTitle="Chyba" error="Parametr musí být větší než 1" sqref="G2" xr:uid="{00000000-0002-0000-0600-000001000000}">
      <formula1>1</formula1>
    </dataValidation>
  </dataValidations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workbookViewId="0">
      <selection activeCell="H2" sqref="H2:I2"/>
    </sheetView>
  </sheetViews>
  <sheetFormatPr defaultRowHeight="12.75"/>
  <cols>
    <col min="5" max="5" width="11.5703125" customWidth="1"/>
    <col min="9" max="9" width="13" customWidth="1"/>
  </cols>
  <sheetData>
    <row r="1" spans="1:11" ht="23.25" customHeight="1">
      <c r="A1" s="2" t="s">
        <v>18</v>
      </c>
    </row>
    <row r="2" spans="1:11">
      <c r="E2" s="10" t="s">
        <v>6</v>
      </c>
      <c r="F2" s="3" t="s">
        <v>2</v>
      </c>
      <c r="G2" s="5">
        <v>1.5</v>
      </c>
      <c r="H2" s="11" t="s">
        <v>8</v>
      </c>
      <c r="I2" s="12"/>
      <c r="J2">
        <f>G3</f>
        <v>10</v>
      </c>
      <c r="K2" t="str">
        <f>IF(ABS(1-LN(G2)/LN(G3))&lt;1,"asymptoticky stabilní",(IF(ABS(1-LN(G2)/LN(G3))&gt;1,"nestabilní","stabilní")))</f>
        <v>asymptoticky stabilní</v>
      </c>
    </row>
    <row r="3" spans="1:11">
      <c r="A3" s="1" t="s">
        <v>3</v>
      </c>
      <c r="B3" s="1" t="s">
        <v>4</v>
      </c>
      <c r="F3" s="3" t="s">
        <v>9</v>
      </c>
      <c r="G3" s="5">
        <v>10</v>
      </c>
    </row>
    <row r="4" spans="1:11">
      <c r="A4">
        <v>0</v>
      </c>
      <c r="B4" s="4">
        <v>0.01</v>
      </c>
    </row>
    <row r="5" spans="1:11">
      <c r="A5">
        <f>A4+1</f>
        <v>1</v>
      </c>
      <c r="B5">
        <f>$G$2*B4^(1-LN($G$2)/LN($G$3))</f>
        <v>3.3750000000000016E-2</v>
      </c>
    </row>
    <row r="6" spans="1:11">
      <c r="A6">
        <f t="shared" ref="A6:A34" si="0">A5+1</f>
        <v>2</v>
      </c>
      <c r="B6">
        <f t="shared" ref="B6:B34" si="1">$G$2*B5^(1-LN($G$2)/LN($G$3))</f>
        <v>9.194395047960302E-2</v>
      </c>
    </row>
    <row r="7" spans="1:11">
      <c r="A7">
        <f t="shared" si="0"/>
        <v>3</v>
      </c>
      <c r="B7">
        <f t="shared" si="1"/>
        <v>0.20995630962137696</v>
      </c>
    </row>
    <row r="8" spans="1:11">
      <c r="A8">
        <f t="shared" si="0"/>
        <v>4</v>
      </c>
      <c r="B8">
        <f t="shared" si="1"/>
        <v>0.41455996574701803</v>
      </c>
    </row>
    <row r="9" spans="1:11">
      <c r="A9">
        <f t="shared" si="0"/>
        <v>5</v>
      </c>
      <c r="B9">
        <f t="shared" si="1"/>
        <v>0.72613629024373205</v>
      </c>
    </row>
    <row r="10" spans="1:11">
      <c r="A10">
        <f t="shared" si="0"/>
        <v>6</v>
      </c>
      <c r="B10">
        <f t="shared" si="1"/>
        <v>1.152345981070644</v>
      </c>
    </row>
    <row r="11" spans="1:11">
      <c r="A11">
        <f t="shared" si="0"/>
        <v>7</v>
      </c>
      <c r="B11">
        <f t="shared" si="1"/>
        <v>1.6858927447092853</v>
      </c>
    </row>
    <row r="12" spans="1:11">
      <c r="A12">
        <f t="shared" si="0"/>
        <v>8</v>
      </c>
      <c r="B12">
        <f t="shared" si="1"/>
        <v>2.3066326266224393</v>
      </c>
    </row>
    <row r="13" spans="1:11">
      <c r="A13">
        <f t="shared" si="0"/>
        <v>9</v>
      </c>
      <c r="B13">
        <f t="shared" si="1"/>
        <v>2.9864301462272831</v>
      </c>
    </row>
    <row r="14" spans="1:11">
      <c r="A14">
        <f t="shared" si="0"/>
        <v>10</v>
      </c>
      <c r="B14">
        <f t="shared" si="1"/>
        <v>3.6946511841005241</v>
      </c>
    </row>
    <row r="15" spans="1:11">
      <c r="A15">
        <f t="shared" si="0"/>
        <v>11</v>
      </c>
      <c r="B15">
        <f t="shared" si="1"/>
        <v>4.4027089798204955</v>
      </c>
    </row>
    <row r="16" spans="1:11">
      <c r="A16">
        <f t="shared" si="0"/>
        <v>12</v>
      </c>
      <c r="B16">
        <f t="shared" si="1"/>
        <v>5.0869536063648919</v>
      </c>
    </row>
    <row r="17" spans="1:2">
      <c r="A17">
        <f t="shared" si="0"/>
        <v>13</v>
      </c>
      <c r="B17">
        <f t="shared" si="1"/>
        <v>5.7299125854231772</v>
      </c>
    </row>
    <row r="18" spans="1:2">
      <c r="A18">
        <f t="shared" si="0"/>
        <v>14</v>
      </c>
      <c r="B18">
        <f t="shared" si="1"/>
        <v>6.3202756566089615</v>
      </c>
    </row>
    <row r="19" spans="1:2">
      <c r="A19">
        <f t="shared" si="0"/>
        <v>15</v>
      </c>
      <c r="B19">
        <f t="shared" si="1"/>
        <v>6.8521153500744347</v>
      </c>
    </row>
    <row r="20" spans="1:2">
      <c r="A20">
        <f t="shared" si="0"/>
        <v>16</v>
      </c>
      <c r="B20">
        <f t="shared" si="1"/>
        <v>7.3237667916240916</v>
      </c>
    </row>
    <row r="21" spans="1:2">
      <c r="A21">
        <f t="shared" si="0"/>
        <v>17</v>
      </c>
      <c r="B21">
        <f t="shared" si="1"/>
        <v>7.7366611803161938</v>
      </c>
    </row>
    <row r="22" spans="1:2">
      <c r="A22">
        <f t="shared" si="0"/>
        <v>18</v>
      </c>
      <c r="B22">
        <f t="shared" si="1"/>
        <v>8.0942817705534527</v>
      </c>
    </row>
    <row r="23" spans="1:2">
      <c r="A23">
        <f t="shared" si="0"/>
        <v>19</v>
      </c>
      <c r="B23">
        <f t="shared" si="1"/>
        <v>8.4013158812461857</v>
      </c>
    </row>
    <row r="24" spans="1:2">
      <c r="A24">
        <f t="shared" si="0"/>
        <v>20</v>
      </c>
      <c r="B24">
        <f t="shared" si="1"/>
        <v>8.6630154867210969</v>
      </c>
    </row>
    <row r="25" spans="1:2">
      <c r="A25">
        <f t="shared" si="0"/>
        <v>21</v>
      </c>
      <c r="B25">
        <f t="shared" si="1"/>
        <v>8.8847460510550498</v>
      </c>
    </row>
    <row r="26" spans="1:2">
      <c r="A26">
        <f t="shared" si="0"/>
        <v>22</v>
      </c>
      <c r="B26">
        <f t="shared" si="1"/>
        <v>9.0716896100003872</v>
      </c>
    </row>
    <row r="27" spans="1:2">
      <c r="A27">
        <f t="shared" si="0"/>
        <v>23</v>
      </c>
      <c r="B27">
        <f t="shared" si="1"/>
        <v>9.228665895790396</v>
      </c>
    </row>
    <row r="28" spans="1:2">
      <c r="A28">
        <f t="shared" si="0"/>
        <v>24</v>
      </c>
      <c r="B28">
        <f t="shared" si="1"/>
        <v>9.3600389161827859</v>
      </c>
    </row>
    <row r="29" spans="1:2">
      <c r="A29">
        <f t="shared" si="0"/>
        <v>25</v>
      </c>
      <c r="B29">
        <f t="shared" si="1"/>
        <v>9.4696822864152388</v>
      </c>
    </row>
    <row r="30" spans="1:2">
      <c r="A30">
        <f t="shared" si="0"/>
        <v>26</v>
      </c>
      <c r="B30">
        <f t="shared" si="1"/>
        <v>9.5609827829544969</v>
      </c>
    </row>
    <row r="31" spans="1:2">
      <c r="A31">
        <f t="shared" si="0"/>
        <v>27</v>
      </c>
      <c r="B31">
        <f t="shared" si="1"/>
        <v>9.6368670851882001</v>
      </c>
    </row>
    <row r="32" spans="1:2">
      <c r="A32">
        <f t="shared" si="0"/>
        <v>28</v>
      </c>
      <c r="B32">
        <f t="shared" si="1"/>
        <v>9.699841151223648</v>
      </c>
    </row>
    <row r="33" spans="1:2">
      <c r="A33">
        <f t="shared" si="0"/>
        <v>29</v>
      </c>
      <c r="B33">
        <f t="shared" si="1"/>
        <v>9.7520351165497949</v>
      </c>
    </row>
    <row r="34" spans="1:2">
      <c r="A34">
        <f t="shared" si="0"/>
        <v>30</v>
      </c>
      <c r="B34">
        <f t="shared" si="1"/>
        <v>9.7952491364793186</v>
      </c>
    </row>
  </sheetData>
  <mergeCells count="1">
    <mergeCell ref="H2:I2"/>
  </mergeCells>
  <phoneticPr fontId="0" type="noConversion"/>
  <dataValidations count="1">
    <dataValidation type="decimal" operator="greaterThan" allowBlank="1" showInputMessage="1" showErrorMessage="1" errorTitle="Chyba" error="Parametr musí být kladný" sqref="G2:G3" xr:uid="{00000000-0002-0000-0700-000000000000}">
      <formula1>0</formula1>
    </dataValidation>
  </dataValidations>
  <pageMargins left="0.75" right="0.75" top="1" bottom="1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 </dc:creator>
  <cp:keywords/>
  <dc:description/>
  <cp:lastModifiedBy>Zdeněk Pospíšil</cp:lastModifiedBy>
  <cp:revision/>
  <dcterms:created xsi:type="dcterms:W3CDTF">2020-09-26T18:31:33Z</dcterms:created>
  <dcterms:modified xsi:type="dcterms:W3CDTF">2020-09-26T19:44:46Z</dcterms:modified>
  <cp:category/>
  <cp:contentStatus/>
</cp:coreProperties>
</file>