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ka\Documents\A_vyuka\EXCEL\"/>
    </mc:Choice>
  </mc:AlternateContent>
  <xr:revisionPtr revIDLastSave="0" documentId="13_ncr:1_{D826C8A9-1DAA-4462-872B-10DFCE0B39BB}" xr6:coauthVersionLast="47" xr6:coauthVersionMax="47" xr10:uidLastSave="{00000000-0000-0000-0000-000000000000}"/>
  <bookViews>
    <workbookView xWindow="-120" yWindow="-120" windowWidth="29040" windowHeight="15840" xr2:uid="{2AE2A9D0-F722-41EA-A2AF-613EA2790664}"/>
  </bookViews>
  <sheets>
    <sheet name="čas" sheetId="2" r:id="rId1"/>
    <sheet name="datu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3" i="2"/>
  <c r="K2" i="2"/>
  <c r="J4" i="2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3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" i="2"/>
  <c r="F3" i="2"/>
  <c r="G3" i="2"/>
  <c r="H3" i="2"/>
  <c r="F4" i="2"/>
  <c r="H4" i="2" s="1"/>
  <c r="G4" i="2"/>
  <c r="F5" i="2"/>
  <c r="H5" i="2" s="1"/>
  <c r="G5" i="2"/>
  <c r="F6" i="2"/>
  <c r="G6" i="2"/>
  <c r="H6" i="2"/>
  <c r="F7" i="2"/>
  <c r="H7" i="2" s="1"/>
  <c r="G7" i="2"/>
  <c r="F8" i="2"/>
  <c r="H8" i="2" s="1"/>
  <c r="G8" i="2"/>
  <c r="F9" i="2"/>
  <c r="G9" i="2"/>
  <c r="H9" i="2" s="1"/>
  <c r="F10" i="2"/>
  <c r="G10" i="2"/>
  <c r="H10" i="2"/>
  <c r="F11" i="2"/>
  <c r="H11" i="2" s="1"/>
  <c r="G11" i="2"/>
  <c r="F12" i="2"/>
  <c r="H12" i="2" s="1"/>
  <c r="G12" i="2"/>
  <c r="F13" i="2"/>
  <c r="G13" i="2"/>
  <c r="H13" i="2" s="1"/>
  <c r="F14" i="2"/>
  <c r="G14" i="2"/>
  <c r="H14" i="2"/>
  <c r="F15" i="2"/>
  <c r="H15" i="2" s="1"/>
  <c r="G15" i="2"/>
  <c r="F16" i="2"/>
  <c r="H16" i="2" s="1"/>
  <c r="G16" i="2"/>
  <c r="F17" i="2"/>
  <c r="G17" i="2"/>
  <c r="H17" i="2" s="1"/>
  <c r="F18" i="2"/>
  <c r="G18" i="2"/>
  <c r="H18" i="2"/>
  <c r="F19" i="2"/>
  <c r="H19" i="2" s="1"/>
  <c r="G19" i="2"/>
  <c r="F20" i="2"/>
  <c r="H20" i="2" s="1"/>
  <c r="G20" i="2"/>
  <c r="F21" i="2"/>
  <c r="G21" i="2"/>
  <c r="H21" i="2" s="1"/>
  <c r="F22" i="2"/>
  <c r="G22" i="2"/>
  <c r="H22" i="2"/>
  <c r="F23" i="2"/>
  <c r="H23" i="2" s="1"/>
  <c r="G23" i="2"/>
  <c r="H2" i="2"/>
  <c r="G2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" i="2"/>
  <c r="K5" i="3"/>
  <c r="K15" i="3"/>
  <c r="K14" i="3"/>
  <c r="K13" i="3"/>
  <c r="K12" i="3"/>
  <c r="K11" i="3"/>
  <c r="K10" i="3"/>
  <c r="K9" i="3"/>
  <c r="K8" i="3"/>
  <c r="K7" i="3"/>
  <c r="K6" i="3"/>
  <c r="K4" i="3"/>
  <c r="J13" i="3"/>
  <c r="J14" i="3"/>
  <c r="J15" i="3"/>
  <c r="J12" i="3"/>
  <c r="J9" i="3"/>
  <c r="J10" i="3"/>
  <c r="J11" i="3"/>
  <c r="J8" i="3"/>
  <c r="J5" i="3"/>
  <c r="J6" i="3"/>
  <c r="J7" i="3"/>
  <c r="J4" i="3"/>
  <c r="E8" i="3"/>
  <c r="E9" i="3"/>
  <c r="E10" i="3"/>
  <c r="E7" i="3"/>
  <c r="D8" i="3"/>
  <c r="D9" i="3"/>
  <c r="D10" i="3"/>
  <c r="D7" i="3"/>
  <c r="C8" i="3"/>
  <c r="C9" i="3"/>
  <c r="C10" i="3"/>
  <c r="C7" i="3"/>
  <c r="B11" i="3"/>
  <c r="A11" i="3"/>
  <c r="C11" i="3" s="1"/>
  <c r="E11" i="3" l="1"/>
  <c r="D11" i="3"/>
</calcChain>
</file>

<file path=xl/sharedStrings.xml><?xml version="1.0" encoding="utf-8"?>
<sst xmlns="http://schemas.openxmlformats.org/spreadsheetml/2006/main" count="19" uniqueCount="18">
  <si>
    <t>zdrojová</t>
  </si>
  <si>
    <t>24.12.1899</t>
  </si>
  <si>
    <t>jako čísla:</t>
  </si>
  <si>
    <t>r2020</t>
  </si>
  <si>
    <t>r2021</t>
  </si>
  <si>
    <t>r2022</t>
  </si>
  <si>
    <t>týden v roce</t>
  </si>
  <si>
    <t>MĚŘENÍ V NĚKOLIKA SEZÓNÁCH do společného grafu</t>
  </si>
  <si>
    <r>
      <t>den v</t>
    </r>
    <r>
      <rPr>
        <b/>
        <sz val="11"/>
        <color theme="0"/>
        <rFont val="Calibri"/>
        <family val="2"/>
        <charset val="238"/>
        <scheme val="minor"/>
      </rPr>
      <t>.</t>
    </r>
    <r>
      <rPr>
        <b/>
        <sz val="11"/>
        <color theme="1"/>
        <rFont val="Calibri"/>
        <family val="2"/>
        <charset val="238"/>
        <scheme val="minor"/>
      </rPr>
      <t>roce</t>
    </r>
  </si>
  <si>
    <t>formát ČAS</t>
  </si>
  <si>
    <t>formát ČÍSLO</t>
  </si>
  <si>
    <t>formát TEXT</t>
  </si>
  <si>
    <t>minuty</t>
  </si>
  <si>
    <t>vteřiny</t>
  </si>
  <si>
    <t>desetinné číslo</t>
  </si>
  <si>
    <t>desetinná hodina</t>
  </si>
  <si>
    <t>kumulativní časy</t>
  </si>
  <si>
    <t>odčítání časů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</si>
</sst>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.00"/>
    <numFmt numFmtId="166" formatCode="[$-F400]h:mm:ss\ AM/PM"/>
    <numFmt numFmtId="168" formatCode="0.0000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2" fillId="0" borderId="0" xfId="0" applyFont="1"/>
    <xf numFmtId="1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left" vertical="center"/>
    </xf>
    <xf numFmtId="14" fontId="0" fillId="2" borderId="0" xfId="0" applyNumberFormat="1" applyFill="1"/>
    <xf numFmtId="0" fontId="0" fillId="2" borderId="0" xfId="0" applyFill="1"/>
    <xf numFmtId="14" fontId="0" fillId="3" borderId="0" xfId="0" applyNumberFormat="1" applyFill="1"/>
    <xf numFmtId="0" fontId="0" fillId="3" borderId="0" xfId="0" applyFill="1"/>
    <xf numFmtId="14" fontId="0" fillId="4" borderId="0" xfId="0" applyNumberFormat="1" applyFill="1"/>
    <xf numFmtId="0" fontId="0" fillId="4" borderId="0" xfId="0" applyFill="1"/>
    <xf numFmtId="0" fontId="2" fillId="0" borderId="0" xfId="0" applyFont="1" applyAlignment="1">
      <alignment wrapText="1"/>
    </xf>
    <xf numFmtId="1" fontId="0" fillId="2" borderId="0" xfId="0" applyNumberFormat="1" applyFill="1"/>
    <xf numFmtId="1" fontId="2" fillId="2" borderId="0" xfId="0" applyNumberFormat="1" applyFont="1" applyFill="1"/>
    <xf numFmtId="1" fontId="2" fillId="3" borderId="0" xfId="0" applyNumberFormat="1" applyFont="1" applyFill="1"/>
    <xf numFmtId="1" fontId="2" fillId="4" borderId="0" xfId="0" applyNumberFormat="1" applyFont="1" applyFill="1"/>
    <xf numFmtId="0" fontId="2" fillId="0" borderId="0" xfId="0" applyFont="1" applyAlignment="1"/>
    <xf numFmtId="164" fontId="1" fillId="0" borderId="0" xfId="0" applyNumberFormat="1" applyFont="1" applyAlignment="1"/>
    <xf numFmtId="0" fontId="0" fillId="0" borderId="0" xfId="0" applyAlignment="1"/>
    <xf numFmtId="168" fontId="1" fillId="0" borderId="0" xfId="0" applyNumberFormat="1" applyFont="1" applyAlignment="1"/>
    <xf numFmtId="166" fontId="0" fillId="0" borderId="0" xfId="0" applyNumberFormat="1" applyAlignment="1"/>
    <xf numFmtId="0" fontId="2" fillId="4" borderId="0" xfId="0" applyFont="1" applyFill="1" applyAlignment="1"/>
    <xf numFmtId="166" fontId="1" fillId="4" borderId="0" xfId="0" applyNumberFormat="1" applyFont="1" applyFill="1" applyAlignment="1"/>
    <xf numFmtId="164" fontId="1" fillId="4" borderId="0" xfId="0" applyNumberFormat="1" applyFont="1" applyFill="1" applyAlignment="1"/>
    <xf numFmtId="164" fontId="0" fillId="0" borderId="0" xfId="0" applyNumberFormat="1"/>
    <xf numFmtId="0" fontId="2" fillId="4" borderId="0" xfId="0" applyFont="1" applyFill="1" applyAlignment="1">
      <alignment wrapText="1"/>
    </xf>
    <xf numFmtId="164" fontId="0" fillId="5" borderId="0" xfId="0" applyNumberFormat="1" applyFill="1"/>
    <xf numFmtId="164" fontId="0" fillId="4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datum!$L$3</c:f>
              <c:strCache>
                <c:ptCount val="1"/>
                <c:pt idx="0">
                  <c:v>r2020</c:v>
                </c:pt>
              </c:strCache>
            </c:strRef>
          </c:tx>
          <c:xVal>
            <c:numRef>
              <c:f>datum!$J$4:$J$15</c:f>
              <c:numCache>
                <c:formatCode>0</c:formatCode>
                <c:ptCount val="12"/>
                <c:pt idx="0">
                  <c:v>91</c:v>
                </c:pt>
                <c:pt idx="1">
                  <c:v>122</c:v>
                </c:pt>
                <c:pt idx="2">
                  <c:v>154</c:v>
                </c:pt>
                <c:pt idx="3">
                  <c:v>181</c:v>
                </c:pt>
                <c:pt idx="4">
                  <c:v>92</c:v>
                </c:pt>
                <c:pt idx="5">
                  <c:v>124</c:v>
                </c:pt>
                <c:pt idx="6">
                  <c:v>151</c:v>
                </c:pt>
                <c:pt idx="7">
                  <c:v>183</c:v>
                </c:pt>
                <c:pt idx="8">
                  <c:v>89</c:v>
                </c:pt>
                <c:pt idx="9">
                  <c:v>120</c:v>
                </c:pt>
                <c:pt idx="10">
                  <c:v>155</c:v>
                </c:pt>
                <c:pt idx="11">
                  <c:v>182</c:v>
                </c:pt>
              </c:numCache>
            </c:numRef>
          </c:xVal>
          <c:yVal>
            <c:numRef>
              <c:f>datum!$L$4:$L$15</c:f>
              <c:numCache>
                <c:formatCode>General</c:formatCode>
                <c:ptCount val="12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6A1-4781-AA6A-0858094D9900}"/>
            </c:ext>
          </c:extLst>
        </c:ser>
        <c:ser>
          <c:idx val="4"/>
          <c:order val="1"/>
          <c:tx>
            <c:strRef>
              <c:f>datum!$M$3</c:f>
              <c:strCache>
                <c:ptCount val="1"/>
                <c:pt idx="0">
                  <c:v>r2021</c:v>
                </c:pt>
              </c:strCache>
            </c:strRef>
          </c:tx>
          <c:xVal>
            <c:numRef>
              <c:f>datum!$J$4:$J$15</c:f>
              <c:numCache>
                <c:formatCode>0</c:formatCode>
                <c:ptCount val="12"/>
                <c:pt idx="0">
                  <c:v>91</c:v>
                </c:pt>
                <c:pt idx="1">
                  <c:v>122</c:v>
                </c:pt>
                <c:pt idx="2">
                  <c:v>154</c:v>
                </c:pt>
                <c:pt idx="3">
                  <c:v>181</c:v>
                </c:pt>
                <c:pt idx="4">
                  <c:v>92</c:v>
                </c:pt>
                <c:pt idx="5">
                  <c:v>124</c:v>
                </c:pt>
                <c:pt idx="6">
                  <c:v>151</c:v>
                </c:pt>
                <c:pt idx="7">
                  <c:v>183</c:v>
                </c:pt>
                <c:pt idx="8">
                  <c:v>89</c:v>
                </c:pt>
                <c:pt idx="9">
                  <c:v>120</c:v>
                </c:pt>
                <c:pt idx="10">
                  <c:v>155</c:v>
                </c:pt>
                <c:pt idx="11">
                  <c:v>182</c:v>
                </c:pt>
              </c:numCache>
            </c:numRef>
          </c:xVal>
          <c:yVal>
            <c:numRef>
              <c:f>datum!$M$4:$M$15</c:f>
              <c:numCache>
                <c:formatCode>General</c:formatCode>
                <c:ptCount val="12"/>
                <c:pt idx="4">
                  <c:v>10</c:v>
                </c:pt>
                <c:pt idx="5">
                  <c:v>13</c:v>
                </c:pt>
                <c:pt idx="6">
                  <c:v>15</c:v>
                </c:pt>
                <c:pt idx="7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6A1-4781-AA6A-0858094D9900}"/>
            </c:ext>
          </c:extLst>
        </c:ser>
        <c:ser>
          <c:idx val="5"/>
          <c:order val="2"/>
          <c:tx>
            <c:strRef>
              <c:f>datum!$N$3</c:f>
              <c:strCache>
                <c:ptCount val="1"/>
                <c:pt idx="0">
                  <c:v>r2022</c:v>
                </c:pt>
              </c:strCache>
            </c:strRef>
          </c:tx>
          <c:xVal>
            <c:numRef>
              <c:f>datum!$J$4:$J$15</c:f>
              <c:numCache>
                <c:formatCode>0</c:formatCode>
                <c:ptCount val="12"/>
                <c:pt idx="0">
                  <c:v>91</c:v>
                </c:pt>
                <c:pt idx="1">
                  <c:v>122</c:v>
                </c:pt>
                <c:pt idx="2">
                  <c:v>154</c:v>
                </c:pt>
                <c:pt idx="3">
                  <c:v>181</c:v>
                </c:pt>
                <c:pt idx="4">
                  <c:v>92</c:v>
                </c:pt>
                <c:pt idx="5">
                  <c:v>124</c:v>
                </c:pt>
                <c:pt idx="6">
                  <c:v>151</c:v>
                </c:pt>
                <c:pt idx="7">
                  <c:v>183</c:v>
                </c:pt>
                <c:pt idx="8">
                  <c:v>89</c:v>
                </c:pt>
                <c:pt idx="9">
                  <c:v>120</c:v>
                </c:pt>
                <c:pt idx="10">
                  <c:v>155</c:v>
                </c:pt>
                <c:pt idx="11">
                  <c:v>182</c:v>
                </c:pt>
              </c:numCache>
            </c:numRef>
          </c:xVal>
          <c:yVal>
            <c:numRef>
              <c:f>datum!$N$4:$N$15</c:f>
              <c:numCache>
                <c:formatCode>General</c:formatCode>
                <c:ptCount val="12"/>
                <c:pt idx="8">
                  <c:v>15</c:v>
                </c:pt>
                <c:pt idx="9">
                  <c:v>17</c:v>
                </c:pt>
                <c:pt idx="10">
                  <c:v>16</c:v>
                </c:pt>
                <c:pt idx="1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6A1-4781-AA6A-0858094D9900}"/>
            </c:ext>
          </c:extLst>
        </c:ser>
        <c:ser>
          <c:idx val="1"/>
          <c:order val="3"/>
          <c:tx>
            <c:strRef>
              <c:f>datum!$L$3</c:f>
              <c:strCache>
                <c:ptCount val="1"/>
                <c:pt idx="0">
                  <c:v>r2020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datum!$J$4:$J$15</c:f>
              <c:numCache>
                <c:formatCode>0</c:formatCode>
                <c:ptCount val="12"/>
                <c:pt idx="0">
                  <c:v>91</c:v>
                </c:pt>
                <c:pt idx="1">
                  <c:v>122</c:v>
                </c:pt>
                <c:pt idx="2">
                  <c:v>154</c:v>
                </c:pt>
                <c:pt idx="3">
                  <c:v>181</c:v>
                </c:pt>
                <c:pt idx="4">
                  <c:v>92</c:v>
                </c:pt>
                <c:pt idx="5">
                  <c:v>124</c:v>
                </c:pt>
                <c:pt idx="6">
                  <c:v>151</c:v>
                </c:pt>
                <c:pt idx="7">
                  <c:v>183</c:v>
                </c:pt>
                <c:pt idx="8">
                  <c:v>89</c:v>
                </c:pt>
                <c:pt idx="9">
                  <c:v>120</c:v>
                </c:pt>
                <c:pt idx="10">
                  <c:v>155</c:v>
                </c:pt>
                <c:pt idx="11">
                  <c:v>182</c:v>
                </c:pt>
              </c:numCache>
            </c:numRef>
          </c:xVal>
          <c:yVal>
            <c:numRef>
              <c:f>datum!$L$4:$L$15</c:f>
              <c:numCache>
                <c:formatCode>General</c:formatCode>
                <c:ptCount val="12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A1-4781-AA6A-0858094D9900}"/>
            </c:ext>
          </c:extLst>
        </c:ser>
        <c:ser>
          <c:idx val="2"/>
          <c:order val="4"/>
          <c:tx>
            <c:strRef>
              <c:f>datum!$M$3</c:f>
              <c:strCache>
                <c:ptCount val="1"/>
                <c:pt idx="0">
                  <c:v>r2021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datum!$J$4:$J$15</c:f>
              <c:numCache>
                <c:formatCode>0</c:formatCode>
                <c:ptCount val="12"/>
                <c:pt idx="0">
                  <c:v>91</c:v>
                </c:pt>
                <c:pt idx="1">
                  <c:v>122</c:v>
                </c:pt>
                <c:pt idx="2">
                  <c:v>154</c:v>
                </c:pt>
                <c:pt idx="3">
                  <c:v>181</c:v>
                </c:pt>
                <c:pt idx="4">
                  <c:v>92</c:v>
                </c:pt>
                <c:pt idx="5">
                  <c:v>124</c:v>
                </c:pt>
                <c:pt idx="6">
                  <c:v>151</c:v>
                </c:pt>
                <c:pt idx="7">
                  <c:v>183</c:v>
                </c:pt>
                <c:pt idx="8">
                  <c:v>89</c:v>
                </c:pt>
                <c:pt idx="9">
                  <c:v>120</c:v>
                </c:pt>
                <c:pt idx="10">
                  <c:v>155</c:v>
                </c:pt>
                <c:pt idx="11">
                  <c:v>182</c:v>
                </c:pt>
              </c:numCache>
            </c:numRef>
          </c:xVal>
          <c:yVal>
            <c:numRef>
              <c:f>datum!$M$4:$M$15</c:f>
              <c:numCache>
                <c:formatCode>General</c:formatCode>
                <c:ptCount val="12"/>
                <c:pt idx="4">
                  <c:v>10</c:v>
                </c:pt>
                <c:pt idx="5">
                  <c:v>13</c:v>
                </c:pt>
                <c:pt idx="6">
                  <c:v>15</c:v>
                </c:pt>
                <c:pt idx="7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A1-4781-AA6A-0858094D9900}"/>
            </c:ext>
          </c:extLst>
        </c:ser>
        <c:ser>
          <c:idx val="3"/>
          <c:order val="5"/>
          <c:tx>
            <c:strRef>
              <c:f>datum!$N$3</c:f>
              <c:strCache>
                <c:ptCount val="1"/>
                <c:pt idx="0">
                  <c:v>r2022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datum!$J$4:$J$15</c:f>
              <c:numCache>
                <c:formatCode>0</c:formatCode>
                <c:ptCount val="12"/>
                <c:pt idx="0">
                  <c:v>91</c:v>
                </c:pt>
                <c:pt idx="1">
                  <c:v>122</c:v>
                </c:pt>
                <c:pt idx="2">
                  <c:v>154</c:v>
                </c:pt>
                <c:pt idx="3">
                  <c:v>181</c:v>
                </c:pt>
                <c:pt idx="4">
                  <c:v>92</c:v>
                </c:pt>
                <c:pt idx="5">
                  <c:v>124</c:v>
                </c:pt>
                <c:pt idx="6">
                  <c:v>151</c:v>
                </c:pt>
                <c:pt idx="7">
                  <c:v>183</c:v>
                </c:pt>
                <c:pt idx="8">
                  <c:v>89</c:v>
                </c:pt>
                <c:pt idx="9">
                  <c:v>120</c:v>
                </c:pt>
                <c:pt idx="10">
                  <c:v>155</c:v>
                </c:pt>
                <c:pt idx="11">
                  <c:v>182</c:v>
                </c:pt>
              </c:numCache>
            </c:numRef>
          </c:xVal>
          <c:yVal>
            <c:numRef>
              <c:f>datum!$N$4:$N$15</c:f>
              <c:numCache>
                <c:formatCode>General</c:formatCode>
                <c:ptCount val="12"/>
                <c:pt idx="8">
                  <c:v>15</c:v>
                </c:pt>
                <c:pt idx="9">
                  <c:v>17</c:v>
                </c:pt>
                <c:pt idx="10">
                  <c:v>16</c:v>
                </c:pt>
                <c:pt idx="1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6A1-4781-AA6A-0858094D9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988223"/>
        <c:axId val="515989887"/>
      </c:scatterChart>
      <c:valAx>
        <c:axId val="515988223"/>
        <c:scaling>
          <c:orientation val="minMax"/>
          <c:min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den v roce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5989887"/>
        <c:crosses val="autoZero"/>
        <c:crossBetween val="midCat"/>
      </c:valAx>
      <c:valAx>
        <c:axId val="51598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něčeho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5988223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datum!$L$3</c:f>
              <c:strCache>
                <c:ptCount val="1"/>
                <c:pt idx="0">
                  <c:v>r2020</c:v>
                </c:pt>
              </c:strCache>
            </c:strRef>
          </c:tx>
          <c:xVal>
            <c:numRef>
              <c:f>datum!$K$4:$K$15</c:f>
              <c:numCache>
                <c:formatCode>0</c:formatCode>
                <c:ptCount val="12"/>
                <c:pt idx="0">
                  <c:v>14</c:v>
                </c:pt>
                <c:pt idx="1">
                  <c:v>18</c:v>
                </c:pt>
                <c:pt idx="2">
                  <c:v>23</c:v>
                </c:pt>
                <c:pt idx="3">
                  <c:v>27</c:v>
                </c:pt>
                <c:pt idx="4" formatCode="General">
                  <c:v>14</c:v>
                </c:pt>
                <c:pt idx="5" formatCode="General">
                  <c:v>19</c:v>
                </c:pt>
                <c:pt idx="6" formatCode="General">
                  <c:v>23</c:v>
                </c:pt>
                <c:pt idx="7" formatCode="General">
                  <c:v>27</c:v>
                </c:pt>
                <c:pt idx="8" formatCode="General">
                  <c:v>14</c:v>
                </c:pt>
                <c:pt idx="9" formatCode="General">
                  <c:v>19</c:v>
                </c:pt>
                <c:pt idx="10" formatCode="General">
                  <c:v>24</c:v>
                </c:pt>
                <c:pt idx="11" formatCode="General">
                  <c:v>27</c:v>
                </c:pt>
              </c:numCache>
            </c:numRef>
          </c:xVal>
          <c:yVal>
            <c:numRef>
              <c:f>datum!$L$4:$L$15</c:f>
              <c:numCache>
                <c:formatCode>General</c:formatCode>
                <c:ptCount val="12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7D-404D-9864-45004CB79493}"/>
            </c:ext>
          </c:extLst>
        </c:ser>
        <c:ser>
          <c:idx val="4"/>
          <c:order val="1"/>
          <c:tx>
            <c:strRef>
              <c:f>datum!$M$3</c:f>
              <c:strCache>
                <c:ptCount val="1"/>
                <c:pt idx="0">
                  <c:v>r2021</c:v>
                </c:pt>
              </c:strCache>
            </c:strRef>
          </c:tx>
          <c:xVal>
            <c:numRef>
              <c:f>datum!$K$4:$K$15</c:f>
              <c:numCache>
                <c:formatCode>0</c:formatCode>
                <c:ptCount val="12"/>
                <c:pt idx="0">
                  <c:v>14</c:v>
                </c:pt>
                <c:pt idx="1">
                  <c:v>18</c:v>
                </c:pt>
                <c:pt idx="2">
                  <c:v>23</c:v>
                </c:pt>
                <c:pt idx="3">
                  <c:v>27</c:v>
                </c:pt>
                <c:pt idx="4" formatCode="General">
                  <c:v>14</c:v>
                </c:pt>
                <c:pt idx="5" formatCode="General">
                  <c:v>19</c:v>
                </c:pt>
                <c:pt idx="6" formatCode="General">
                  <c:v>23</c:v>
                </c:pt>
                <c:pt idx="7" formatCode="General">
                  <c:v>27</c:v>
                </c:pt>
                <c:pt idx="8" formatCode="General">
                  <c:v>14</c:v>
                </c:pt>
                <c:pt idx="9" formatCode="General">
                  <c:v>19</c:v>
                </c:pt>
                <c:pt idx="10" formatCode="General">
                  <c:v>24</c:v>
                </c:pt>
                <c:pt idx="11" formatCode="General">
                  <c:v>27</c:v>
                </c:pt>
              </c:numCache>
            </c:numRef>
          </c:xVal>
          <c:yVal>
            <c:numRef>
              <c:f>datum!$M$4:$M$15</c:f>
              <c:numCache>
                <c:formatCode>General</c:formatCode>
                <c:ptCount val="12"/>
                <c:pt idx="4">
                  <c:v>10</c:v>
                </c:pt>
                <c:pt idx="5">
                  <c:v>13</c:v>
                </c:pt>
                <c:pt idx="6">
                  <c:v>15</c:v>
                </c:pt>
                <c:pt idx="7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7D-404D-9864-45004CB79493}"/>
            </c:ext>
          </c:extLst>
        </c:ser>
        <c:ser>
          <c:idx val="5"/>
          <c:order val="2"/>
          <c:tx>
            <c:strRef>
              <c:f>datum!$N$3</c:f>
              <c:strCache>
                <c:ptCount val="1"/>
                <c:pt idx="0">
                  <c:v>r2022</c:v>
                </c:pt>
              </c:strCache>
            </c:strRef>
          </c:tx>
          <c:xVal>
            <c:numRef>
              <c:f>datum!$K$4:$K$15</c:f>
              <c:numCache>
                <c:formatCode>0</c:formatCode>
                <c:ptCount val="12"/>
                <c:pt idx="0">
                  <c:v>14</c:v>
                </c:pt>
                <c:pt idx="1">
                  <c:v>18</c:v>
                </c:pt>
                <c:pt idx="2">
                  <c:v>23</c:v>
                </c:pt>
                <c:pt idx="3">
                  <c:v>27</c:v>
                </c:pt>
                <c:pt idx="4" formatCode="General">
                  <c:v>14</c:v>
                </c:pt>
                <c:pt idx="5" formatCode="General">
                  <c:v>19</c:v>
                </c:pt>
                <c:pt idx="6" formatCode="General">
                  <c:v>23</c:v>
                </c:pt>
                <c:pt idx="7" formatCode="General">
                  <c:v>27</c:v>
                </c:pt>
                <c:pt idx="8" formatCode="General">
                  <c:v>14</c:v>
                </c:pt>
                <c:pt idx="9" formatCode="General">
                  <c:v>19</c:v>
                </c:pt>
                <c:pt idx="10" formatCode="General">
                  <c:v>24</c:v>
                </c:pt>
                <c:pt idx="11" formatCode="General">
                  <c:v>27</c:v>
                </c:pt>
              </c:numCache>
            </c:numRef>
          </c:xVal>
          <c:yVal>
            <c:numRef>
              <c:f>datum!$N$4:$N$15</c:f>
              <c:numCache>
                <c:formatCode>General</c:formatCode>
                <c:ptCount val="12"/>
                <c:pt idx="8">
                  <c:v>15</c:v>
                </c:pt>
                <c:pt idx="9">
                  <c:v>17</c:v>
                </c:pt>
                <c:pt idx="10">
                  <c:v>16</c:v>
                </c:pt>
                <c:pt idx="1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7D-404D-9864-45004CB79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988223"/>
        <c:axId val="515989887"/>
      </c:scatterChart>
      <c:valAx>
        <c:axId val="515988223"/>
        <c:scaling>
          <c:orientation val="minMax"/>
          <c:max val="28"/>
          <c:min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týden v roce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5989887"/>
        <c:crosses val="autoZero"/>
        <c:crossBetween val="midCat"/>
      </c:valAx>
      <c:valAx>
        <c:axId val="51598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</a:t>
                </a:r>
                <a:r>
                  <a:rPr lang="cs-CZ" baseline="0"/>
                  <a:t> něčeho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5988223"/>
        <c:crosses val="autoZero"/>
        <c:crossBetween val="midCat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512884</xdr:colOff>
      <xdr:row>18</xdr:row>
      <xdr:rowOff>7329</xdr:rowOff>
    </xdr:from>
    <xdr:to>
      <xdr:col>4</xdr:col>
      <xdr:colOff>131885</xdr:colOff>
      <xdr:row>22</xdr:row>
      <xdr:rowOff>139213</xdr:rowOff>
    </xdr:to>
    <xdr:sp macro="" textlink="">
      <xdr:nvSpPr>
        <xdr:cNvPr id="2" name="Řečová bublina: obdélníkový bublinový popisek se zakulacenými rohy 1">
          <a:extLst>
            <a:ext uri="{FF2B5EF4-FFF2-40B4-BE49-F238E27FC236}">
              <a16:creationId xmlns:a16="http://schemas.microsoft.com/office/drawing/2014/main" id="{F1AB375B-4B3B-B1E2-F8A0-468EA9832D04}"/>
            </a:ext>
          </a:extLst>
        </xdr:cNvPr>
        <xdr:cNvSpPr/>
      </xdr:nvSpPr>
      <xdr:spPr>
        <a:xfrm>
          <a:off x="512884" y="3436329"/>
          <a:ext cx="2190751" cy="893884"/>
        </a:xfrm>
        <a:prstGeom prst="wedgeRoundRectCallout">
          <a:avLst>
            <a:gd name="adj1" fmla="val -8793"/>
            <a:gd name="adj2" fmla="val -117008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Formát ČAS: Excel nepodporuje setiny, automaticky je zaokrouhlí. Lze nastavit vlastní formát - jako ve sloupci A.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189033</xdr:colOff>
      <xdr:row>28</xdr:row>
      <xdr:rowOff>13190</xdr:rowOff>
    </xdr:from>
    <xdr:to>
      <xdr:col>4</xdr:col>
      <xdr:colOff>886558</xdr:colOff>
      <xdr:row>32</xdr:row>
      <xdr:rowOff>7327</xdr:rowOff>
    </xdr:to>
    <xdr:sp macro="" textlink="">
      <xdr:nvSpPr>
        <xdr:cNvPr id="3" name="Řečová bublina: obdélníkový bublinový popisek se zakulacenými rohy 2">
          <a:extLst>
            <a:ext uri="{FF2B5EF4-FFF2-40B4-BE49-F238E27FC236}">
              <a16:creationId xmlns:a16="http://schemas.microsoft.com/office/drawing/2014/main" id="{2C1972D1-74C8-4222-81AE-A39FBCC37DBB}"/>
            </a:ext>
          </a:extLst>
        </xdr:cNvPr>
        <xdr:cNvSpPr/>
      </xdr:nvSpPr>
      <xdr:spPr>
        <a:xfrm>
          <a:off x="1207475" y="5347190"/>
          <a:ext cx="2250833" cy="756137"/>
        </a:xfrm>
        <a:prstGeom prst="wedgeRoundRectCallout">
          <a:avLst>
            <a:gd name="adj1" fmla="val -12472"/>
            <a:gd name="adj2" fmla="val -117828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Formát ČÍSLO: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Hodnota mezi 0 a 1, kde 0 je 00:00:00 (půlnoc) a </a:t>
          </a:r>
          <a:b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je 24:00:00 (další půlnoc).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27841</xdr:colOff>
      <xdr:row>13</xdr:row>
      <xdr:rowOff>20517</xdr:rowOff>
    </xdr:from>
    <xdr:to>
      <xdr:col>7</xdr:col>
      <xdr:colOff>278423</xdr:colOff>
      <xdr:row>16</xdr:row>
      <xdr:rowOff>131884</xdr:rowOff>
    </xdr:to>
    <xdr:sp macro="" textlink="">
      <xdr:nvSpPr>
        <xdr:cNvPr id="4" name="Řečová bublina: obdélníkový bublinový popisek se zakulacenými rohy 3">
          <a:extLst>
            <a:ext uri="{FF2B5EF4-FFF2-40B4-BE49-F238E27FC236}">
              <a16:creationId xmlns:a16="http://schemas.microsoft.com/office/drawing/2014/main" id="{D7F08F35-4C50-4F05-9200-30BFE6AD70C6}"/>
            </a:ext>
          </a:extLst>
        </xdr:cNvPr>
        <xdr:cNvSpPr/>
      </xdr:nvSpPr>
      <xdr:spPr>
        <a:xfrm>
          <a:off x="2599591" y="2497017"/>
          <a:ext cx="2419351" cy="682867"/>
        </a:xfrm>
        <a:prstGeom prst="wedgeRoundRectCallout">
          <a:avLst>
            <a:gd name="adj1" fmla="val -33542"/>
            <a:gd name="adj2" fmla="val -114549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TEXTOVÝ formát : pomocí funkce HODNOTA.NA.TEXT(buňka; "formát").</a:t>
          </a:r>
        </a:p>
        <a:p>
          <a:pPr algn="l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Formát pro setiny: "MM:SS,00"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549520</xdr:colOff>
      <xdr:row>2</xdr:row>
      <xdr:rowOff>153865</xdr:rowOff>
    </xdr:from>
    <xdr:to>
      <xdr:col>6</xdr:col>
      <xdr:colOff>205153</xdr:colOff>
      <xdr:row>4</xdr:row>
      <xdr:rowOff>65942</xdr:rowOff>
    </xdr:to>
    <xdr:sp macro="" textlink="">
      <xdr:nvSpPr>
        <xdr:cNvPr id="5" name="Řečová bublina: obdélníkový bublinový popisek se zakulacenými rohy 4">
          <a:extLst>
            <a:ext uri="{FF2B5EF4-FFF2-40B4-BE49-F238E27FC236}">
              <a16:creationId xmlns:a16="http://schemas.microsoft.com/office/drawing/2014/main" id="{076E0EB8-0F3C-4105-9AE4-88F036F006BF}"/>
            </a:ext>
          </a:extLst>
        </xdr:cNvPr>
        <xdr:cNvSpPr/>
      </xdr:nvSpPr>
      <xdr:spPr>
        <a:xfrm>
          <a:off x="3121270" y="725365"/>
          <a:ext cx="1216268" cy="293077"/>
        </a:xfrm>
        <a:prstGeom prst="wedgeRoundRectCallout">
          <a:avLst>
            <a:gd name="adj1" fmla="val -2217"/>
            <a:gd name="adj2" fmla="val -134549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=MINUTA(buňka)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211016</xdr:colOff>
      <xdr:row>4</xdr:row>
      <xdr:rowOff>181707</xdr:rowOff>
    </xdr:from>
    <xdr:to>
      <xdr:col>7</xdr:col>
      <xdr:colOff>278423</xdr:colOff>
      <xdr:row>6</xdr:row>
      <xdr:rowOff>93784</xdr:rowOff>
    </xdr:to>
    <xdr:sp macro="" textlink="">
      <xdr:nvSpPr>
        <xdr:cNvPr id="6" name="Řečová bublina: obdélníkový bublinový popisek se zakulacenými rohy 5">
          <a:extLst>
            <a:ext uri="{FF2B5EF4-FFF2-40B4-BE49-F238E27FC236}">
              <a16:creationId xmlns:a16="http://schemas.microsoft.com/office/drawing/2014/main" id="{1FAA0D3D-3A5C-4B26-AF11-EFA5BD641F89}"/>
            </a:ext>
          </a:extLst>
        </xdr:cNvPr>
        <xdr:cNvSpPr/>
      </xdr:nvSpPr>
      <xdr:spPr>
        <a:xfrm>
          <a:off x="3735266" y="1134207"/>
          <a:ext cx="1283676" cy="293077"/>
        </a:xfrm>
        <a:prstGeom prst="wedgeRoundRectCallout">
          <a:avLst>
            <a:gd name="adj1" fmla="val 8024"/>
            <a:gd name="adj2" fmla="val -154549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=SEKUNDA(buňka)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520209</xdr:colOff>
      <xdr:row>9</xdr:row>
      <xdr:rowOff>0</xdr:rowOff>
    </xdr:from>
    <xdr:to>
      <xdr:col>9</xdr:col>
      <xdr:colOff>43960</xdr:colOff>
      <xdr:row>10</xdr:row>
      <xdr:rowOff>102577</xdr:rowOff>
    </xdr:to>
    <xdr:sp macro="" textlink="">
      <xdr:nvSpPr>
        <xdr:cNvPr id="7" name="Řečová bublina: obdélníkový bublinový popisek se zakulacenými rohy 6">
          <a:extLst>
            <a:ext uri="{FF2B5EF4-FFF2-40B4-BE49-F238E27FC236}">
              <a16:creationId xmlns:a16="http://schemas.microsoft.com/office/drawing/2014/main" id="{3DCA73D7-F036-4061-A2A9-C48EE9E172DD}"/>
            </a:ext>
          </a:extLst>
        </xdr:cNvPr>
        <xdr:cNvSpPr/>
      </xdr:nvSpPr>
      <xdr:spPr>
        <a:xfrm>
          <a:off x="4652594" y="1905000"/>
          <a:ext cx="1384789" cy="293077"/>
        </a:xfrm>
        <a:prstGeom prst="wedgeRoundRectCallout">
          <a:avLst>
            <a:gd name="adj1" fmla="val -20206"/>
            <a:gd name="adj2" fmla="val -122049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=minuty+vteřiny/60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71803</xdr:colOff>
      <xdr:row>5</xdr:row>
      <xdr:rowOff>174382</xdr:rowOff>
    </xdr:from>
    <xdr:to>
      <xdr:col>10</xdr:col>
      <xdr:colOff>102578</xdr:colOff>
      <xdr:row>9</xdr:row>
      <xdr:rowOff>124558</xdr:rowOff>
    </xdr:to>
    <xdr:sp macro="" textlink="">
      <xdr:nvSpPr>
        <xdr:cNvPr id="8" name="Řečová bublina: obdélníkový bublinový popisek se zakulacenými rohy 7">
          <a:extLst>
            <a:ext uri="{FF2B5EF4-FFF2-40B4-BE49-F238E27FC236}">
              <a16:creationId xmlns:a16="http://schemas.microsoft.com/office/drawing/2014/main" id="{A93A34B6-801F-4CCD-B5AF-91339405500A}"/>
            </a:ext>
          </a:extLst>
        </xdr:cNvPr>
        <xdr:cNvSpPr/>
      </xdr:nvSpPr>
      <xdr:spPr>
        <a:xfrm>
          <a:off x="6094534" y="1317382"/>
          <a:ext cx="770794" cy="712176"/>
        </a:xfrm>
        <a:prstGeom prst="wedgeRoundRectCallout">
          <a:avLst>
            <a:gd name="adj1" fmla="val -20206"/>
            <a:gd name="adj2" fmla="val -122049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První vzoreček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liší!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70338</xdr:colOff>
      <xdr:row>5</xdr:row>
      <xdr:rowOff>172916</xdr:rowOff>
    </xdr:from>
    <xdr:to>
      <xdr:col>10</xdr:col>
      <xdr:colOff>101113</xdr:colOff>
      <xdr:row>9</xdr:row>
      <xdr:rowOff>123092</xdr:rowOff>
    </xdr:to>
    <xdr:sp macro="" textlink="">
      <xdr:nvSpPr>
        <xdr:cNvPr id="10" name="Řečová bublina: obdélníkový bublinový popisek se zakulacenými rohy 9">
          <a:extLst>
            <a:ext uri="{FF2B5EF4-FFF2-40B4-BE49-F238E27FC236}">
              <a16:creationId xmlns:a16="http://schemas.microsoft.com/office/drawing/2014/main" id="{D410CA47-8DDD-4547-88DF-B43ECB585682}"/>
            </a:ext>
          </a:extLst>
        </xdr:cNvPr>
        <xdr:cNvSpPr/>
      </xdr:nvSpPr>
      <xdr:spPr>
        <a:xfrm>
          <a:off x="6093069" y="1315916"/>
          <a:ext cx="770794" cy="712176"/>
        </a:xfrm>
        <a:prstGeom prst="wedgeRoundRectCallout">
          <a:avLst>
            <a:gd name="adj1" fmla="val 51087"/>
            <a:gd name="adj2" fmla="val -116905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První vzoreček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liší!</a:t>
          </a:r>
          <a:endParaRPr lang="cs-CZ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88445</xdr:colOff>
      <xdr:row>17</xdr:row>
      <xdr:rowOff>149679</xdr:rowOff>
    </xdr:from>
    <xdr:to>
      <xdr:col>6</xdr:col>
      <xdr:colOff>163284</xdr:colOff>
      <xdr:row>27</xdr:row>
      <xdr:rowOff>156483</xdr:rowOff>
    </xdr:to>
    <xdr:sp macro="" textlink="">
      <xdr:nvSpPr>
        <xdr:cNvPr id="2" name="Řečová bublina: obdélníkový bublinový popisek se zakulacenými rohy 1">
          <a:extLst>
            <a:ext uri="{FF2B5EF4-FFF2-40B4-BE49-F238E27FC236}">
              <a16:creationId xmlns:a16="http://schemas.microsoft.com/office/drawing/2014/main" id="{E5567CAE-D59D-F45A-8009-64F503A7F9C0}"/>
            </a:ext>
          </a:extLst>
        </xdr:cNvPr>
        <xdr:cNvSpPr/>
      </xdr:nvSpPr>
      <xdr:spPr>
        <a:xfrm>
          <a:off x="88445" y="3388179"/>
          <a:ext cx="4048125" cy="1911804"/>
        </a:xfrm>
        <a:prstGeom prst="wedgeRoundRectCallout">
          <a:avLst>
            <a:gd name="adj1" fmla="val -20281"/>
            <a:gd name="adj2" fmla="val -662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spcBef>
              <a:spcPts val="1200"/>
            </a:spcBef>
            <a:spcAft>
              <a:spcPts val="600"/>
            </a:spcAft>
          </a:pPr>
          <a:r>
            <a:rPr lang="cs-CZ" b="1"/>
            <a:t>Češtinářské</a:t>
          </a:r>
          <a:r>
            <a:rPr lang="cs-CZ" b="1" baseline="0"/>
            <a:t> okénko:   </a:t>
          </a:r>
          <a:r>
            <a:rPr lang="cs-CZ" b="1" i="1" baseline="0"/>
            <a:t>datum</a:t>
          </a:r>
          <a:r>
            <a:rPr lang="cs-CZ" baseline="0"/>
            <a:t>, množné číslo </a:t>
          </a:r>
          <a:r>
            <a:rPr lang="cs-CZ" b="1" i="1" baseline="0"/>
            <a:t>data</a:t>
          </a:r>
          <a:endParaRPr lang="cs-CZ" b="1" i="1"/>
        </a:p>
        <a:p>
          <a:pPr algn="l"/>
          <a:r>
            <a:rPr lang="cs-CZ"/>
            <a:t>Podobu </a:t>
          </a:r>
          <a:r>
            <a:rPr lang="cs-CZ" b="1"/>
            <a:t>„datumy“</a:t>
          </a:r>
          <a:r>
            <a:rPr lang="cs-CZ"/>
            <a:t> (a další pády: </a:t>
          </a:r>
          <a:r>
            <a:rPr lang="cs-CZ" b="1"/>
            <a:t>datumů, datumům</a:t>
          </a:r>
          <a:r>
            <a:rPr lang="cs-CZ"/>
            <a:t> apod.) je však i přesto možné použít. A to ve výjimečných případech, kdy se ve větě objeví zároveň slovo data (oblast výpočetní techniky a počítačů) a slovo datum (časový údaj), a je tak třeba tyto výrazy odlišit. Pokud ale užíváme slovo </a:t>
          </a:r>
          <a:r>
            <a:rPr lang="cs-CZ" b="1"/>
            <a:t>„datum“</a:t>
          </a:r>
          <a:r>
            <a:rPr lang="cs-CZ"/>
            <a:t> samotné v běžné komunikaci, tyto tvary nepoužíváme. </a:t>
          </a:r>
          <a:endParaRPr lang="cs-CZ" sz="1100"/>
        </a:p>
        <a:p>
          <a:pPr algn="l">
            <a:spcBef>
              <a:spcPts val="600"/>
            </a:spcBef>
            <a:spcAft>
              <a:spcPts val="600"/>
            </a:spcAft>
          </a:pPr>
          <a:r>
            <a:rPr lang="cs-CZ" i="1"/>
            <a:t>Získaná počítačová </a:t>
          </a:r>
          <a:r>
            <a:rPr lang="cs-CZ" b="1" i="1"/>
            <a:t>data</a:t>
          </a:r>
          <a:r>
            <a:rPr lang="cs-CZ" i="1"/>
            <a:t> budou seřazena podle </a:t>
          </a:r>
          <a:r>
            <a:rPr lang="cs-CZ" b="1" i="1"/>
            <a:t>datumů</a:t>
          </a:r>
          <a:r>
            <a:rPr lang="cs-CZ" i="1"/>
            <a:t> vložení.</a:t>
          </a:r>
          <a:endParaRPr lang="cs-CZ" sz="1100" i="1"/>
        </a:p>
      </xdr:txBody>
    </xdr:sp>
    <xdr:clientData/>
  </xdr:twoCellAnchor>
  <xdr:twoCellAnchor>
    <xdr:from>
      <xdr:col>1</xdr:col>
      <xdr:colOff>659948</xdr:colOff>
      <xdr:row>1</xdr:row>
      <xdr:rowOff>47625</xdr:rowOff>
    </xdr:from>
    <xdr:to>
      <xdr:col>3</xdr:col>
      <xdr:colOff>428626</xdr:colOff>
      <xdr:row>3</xdr:row>
      <xdr:rowOff>176893</xdr:rowOff>
    </xdr:to>
    <xdr:sp macro="" textlink="">
      <xdr:nvSpPr>
        <xdr:cNvPr id="3" name="Řečová bublina: obdélníkový bublinový popisek se zakulacenými rohy 2">
          <a:extLst>
            <a:ext uri="{FF2B5EF4-FFF2-40B4-BE49-F238E27FC236}">
              <a16:creationId xmlns:a16="http://schemas.microsoft.com/office/drawing/2014/main" id="{84F0F146-AEB0-7B53-38DC-45FBCC0393B9}"/>
            </a:ext>
          </a:extLst>
        </xdr:cNvPr>
        <xdr:cNvSpPr/>
      </xdr:nvSpPr>
      <xdr:spPr>
        <a:xfrm>
          <a:off x="1558019" y="238125"/>
          <a:ext cx="1047750" cy="700768"/>
        </a:xfrm>
        <a:prstGeom prst="wedgeRoundRectCallout">
          <a:avLst>
            <a:gd name="adj1" fmla="val -9145"/>
            <a:gd name="adj2" fmla="val 90957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den v měsíci samostatně</a:t>
          </a:r>
        </a:p>
        <a:p>
          <a:pPr algn="l"/>
          <a:r>
            <a:rPr lang="cs-CZ" sz="1100"/>
            <a:t>=DEN()</a:t>
          </a:r>
        </a:p>
      </xdr:txBody>
    </xdr:sp>
    <xdr:clientData/>
  </xdr:twoCellAnchor>
  <xdr:twoCellAnchor>
    <xdr:from>
      <xdr:col>0</xdr:col>
      <xdr:colOff>431344</xdr:colOff>
      <xdr:row>1</xdr:row>
      <xdr:rowOff>122464</xdr:rowOff>
    </xdr:from>
    <xdr:to>
      <xdr:col>1</xdr:col>
      <xdr:colOff>581023</xdr:colOff>
      <xdr:row>3</xdr:row>
      <xdr:rowOff>47622</xdr:rowOff>
    </xdr:to>
    <xdr:sp macro="" textlink="">
      <xdr:nvSpPr>
        <xdr:cNvPr id="4" name="Řečová bublina: obdélníkový bublinový popisek se zakulacenými rohy 3">
          <a:extLst>
            <a:ext uri="{FF2B5EF4-FFF2-40B4-BE49-F238E27FC236}">
              <a16:creationId xmlns:a16="http://schemas.microsoft.com/office/drawing/2014/main" id="{8E93992F-AA5F-4ADE-8357-F1639F061380}"/>
            </a:ext>
          </a:extLst>
        </xdr:cNvPr>
        <xdr:cNvSpPr/>
      </xdr:nvSpPr>
      <xdr:spPr>
        <a:xfrm>
          <a:off x="431344" y="312964"/>
          <a:ext cx="1047750" cy="496658"/>
        </a:xfrm>
        <a:prstGeom prst="wedgeRoundRectCallout">
          <a:avLst>
            <a:gd name="adj1" fmla="val 20076"/>
            <a:gd name="adj2" fmla="val 71726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Dny jako čísla od 1. 1. 1900</a:t>
          </a:r>
        </a:p>
      </xdr:txBody>
    </xdr:sp>
    <xdr:clientData/>
  </xdr:twoCellAnchor>
  <xdr:twoCellAnchor>
    <xdr:from>
      <xdr:col>3</xdr:col>
      <xdr:colOff>454479</xdr:colOff>
      <xdr:row>1</xdr:row>
      <xdr:rowOff>54428</xdr:rowOff>
    </xdr:from>
    <xdr:to>
      <xdr:col>5</xdr:col>
      <xdr:colOff>440872</xdr:colOff>
      <xdr:row>3</xdr:row>
      <xdr:rowOff>190499</xdr:rowOff>
    </xdr:to>
    <xdr:sp macro="" textlink="">
      <xdr:nvSpPr>
        <xdr:cNvPr id="5" name="Řečová bublina: obdélníkový bublinový popisek se zakulacenými rohy 4">
          <a:extLst>
            <a:ext uri="{FF2B5EF4-FFF2-40B4-BE49-F238E27FC236}">
              <a16:creationId xmlns:a16="http://schemas.microsoft.com/office/drawing/2014/main" id="{DD694E2C-A048-4218-BF32-13AABBAB34C4}"/>
            </a:ext>
          </a:extLst>
        </xdr:cNvPr>
        <xdr:cNvSpPr/>
      </xdr:nvSpPr>
      <xdr:spPr>
        <a:xfrm>
          <a:off x="2631622" y="244928"/>
          <a:ext cx="1047750" cy="707571"/>
        </a:xfrm>
        <a:prstGeom prst="wedgeRoundRectCallout">
          <a:avLst>
            <a:gd name="adj1" fmla="val -57846"/>
            <a:gd name="adj2" fmla="val 90957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měsíc</a:t>
          </a:r>
          <a:r>
            <a:rPr lang="cs-CZ" sz="1100" baseline="0"/>
            <a:t> v roce</a:t>
          </a:r>
          <a:r>
            <a:rPr lang="cs-CZ" sz="1100"/>
            <a:t> samostatně</a:t>
          </a:r>
        </a:p>
        <a:p>
          <a:pPr algn="l"/>
          <a:r>
            <a:rPr lang="cs-CZ" sz="1100"/>
            <a:t>=MĚSÍC()</a:t>
          </a:r>
        </a:p>
      </xdr:txBody>
    </xdr:sp>
    <xdr:clientData/>
  </xdr:twoCellAnchor>
  <xdr:twoCellAnchor>
    <xdr:from>
      <xdr:col>0</xdr:col>
      <xdr:colOff>491219</xdr:colOff>
      <xdr:row>12</xdr:row>
      <xdr:rowOff>8164</xdr:rowOff>
    </xdr:from>
    <xdr:to>
      <xdr:col>2</xdr:col>
      <xdr:colOff>292554</xdr:colOff>
      <xdr:row>15</xdr:row>
      <xdr:rowOff>176892</xdr:rowOff>
    </xdr:to>
    <xdr:sp macro="" textlink="">
      <xdr:nvSpPr>
        <xdr:cNvPr id="6" name="Řečová bublina: obdélníkový bublinový popisek se zakulacenými rohy 5">
          <a:extLst>
            <a:ext uri="{FF2B5EF4-FFF2-40B4-BE49-F238E27FC236}">
              <a16:creationId xmlns:a16="http://schemas.microsoft.com/office/drawing/2014/main" id="{8E84F201-0032-496E-BE98-12394C7436E8}"/>
            </a:ext>
          </a:extLst>
        </xdr:cNvPr>
        <xdr:cNvSpPr/>
      </xdr:nvSpPr>
      <xdr:spPr>
        <a:xfrm>
          <a:off x="491219" y="2294164"/>
          <a:ext cx="1529442" cy="740228"/>
        </a:xfrm>
        <a:prstGeom prst="wedgeRoundRectCallout">
          <a:avLst>
            <a:gd name="adj1" fmla="val -40646"/>
            <a:gd name="adj2" fmla="val -81563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zobrazení je věc formátu buňky </a:t>
          </a:r>
          <a:br>
            <a:rPr lang="cs-CZ" sz="1100"/>
          </a:br>
          <a:r>
            <a:rPr lang="cs-CZ" sz="1100"/>
            <a:t>(karta</a:t>
          </a:r>
          <a:r>
            <a:rPr lang="cs-CZ" sz="1100" baseline="0"/>
            <a:t> </a:t>
          </a:r>
          <a:r>
            <a:rPr lang="cs-CZ" sz="1100" i="1" baseline="0"/>
            <a:t>Domů</a:t>
          </a:r>
          <a:r>
            <a:rPr lang="cs-CZ" sz="1100" i="0" baseline="0"/>
            <a:t> &gt; </a:t>
          </a:r>
          <a:r>
            <a:rPr lang="cs-CZ" sz="1100" i="1" baseline="0"/>
            <a:t>Číslo</a:t>
          </a:r>
          <a:r>
            <a:rPr lang="cs-CZ" sz="1100" baseline="0"/>
            <a:t>)</a:t>
          </a:r>
          <a:endParaRPr lang="cs-CZ" sz="1100"/>
        </a:p>
      </xdr:txBody>
    </xdr:sp>
    <xdr:clientData/>
  </xdr:twoCellAnchor>
  <xdr:twoCellAnchor>
    <xdr:from>
      <xdr:col>5</xdr:col>
      <xdr:colOff>126547</xdr:colOff>
      <xdr:row>4</xdr:row>
      <xdr:rowOff>51708</xdr:rowOff>
    </xdr:from>
    <xdr:to>
      <xdr:col>6</xdr:col>
      <xdr:colOff>585106</xdr:colOff>
      <xdr:row>6</xdr:row>
      <xdr:rowOff>163285</xdr:rowOff>
    </xdr:to>
    <xdr:sp macro="" textlink="">
      <xdr:nvSpPr>
        <xdr:cNvPr id="7" name="Řečová bublina: obdélníkový bublinový popisek se zakulacenými rohy 6">
          <a:extLst>
            <a:ext uri="{FF2B5EF4-FFF2-40B4-BE49-F238E27FC236}">
              <a16:creationId xmlns:a16="http://schemas.microsoft.com/office/drawing/2014/main" id="{0496F5B1-3624-4015-8B5B-4C983C451BF4}"/>
            </a:ext>
          </a:extLst>
        </xdr:cNvPr>
        <xdr:cNvSpPr/>
      </xdr:nvSpPr>
      <xdr:spPr>
        <a:xfrm>
          <a:off x="3365047" y="813708"/>
          <a:ext cx="1193345" cy="492577"/>
        </a:xfrm>
        <a:prstGeom prst="wedgeRoundRectCallout">
          <a:avLst>
            <a:gd name="adj1" fmla="val -58176"/>
            <a:gd name="adj2" fmla="val 9547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rok</a:t>
          </a:r>
          <a:r>
            <a:rPr lang="cs-CZ" sz="1100" baseline="0"/>
            <a:t> </a:t>
          </a:r>
          <a:r>
            <a:rPr lang="cs-CZ" sz="1100"/>
            <a:t>samostatně</a:t>
          </a:r>
        </a:p>
        <a:p>
          <a:pPr algn="l"/>
          <a:r>
            <a:rPr lang="cs-CZ" sz="1100"/>
            <a:t>=ROK()</a:t>
          </a:r>
        </a:p>
      </xdr:txBody>
    </xdr:sp>
    <xdr:clientData/>
  </xdr:twoCellAnchor>
  <xdr:twoCellAnchor>
    <xdr:from>
      <xdr:col>0</xdr:col>
      <xdr:colOff>493935</xdr:colOff>
      <xdr:row>12</xdr:row>
      <xdr:rowOff>10881</xdr:rowOff>
    </xdr:from>
    <xdr:to>
      <xdr:col>2</xdr:col>
      <xdr:colOff>295270</xdr:colOff>
      <xdr:row>15</xdr:row>
      <xdr:rowOff>179609</xdr:rowOff>
    </xdr:to>
    <xdr:sp macro="" textlink="">
      <xdr:nvSpPr>
        <xdr:cNvPr id="8" name="Řečová bublina: obdélníkový bublinový popisek se zakulacenými rohy 7">
          <a:extLst>
            <a:ext uri="{FF2B5EF4-FFF2-40B4-BE49-F238E27FC236}">
              <a16:creationId xmlns:a16="http://schemas.microsoft.com/office/drawing/2014/main" id="{C7E6CF74-9E76-471B-8B15-C47A74CEB666}"/>
            </a:ext>
          </a:extLst>
        </xdr:cNvPr>
        <xdr:cNvSpPr/>
      </xdr:nvSpPr>
      <xdr:spPr>
        <a:xfrm>
          <a:off x="493935" y="2296881"/>
          <a:ext cx="1529442" cy="740228"/>
        </a:xfrm>
        <a:prstGeom prst="wedgeRoundRectCallout">
          <a:avLst>
            <a:gd name="adj1" fmla="val -5059"/>
            <a:gd name="adj2" fmla="val -87997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zobrazení je věc formátu buňky </a:t>
          </a:r>
          <a:br>
            <a:rPr lang="cs-CZ" sz="1100"/>
          </a:br>
          <a:r>
            <a:rPr lang="cs-CZ" sz="1100"/>
            <a:t>(karta</a:t>
          </a:r>
          <a:r>
            <a:rPr lang="cs-CZ" sz="1100" baseline="0"/>
            <a:t> </a:t>
          </a:r>
          <a:r>
            <a:rPr lang="cs-CZ" sz="1100" i="1" baseline="0"/>
            <a:t>Domů</a:t>
          </a:r>
          <a:r>
            <a:rPr lang="cs-CZ" sz="1100" i="0" baseline="0"/>
            <a:t> &gt; </a:t>
          </a:r>
          <a:r>
            <a:rPr lang="cs-CZ" sz="1100" i="1" baseline="0"/>
            <a:t>Číslo</a:t>
          </a:r>
          <a:r>
            <a:rPr lang="cs-CZ" sz="1100" baseline="0"/>
            <a:t>)</a:t>
          </a:r>
          <a:endParaRPr lang="cs-CZ" sz="1100"/>
        </a:p>
      </xdr:txBody>
    </xdr:sp>
    <xdr:clientData/>
  </xdr:twoCellAnchor>
  <xdr:twoCellAnchor>
    <xdr:from>
      <xdr:col>14</xdr:col>
      <xdr:colOff>102054</xdr:colOff>
      <xdr:row>2</xdr:row>
      <xdr:rowOff>257855</xdr:rowOff>
    </xdr:from>
    <xdr:to>
      <xdr:col>21</xdr:col>
      <xdr:colOff>387804</xdr:colOff>
      <xdr:row>16</xdr:row>
      <xdr:rowOff>143555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584039AB-1412-08F7-2B99-1856E79C5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102054</xdr:colOff>
      <xdr:row>17</xdr:row>
      <xdr:rowOff>20411</xdr:rowOff>
    </xdr:from>
    <xdr:to>
      <xdr:col>21</xdr:col>
      <xdr:colOff>387804</xdr:colOff>
      <xdr:row>31</xdr:row>
      <xdr:rowOff>96611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DF3933C0-8152-42AD-88B8-8F60A5115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328B-46F3-4E1D-AA98-7259D4B24B09}">
  <dimension ref="A1:K29"/>
  <sheetViews>
    <sheetView tabSelected="1" zoomScale="130" zoomScaleNormal="130" workbookViewId="0"/>
  </sheetViews>
  <sheetFormatPr defaultRowHeight="15" x14ac:dyDescent="0.25"/>
  <cols>
    <col min="1" max="1" width="12.7109375" style="19" customWidth="1"/>
    <col min="2" max="2" width="2.5703125" customWidth="1"/>
    <col min="3" max="3" width="10.85546875" style="19" bestFit="1" customWidth="1"/>
    <col min="4" max="4" width="12.42578125" style="19" bestFit="1" customWidth="1"/>
    <col min="5" max="5" width="14.28515625" style="19" customWidth="1"/>
    <col min="8" max="8" width="9.7109375" customWidth="1"/>
    <col min="9" max="9" width="9.5703125" customWidth="1"/>
    <col min="10" max="10" width="11.140625" customWidth="1"/>
    <col min="11" max="11" width="10.42578125" bestFit="1" customWidth="1"/>
  </cols>
  <sheetData>
    <row r="1" spans="1:11" ht="30" x14ac:dyDescent="0.25">
      <c r="A1" s="17" t="s">
        <v>0</v>
      </c>
      <c r="C1" s="22" t="s">
        <v>9</v>
      </c>
      <c r="D1" s="17" t="s">
        <v>10</v>
      </c>
      <c r="E1" s="22" t="s">
        <v>11</v>
      </c>
      <c r="F1" s="17" t="s">
        <v>12</v>
      </c>
      <c r="G1" s="22" t="s">
        <v>13</v>
      </c>
      <c r="H1" s="12" t="s">
        <v>14</v>
      </c>
      <c r="I1" s="26" t="s">
        <v>15</v>
      </c>
      <c r="J1" s="12" t="s">
        <v>16</v>
      </c>
      <c r="K1" s="26" t="s">
        <v>17</v>
      </c>
    </row>
    <row r="2" spans="1:11" x14ac:dyDescent="0.25">
      <c r="A2" s="18">
        <v>7.1228009259259257E-3</v>
      </c>
      <c r="C2" s="23">
        <v>7.1228009259259257E-3</v>
      </c>
      <c r="D2" s="20">
        <v>7.1228009259259257E-3</v>
      </c>
      <c r="E2" s="24" t="str">
        <f>TEXT(D2,"MM:SS,00")</f>
        <v>10:15,41</v>
      </c>
      <c r="F2">
        <f>MINUTE(A2)</f>
        <v>10</v>
      </c>
      <c r="G2" s="11">
        <f>SECOND(A2)</f>
        <v>15</v>
      </c>
      <c r="H2">
        <f>F2+G2/60</f>
        <v>10.25</v>
      </c>
      <c r="I2" s="11">
        <f>H2/60</f>
        <v>0.17083333333333334</v>
      </c>
      <c r="J2" s="27">
        <f>A2</f>
        <v>7.1228009259259257E-3</v>
      </c>
      <c r="K2" s="27">
        <f>J2</f>
        <v>7.1228009259259257E-3</v>
      </c>
    </row>
    <row r="3" spans="1:11" x14ac:dyDescent="0.25">
      <c r="A3" s="18">
        <v>1.451388888888889E-3</v>
      </c>
      <c r="C3" s="23">
        <v>1.451388888888889E-3</v>
      </c>
      <c r="D3" s="20">
        <v>1.451388888888889E-3</v>
      </c>
      <c r="E3" s="24" t="str">
        <f t="shared" ref="E3:E23" si="0">TEXT(D3,"MM:SS,00")</f>
        <v>02:05,40</v>
      </c>
      <c r="F3">
        <f t="shared" ref="F3:F23" si="1">MINUTE(A3)</f>
        <v>2</v>
      </c>
      <c r="G3" s="11">
        <f t="shared" ref="G3:G23" si="2">SECOND(A3)</f>
        <v>5</v>
      </c>
      <c r="H3">
        <f t="shared" ref="H3:H23" si="3">F3+G3/60</f>
        <v>2.0833333333333335</v>
      </c>
      <c r="I3" s="11">
        <f t="shared" ref="I3:I23" si="4">H3/60</f>
        <v>3.4722222222222224E-2</v>
      </c>
      <c r="J3" s="25">
        <f>J2+A3</f>
        <v>8.574189814814814E-3</v>
      </c>
      <c r="K3" s="28">
        <f>J3-J2</f>
        <v>1.4513888888888883E-3</v>
      </c>
    </row>
    <row r="4" spans="1:11" x14ac:dyDescent="0.25">
      <c r="A4" s="18">
        <v>9.5601851851851856E-5</v>
      </c>
      <c r="C4" s="23">
        <v>9.5601851851851856E-5</v>
      </c>
      <c r="D4" s="20">
        <v>9.5601851851851856E-5</v>
      </c>
      <c r="E4" s="24" t="str">
        <f t="shared" si="0"/>
        <v>00:08,26</v>
      </c>
      <c r="F4">
        <f t="shared" si="1"/>
        <v>0</v>
      </c>
      <c r="G4" s="11">
        <f t="shared" si="2"/>
        <v>8</v>
      </c>
      <c r="H4">
        <f t="shared" si="3"/>
        <v>0.13333333333333333</v>
      </c>
      <c r="I4" s="11">
        <f t="shared" si="4"/>
        <v>2.2222222222222222E-3</v>
      </c>
      <c r="J4" s="25">
        <f t="shared" ref="J4:J23" si="5">J3+A4</f>
        <v>8.6697916666666659E-3</v>
      </c>
      <c r="K4" s="28">
        <f t="shared" ref="K4:K23" si="6">J4-J3</f>
        <v>9.5601851851851924E-5</v>
      </c>
    </row>
    <row r="5" spans="1:11" x14ac:dyDescent="0.25">
      <c r="A5" s="18">
        <v>6.5011574074074071E-4</v>
      </c>
      <c r="C5" s="23">
        <v>6.5011574074074071E-4</v>
      </c>
      <c r="D5" s="20">
        <v>6.5011574074074071E-4</v>
      </c>
      <c r="E5" s="24" t="str">
        <f t="shared" si="0"/>
        <v>00:56,17</v>
      </c>
      <c r="F5">
        <f t="shared" si="1"/>
        <v>0</v>
      </c>
      <c r="G5" s="11">
        <f t="shared" si="2"/>
        <v>56</v>
      </c>
      <c r="H5">
        <f t="shared" si="3"/>
        <v>0.93333333333333335</v>
      </c>
      <c r="I5" s="11">
        <f t="shared" si="4"/>
        <v>1.5555555555555555E-2</v>
      </c>
      <c r="J5" s="25">
        <f t="shared" si="5"/>
        <v>9.319907407407407E-3</v>
      </c>
      <c r="K5" s="28">
        <f t="shared" si="6"/>
        <v>6.5011574074074104E-4</v>
      </c>
    </row>
    <row r="6" spans="1:11" x14ac:dyDescent="0.25">
      <c r="A6" s="18">
        <v>3.020833333333333E-5</v>
      </c>
      <c r="C6" s="23">
        <v>3.020833333333333E-5</v>
      </c>
      <c r="D6" s="20">
        <v>3.020833333333333E-5</v>
      </c>
      <c r="E6" s="24" t="str">
        <f t="shared" si="0"/>
        <v>00:02,61</v>
      </c>
      <c r="F6">
        <f t="shared" si="1"/>
        <v>0</v>
      </c>
      <c r="G6" s="11">
        <f t="shared" si="2"/>
        <v>3</v>
      </c>
      <c r="H6">
        <f t="shared" si="3"/>
        <v>0.05</v>
      </c>
      <c r="I6" s="11">
        <f t="shared" si="4"/>
        <v>8.3333333333333339E-4</v>
      </c>
      <c r="J6" s="25">
        <f t="shared" si="5"/>
        <v>9.3501157407407404E-3</v>
      </c>
      <c r="K6" s="28">
        <f t="shared" si="6"/>
        <v>3.0208333333333476E-5</v>
      </c>
    </row>
    <row r="7" spans="1:11" x14ac:dyDescent="0.25">
      <c r="A7" s="18">
        <v>7.9282407407407402E-5</v>
      </c>
      <c r="C7" s="23">
        <v>7.9282407407407402E-5</v>
      </c>
      <c r="D7" s="20">
        <v>7.9282407407407402E-5</v>
      </c>
      <c r="E7" s="24" t="str">
        <f t="shared" si="0"/>
        <v>00:06,85</v>
      </c>
      <c r="F7">
        <f t="shared" si="1"/>
        <v>0</v>
      </c>
      <c r="G7" s="11">
        <f t="shared" si="2"/>
        <v>7</v>
      </c>
      <c r="H7">
        <f t="shared" si="3"/>
        <v>0.11666666666666667</v>
      </c>
      <c r="I7" s="11">
        <f t="shared" si="4"/>
        <v>1.9444444444444444E-3</v>
      </c>
      <c r="J7" s="25">
        <f t="shared" si="5"/>
        <v>9.4293981481481486E-3</v>
      </c>
      <c r="K7" s="28">
        <f t="shared" si="6"/>
        <v>7.928240740740812E-5</v>
      </c>
    </row>
    <row r="8" spans="1:11" x14ac:dyDescent="0.25">
      <c r="A8" s="18">
        <v>3.1250000000000007E-5</v>
      </c>
      <c r="C8" s="23">
        <v>3.1250000000000007E-5</v>
      </c>
      <c r="D8" s="20">
        <v>3.1250000000000007E-5</v>
      </c>
      <c r="E8" s="24" t="str">
        <f t="shared" si="0"/>
        <v>00:02,70</v>
      </c>
      <c r="F8">
        <f t="shared" si="1"/>
        <v>0</v>
      </c>
      <c r="G8" s="11">
        <f t="shared" si="2"/>
        <v>3</v>
      </c>
      <c r="H8">
        <f t="shared" si="3"/>
        <v>0.05</v>
      </c>
      <c r="I8" s="11">
        <f t="shared" si="4"/>
        <v>8.3333333333333339E-4</v>
      </c>
      <c r="J8" s="25">
        <f t="shared" si="5"/>
        <v>9.4606481481481486E-3</v>
      </c>
      <c r="K8" s="28">
        <f t="shared" si="6"/>
        <v>3.1250000000000028E-5</v>
      </c>
    </row>
    <row r="9" spans="1:11" x14ac:dyDescent="0.25">
      <c r="A9" s="18">
        <v>3.4837962962962962E-5</v>
      </c>
      <c r="C9" s="23">
        <v>3.4837962962962962E-5</v>
      </c>
      <c r="D9" s="20">
        <v>3.4837962962962962E-5</v>
      </c>
      <c r="E9" s="24" t="str">
        <f t="shared" si="0"/>
        <v>00:03,01</v>
      </c>
      <c r="F9">
        <f t="shared" si="1"/>
        <v>0</v>
      </c>
      <c r="G9" s="11">
        <f t="shared" si="2"/>
        <v>3</v>
      </c>
      <c r="H9">
        <f t="shared" si="3"/>
        <v>0.05</v>
      </c>
      <c r="I9" s="11">
        <f t="shared" si="4"/>
        <v>8.3333333333333339E-4</v>
      </c>
      <c r="J9" s="25">
        <f t="shared" si="5"/>
        <v>9.4954861111111108E-3</v>
      </c>
      <c r="K9" s="28">
        <f t="shared" si="6"/>
        <v>3.483796296296221E-5</v>
      </c>
    </row>
    <row r="10" spans="1:11" x14ac:dyDescent="0.25">
      <c r="A10" s="18">
        <v>5.6591435185185182E-3</v>
      </c>
      <c r="C10" s="23">
        <v>5.6591435185185182E-3</v>
      </c>
      <c r="D10" s="20">
        <v>5.6591435185185182E-3</v>
      </c>
      <c r="E10" s="24" t="str">
        <f t="shared" si="0"/>
        <v>08:08,95</v>
      </c>
      <c r="F10">
        <f t="shared" si="1"/>
        <v>8</v>
      </c>
      <c r="G10" s="11">
        <f t="shared" si="2"/>
        <v>9</v>
      </c>
      <c r="H10">
        <f t="shared" si="3"/>
        <v>8.15</v>
      </c>
      <c r="I10" s="11">
        <f t="shared" si="4"/>
        <v>0.13583333333333333</v>
      </c>
      <c r="J10" s="25">
        <f t="shared" si="5"/>
        <v>1.5154629629629629E-2</v>
      </c>
      <c r="K10" s="28">
        <f t="shared" si="6"/>
        <v>5.6591435185185182E-3</v>
      </c>
    </row>
    <row r="11" spans="1:11" x14ac:dyDescent="0.25">
      <c r="A11" s="18">
        <v>1.6655092592592592E-4</v>
      </c>
      <c r="C11" s="23">
        <v>1.6655092592592592E-4</v>
      </c>
      <c r="D11" s="20">
        <v>1.6655092592592592E-4</v>
      </c>
      <c r="E11" s="24" t="str">
        <f t="shared" si="0"/>
        <v>00:14,39</v>
      </c>
      <c r="F11">
        <f t="shared" si="1"/>
        <v>0</v>
      </c>
      <c r="G11" s="11">
        <f t="shared" si="2"/>
        <v>14</v>
      </c>
      <c r="H11">
        <f t="shared" si="3"/>
        <v>0.23333333333333334</v>
      </c>
      <c r="I11" s="11">
        <f t="shared" si="4"/>
        <v>3.8888888888888888E-3</v>
      </c>
      <c r="J11" s="25">
        <f t="shared" si="5"/>
        <v>1.5321180555555555E-2</v>
      </c>
      <c r="K11" s="28">
        <f t="shared" si="6"/>
        <v>1.6655092592592589E-4</v>
      </c>
    </row>
    <row r="12" spans="1:11" x14ac:dyDescent="0.25">
      <c r="A12" s="18">
        <v>1.244212962962963E-4</v>
      </c>
      <c r="C12" s="23">
        <v>1.244212962962963E-4</v>
      </c>
      <c r="D12" s="20">
        <v>1.244212962962963E-4</v>
      </c>
      <c r="E12" s="24" t="str">
        <f t="shared" si="0"/>
        <v>00:10,75</v>
      </c>
      <c r="F12">
        <f t="shared" si="1"/>
        <v>0</v>
      </c>
      <c r="G12" s="11">
        <f t="shared" si="2"/>
        <v>11</v>
      </c>
      <c r="H12">
        <f t="shared" si="3"/>
        <v>0.18333333333333332</v>
      </c>
      <c r="I12" s="11">
        <f t="shared" si="4"/>
        <v>3.0555555555555553E-3</v>
      </c>
      <c r="J12" s="25">
        <f t="shared" si="5"/>
        <v>1.5445601851851851E-2</v>
      </c>
      <c r="K12" s="28">
        <f t="shared" si="6"/>
        <v>1.2442129629629609E-4</v>
      </c>
    </row>
    <row r="13" spans="1:11" x14ac:dyDescent="0.25">
      <c r="A13" s="18">
        <v>1.934027777777778E-4</v>
      </c>
      <c r="C13" s="23">
        <v>1.934027777777778E-4</v>
      </c>
      <c r="D13" s="20">
        <v>1.934027777777778E-4</v>
      </c>
      <c r="E13" s="24" t="str">
        <f t="shared" si="0"/>
        <v>00:16,71</v>
      </c>
      <c r="F13">
        <f t="shared" si="1"/>
        <v>0</v>
      </c>
      <c r="G13" s="11">
        <f t="shared" si="2"/>
        <v>17</v>
      </c>
      <c r="H13">
        <f t="shared" si="3"/>
        <v>0.28333333333333333</v>
      </c>
      <c r="I13" s="11">
        <f t="shared" si="4"/>
        <v>4.7222222222222223E-3</v>
      </c>
      <c r="J13" s="25">
        <f t="shared" si="5"/>
        <v>1.5639004629629628E-2</v>
      </c>
      <c r="K13" s="28">
        <f t="shared" si="6"/>
        <v>1.9340277777777672E-4</v>
      </c>
    </row>
    <row r="14" spans="1:11" x14ac:dyDescent="0.25">
      <c r="A14" s="18">
        <v>4.421296296296296E-5</v>
      </c>
      <c r="C14" s="23">
        <v>4.421296296296296E-5</v>
      </c>
      <c r="D14" s="20">
        <v>4.421296296296296E-5</v>
      </c>
      <c r="E14" s="24" t="str">
        <f t="shared" si="0"/>
        <v>00:03,82</v>
      </c>
      <c r="F14">
        <f t="shared" si="1"/>
        <v>0</v>
      </c>
      <c r="G14" s="11">
        <f t="shared" si="2"/>
        <v>4</v>
      </c>
      <c r="H14">
        <f t="shared" si="3"/>
        <v>6.6666666666666666E-2</v>
      </c>
      <c r="I14" s="11">
        <f t="shared" si="4"/>
        <v>1.1111111111111111E-3</v>
      </c>
      <c r="J14" s="25">
        <f t="shared" si="5"/>
        <v>1.5683217592592592E-2</v>
      </c>
      <c r="K14" s="28">
        <f t="shared" si="6"/>
        <v>4.4212962962964647E-5</v>
      </c>
    </row>
    <row r="15" spans="1:11" x14ac:dyDescent="0.25">
      <c r="A15" s="18">
        <v>4.0173611111111112E-4</v>
      </c>
      <c r="C15" s="23">
        <v>4.0173611111111112E-4</v>
      </c>
      <c r="D15" s="20">
        <v>4.0173611111111112E-4</v>
      </c>
      <c r="E15" s="24" t="str">
        <f t="shared" si="0"/>
        <v>00:34,71</v>
      </c>
      <c r="F15">
        <f t="shared" si="1"/>
        <v>0</v>
      </c>
      <c r="G15" s="11">
        <f t="shared" si="2"/>
        <v>35</v>
      </c>
      <c r="H15">
        <f t="shared" si="3"/>
        <v>0.58333333333333337</v>
      </c>
      <c r="I15" s="11">
        <f t="shared" si="4"/>
        <v>9.7222222222222224E-3</v>
      </c>
      <c r="J15" s="25">
        <f t="shared" si="5"/>
        <v>1.6084953703703702E-2</v>
      </c>
      <c r="K15" s="28">
        <f t="shared" si="6"/>
        <v>4.0173611111110966E-4</v>
      </c>
    </row>
    <row r="16" spans="1:11" x14ac:dyDescent="0.25">
      <c r="A16" s="18">
        <v>2.2569444444444443E-5</v>
      </c>
      <c r="C16" s="23">
        <v>2.2569444444444443E-5</v>
      </c>
      <c r="D16" s="20">
        <v>2.2569444444444443E-5</v>
      </c>
      <c r="E16" s="24" t="str">
        <f t="shared" si="0"/>
        <v>00:01,95</v>
      </c>
      <c r="F16">
        <f t="shared" si="1"/>
        <v>0</v>
      </c>
      <c r="G16" s="11">
        <f t="shared" si="2"/>
        <v>2</v>
      </c>
      <c r="H16">
        <f t="shared" si="3"/>
        <v>3.3333333333333333E-2</v>
      </c>
      <c r="I16" s="11">
        <f t="shared" si="4"/>
        <v>5.5555555555555556E-4</v>
      </c>
      <c r="J16" s="25">
        <f t="shared" si="5"/>
        <v>1.6107523148148145E-2</v>
      </c>
      <c r="K16" s="28">
        <f t="shared" si="6"/>
        <v>2.2569444444443115E-5</v>
      </c>
    </row>
    <row r="17" spans="1:11" x14ac:dyDescent="0.25">
      <c r="A17" s="18">
        <v>9.8263888888888891E-5</v>
      </c>
      <c r="C17" s="23">
        <v>9.8263888888888891E-5</v>
      </c>
      <c r="D17" s="20">
        <v>9.8263888888888891E-5</v>
      </c>
      <c r="E17" s="24" t="str">
        <f t="shared" si="0"/>
        <v>00:08,49</v>
      </c>
      <c r="F17">
        <f t="shared" si="1"/>
        <v>0</v>
      </c>
      <c r="G17" s="11">
        <f t="shared" si="2"/>
        <v>8</v>
      </c>
      <c r="H17">
        <f t="shared" si="3"/>
        <v>0.13333333333333333</v>
      </c>
      <c r="I17" s="11">
        <f t="shared" si="4"/>
        <v>2.2222222222222222E-3</v>
      </c>
      <c r="J17" s="25">
        <f t="shared" si="5"/>
        <v>1.6205787037037032E-2</v>
      </c>
      <c r="K17" s="28">
        <f t="shared" si="6"/>
        <v>9.8263888888887319E-5</v>
      </c>
    </row>
    <row r="18" spans="1:11" x14ac:dyDescent="0.25">
      <c r="A18" s="18">
        <v>3.5995370370370363E-5</v>
      </c>
      <c r="C18" s="23">
        <v>3.5995370370370363E-5</v>
      </c>
      <c r="D18" s="20">
        <v>3.5995370370370363E-5</v>
      </c>
      <c r="E18" s="24" t="str">
        <f t="shared" si="0"/>
        <v>00:03,11</v>
      </c>
      <c r="F18">
        <f t="shared" si="1"/>
        <v>0</v>
      </c>
      <c r="G18" s="11">
        <f t="shared" si="2"/>
        <v>3</v>
      </c>
      <c r="H18">
        <f t="shared" si="3"/>
        <v>0.05</v>
      </c>
      <c r="I18" s="11">
        <f t="shared" si="4"/>
        <v>8.3333333333333339E-4</v>
      </c>
      <c r="J18" s="25">
        <f t="shared" si="5"/>
        <v>1.6241782407407403E-2</v>
      </c>
      <c r="K18" s="28">
        <f t="shared" si="6"/>
        <v>3.5995370370370261E-5</v>
      </c>
    </row>
    <row r="19" spans="1:11" x14ac:dyDescent="0.25">
      <c r="A19" s="18">
        <v>1.0358796296296295E-4</v>
      </c>
      <c r="C19" s="23">
        <v>1.0358796296296295E-4</v>
      </c>
      <c r="D19" s="20">
        <v>1.0358796296296295E-4</v>
      </c>
      <c r="E19" s="24" t="str">
        <f t="shared" si="0"/>
        <v>00:08,95</v>
      </c>
      <c r="F19">
        <f t="shared" si="1"/>
        <v>0</v>
      </c>
      <c r="G19" s="11">
        <f t="shared" si="2"/>
        <v>9</v>
      </c>
      <c r="H19">
        <f t="shared" si="3"/>
        <v>0.15</v>
      </c>
      <c r="I19" s="11">
        <f t="shared" si="4"/>
        <v>2.5000000000000001E-3</v>
      </c>
      <c r="J19" s="25">
        <f t="shared" si="5"/>
        <v>1.6345370370370364E-2</v>
      </c>
      <c r="K19" s="28">
        <f t="shared" si="6"/>
        <v>1.0358796296296158E-4</v>
      </c>
    </row>
    <row r="20" spans="1:11" x14ac:dyDescent="0.25">
      <c r="A20" s="18">
        <v>8.7037037037037039E-5</v>
      </c>
      <c r="C20" s="23">
        <v>8.7037037037037039E-5</v>
      </c>
      <c r="D20" s="20">
        <v>8.7037037037037039E-5</v>
      </c>
      <c r="E20" s="24" t="str">
        <f t="shared" si="0"/>
        <v>00:07,52</v>
      </c>
      <c r="F20">
        <f t="shared" si="1"/>
        <v>0</v>
      </c>
      <c r="G20" s="11">
        <f t="shared" si="2"/>
        <v>8</v>
      </c>
      <c r="H20">
        <f t="shared" si="3"/>
        <v>0.13333333333333333</v>
      </c>
      <c r="I20" s="11">
        <f t="shared" si="4"/>
        <v>2.2222222222222222E-3</v>
      </c>
      <c r="J20" s="25">
        <f t="shared" si="5"/>
        <v>1.6432407407407403E-2</v>
      </c>
      <c r="K20" s="28">
        <f t="shared" si="6"/>
        <v>8.7037037037038245E-5</v>
      </c>
    </row>
    <row r="21" spans="1:11" x14ac:dyDescent="0.25">
      <c r="A21" s="18">
        <v>1.2687499999999999E-3</v>
      </c>
      <c r="C21" s="23">
        <v>1.2687499999999999E-3</v>
      </c>
      <c r="D21" s="20">
        <v>1.2687499999999999E-3</v>
      </c>
      <c r="E21" s="24" t="str">
        <f t="shared" si="0"/>
        <v>01:49,62</v>
      </c>
      <c r="F21">
        <f t="shared" si="1"/>
        <v>1</v>
      </c>
      <c r="G21" s="11">
        <f t="shared" si="2"/>
        <v>50</v>
      </c>
      <c r="H21">
        <f t="shared" si="3"/>
        <v>1.8333333333333335</v>
      </c>
      <c r="I21" s="11">
        <f t="shared" si="4"/>
        <v>3.0555555555555558E-2</v>
      </c>
      <c r="J21" s="25">
        <f t="shared" si="5"/>
        <v>1.7701157407407402E-2</v>
      </c>
      <c r="K21" s="28">
        <f t="shared" si="6"/>
        <v>1.268749999999999E-3</v>
      </c>
    </row>
    <row r="22" spans="1:11" x14ac:dyDescent="0.25">
      <c r="A22" s="18">
        <v>1.2152777777777779E-5</v>
      </c>
      <c r="C22" s="23">
        <v>1.2152777777777779E-5</v>
      </c>
      <c r="D22" s="20">
        <v>1.2152777777777779E-5</v>
      </c>
      <c r="E22" s="24" t="str">
        <f t="shared" si="0"/>
        <v>00:01,05</v>
      </c>
      <c r="F22">
        <f t="shared" si="1"/>
        <v>0</v>
      </c>
      <c r="G22" s="11">
        <f t="shared" si="2"/>
        <v>1</v>
      </c>
      <c r="H22">
        <f t="shared" si="3"/>
        <v>1.6666666666666666E-2</v>
      </c>
      <c r="I22" s="11">
        <f t="shared" si="4"/>
        <v>2.7777777777777778E-4</v>
      </c>
      <c r="J22" s="25">
        <f t="shared" si="5"/>
        <v>1.7713310185185179E-2</v>
      </c>
      <c r="K22" s="28">
        <f t="shared" si="6"/>
        <v>1.2152777777777596E-5</v>
      </c>
    </row>
    <row r="23" spans="1:11" x14ac:dyDescent="0.25">
      <c r="A23" s="18">
        <v>6.6921296296296303E-4</v>
      </c>
      <c r="C23" s="23">
        <v>6.6921296296296303E-4</v>
      </c>
      <c r="D23" s="20">
        <v>6.6921296296296303E-4</v>
      </c>
      <c r="E23" s="24" t="str">
        <f t="shared" si="0"/>
        <v>00:57,82</v>
      </c>
      <c r="F23">
        <f t="shared" si="1"/>
        <v>0</v>
      </c>
      <c r="G23" s="11">
        <f t="shared" si="2"/>
        <v>58</v>
      </c>
      <c r="H23">
        <f t="shared" si="3"/>
        <v>0.96666666666666667</v>
      </c>
      <c r="I23" s="11">
        <f t="shared" si="4"/>
        <v>1.6111111111111111E-2</v>
      </c>
      <c r="J23" s="25">
        <f t="shared" si="5"/>
        <v>1.8382523148148141E-2</v>
      </c>
      <c r="K23" s="28">
        <f t="shared" si="6"/>
        <v>6.6921296296296173E-4</v>
      </c>
    </row>
    <row r="24" spans="1:11" x14ac:dyDescent="0.25">
      <c r="A24" s="18"/>
      <c r="C24" s="23"/>
      <c r="D24" s="20"/>
      <c r="E24" s="18"/>
    </row>
    <row r="25" spans="1:11" x14ac:dyDescent="0.25">
      <c r="A25" s="18">
        <v>6.9444444444444447E-4</v>
      </c>
      <c r="C25" s="23">
        <v>6.9444444444444447E-4</v>
      </c>
      <c r="D25" s="20">
        <v>6.9444444444444447E-4</v>
      </c>
      <c r="E25" s="18"/>
    </row>
    <row r="26" spans="1:11" x14ac:dyDescent="0.25">
      <c r="A26" s="18">
        <v>0.5</v>
      </c>
      <c r="C26" s="23">
        <v>0.5</v>
      </c>
      <c r="D26" s="20">
        <v>0.5</v>
      </c>
      <c r="E26" s="18"/>
    </row>
    <row r="27" spans="1:11" x14ac:dyDescent="0.25">
      <c r="A27" s="18">
        <v>0.99965277777777783</v>
      </c>
      <c r="C27" s="23">
        <v>0.99965277777777783</v>
      </c>
      <c r="D27" s="20">
        <v>0.99965277777777783</v>
      </c>
      <c r="E27" s="18"/>
    </row>
    <row r="28" spans="1:11" x14ac:dyDescent="0.25">
      <c r="C28" s="21"/>
    </row>
    <row r="29" spans="1:11" x14ac:dyDescent="0.25">
      <c r="C29" s="2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C182-06BD-4A38-93AA-D06460C64802}">
  <dimension ref="A2:N24"/>
  <sheetViews>
    <sheetView zoomScale="140" zoomScaleNormal="140" workbookViewId="0">
      <selection activeCell="H21" sqref="H21"/>
    </sheetView>
  </sheetViews>
  <sheetFormatPr defaultRowHeight="15" x14ac:dyDescent="0.25"/>
  <cols>
    <col min="1" max="1" width="13.42578125" customWidth="1"/>
    <col min="2" max="2" width="12.42578125" customWidth="1"/>
    <col min="3" max="3" width="6.7109375" customWidth="1"/>
    <col min="4" max="4" width="7.42578125" customWidth="1"/>
    <col min="5" max="5" width="8.42578125" customWidth="1"/>
    <col min="6" max="6" width="11" bestFit="1" customWidth="1"/>
    <col min="7" max="8" width="11" customWidth="1"/>
    <col min="9" max="9" width="12" bestFit="1" customWidth="1"/>
    <col min="10" max="10" width="7" customWidth="1"/>
    <col min="11" max="11" width="6.7109375" customWidth="1"/>
  </cols>
  <sheetData>
    <row r="2" spans="1:14" x14ac:dyDescent="0.25">
      <c r="G2" s="5" t="s">
        <v>7</v>
      </c>
      <c r="H2" s="5"/>
    </row>
    <row r="3" spans="1:14" ht="30" x14ac:dyDescent="0.25">
      <c r="J3" s="12" t="s">
        <v>8</v>
      </c>
      <c r="K3" s="12" t="s">
        <v>6</v>
      </c>
      <c r="L3" s="2" t="s">
        <v>3</v>
      </c>
      <c r="M3" s="2" t="s">
        <v>4</v>
      </c>
      <c r="N3" s="2" t="s">
        <v>5</v>
      </c>
    </row>
    <row r="4" spans="1:14" x14ac:dyDescent="0.25">
      <c r="H4" s="1">
        <v>43831</v>
      </c>
      <c r="I4" s="6">
        <v>43922</v>
      </c>
      <c r="J4" s="14">
        <f>I4-$H$4</f>
        <v>91</v>
      </c>
      <c r="K4" s="13">
        <f>WEEKNUM(I4)</f>
        <v>14</v>
      </c>
      <c r="L4" s="7">
        <v>15</v>
      </c>
    </row>
    <row r="5" spans="1:14" x14ac:dyDescent="0.25">
      <c r="B5" s="2" t="s">
        <v>2</v>
      </c>
      <c r="C5" s="2"/>
      <c r="I5" s="6">
        <v>43953</v>
      </c>
      <c r="J5" s="14">
        <f t="shared" ref="J5:J7" si="0">I5-$H$4</f>
        <v>122</v>
      </c>
      <c r="K5" s="13">
        <f>WEEKNUM(I5)</f>
        <v>18</v>
      </c>
      <c r="L5" s="7">
        <v>18</v>
      </c>
    </row>
    <row r="6" spans="1:14" x14ac:dyDescent="0.25">
      <c r="A6" t="s">
        <v>1</v>
      </c>
      <c r="B6" s="3" t="s">
        <v>1</v>
      </c>
      <c r="C6" s="4"/>
      <c r="I6" s="6">
        <v>43985</v>
      </c>
      <c r="J6" s="14">
        <f t="shared" si="0"/>
        <v>154</v>
      </c>
      <c r="K6" s="13">
        <f t="shared" ref="K6:K15" si="1">WEEKNUM(I6)</f>
        <v>23</v>
      </c>
      <c r="L6" s="7">
        <v>20</v>
      </c>
    </row>
    <row r="7" spans="1:14" x14ac:dyDescent="0.25">
      <c r="A7" s="1">
        <v>1</v>
      </c>
      <c r="B7" s="4">
        <v>1</v>
      </c>
      <c r="C7" s="4">
        <f>DAY(A7)</f>
        <v>1</v>
      </c>
      <c r="D7">
        <f>MONTH(A7)</f>
        <v>1</v>
      </c>
      <c r="E7">
        <f>YEAR(A7)</f>
        <v>1900</v>
      </c>
      <c r="I7" s="6">
        <v>44012</v>
      </c>
      <c r="J7" s="14">
        <f t="shared" si="0"/>
        <v>181</v>
      </c>
      <c r="K7" s="13">
        <f t="shared" si="1"/>
        <v>27</v>
      </c>
      <c r="L7" s="7">
        <v>17</v>
      </c>
    </row>
    <row r="8" spans="1:14" x14ac:dyDescent="0.25">
      <c r="A8" s="1">
        <v>16566</v>
      </c>
      <c r="B8" s="4">
        <v>16566</v>
      </c>
      <c r="C8" s="4">
        <f t="shared" ref="C8:C11" si="2">DAY(A8)</f>
        <v>9</v>
      </c>
      <c r="D8">
        <f t="shared" ref="D8:D11" si="3">MONTH(A8)</f>
        <v>5</v>
      </c>
      <c r="E8">
        <f t="shared" ref="E8:E11" si="4">YEAR(A8)</f>
        <v>1945</v>
      </c>
      <c r="H8" s="1">
        <v>44197</v>
      </c>
      <c r="I8" s="8">
        <v>44289</v>
      </c>
      <c r="J8" s="15">
        <f>I8-$H$8</f>
        <v>92</v>
      </c>
      <c r="K8" s="9">
        <f t="shared" si="1"/>
        <v>14</v>
      </c>
      <c r="M8" s="9">
        <v>10</v>
      </c>
    </row>
    <row r="9" spans="1:14" x14ac:dyDescent="0.25">
      <c r="A9" s="1">
        <v>32829</v>
      </c>
      <c r="B9" s="4">
        <v>32829</v>
      </c>
      <c r="C9" s="4">
        <f t="shared" si="2"/>
        <v>17</v>
      </c>
      <c r="D9">
        <f t="shared" si="3"/>
        <v>11</v>
      </c>
      <c r="E9">
        <f t="shared" si="4"/>
        <v>1989</v>
      </c>
      <c r="I9" s="8">
        <v>44321</v>
      </c>
      <c r="J9" s="15">
        <f t="shared" ref="J9:J11" si="5">I9-$H$8</f>
        <v>124</v>
      </c>
      <c r="K9" s="9">
        <f t="shared" si="1"/>
        <v>19</v>
      </c>
      <c r="M9" s="9">
        <v>13</v>
      </c>
    </row>
    <row r="10" spans="1:14" x14ac:dyDescent="0.25">
      <c r="A10" s="1">
        <v>36526</v>
      </c>
      <c r="B10" s="4">
        <v>36526</v>
      </c>
      <c r="C10" s="4">
        <f t="shared" si="2"/>
        <v>1</v>
      </c>
      <c r="D10">
        <f t="shared" si="3"/>
        <v>1</v>
      </c>
      <c r="E10">
        <f t="shared" si="4"/>
        <v>2000</v>
      </c>
      <c r="I10" s="8">
        <v>44348</v>
      </c>
      <c r="J10" s="15">
        <f t="shared" si="5"/>
        <v>151</v>
      </c>
      <c r="K10" s="9">
        <f t="shared" si="1"/>
        <v>23</v>
      </c>
      <c r="M10" s="9">
        <v>15</v>
      </c>
    </row>
    <row r="11" spans="1:14" x14ac:dyDescent="0.25">
      <c r="A11" s="1">
        <f ca="1">TODAY()</f>
        <v>45270</v>
      </c>
      <c r="B11" s="4">
        <f ca="1">TODAY()</f>
        <v>45270</v>
      </c>
      <c r="C11" s="4">
        <f t="shared" ca="1" si="2"/>
        <v>10</v>
      </c>
      <c r="D11">
        <f t="shared" ca="1" si="3"/>
        <v>12</v>
      </c>
      <c r="E11">
        <f t="shared" ca="1" si="4"/>
        <v>2023</v>
      </c>
      <c r="I11" s="8">
        <v>44380</v>
      </c>
      <c r="J11" s="15">
        <f t="shared" si="5"/>
        <v>183</v>
      </c>
      <c r="K11" s="9">
        <f t="shared" si="1"/>
        <v>27</v>
      </c>
      <c r="M11" s="9">
        <v>21</v>
      </c>
    </row>
    <row r="12" spans="1:14" x14ac:dyDescent="0.25">
      <c r="A12" s="1"/>
      <c r="H12" s="1">
        <v>44562</v>
      </c>
      <c r="I12" s="10">
        <v>44651</v>
      </c>
      <c r="J12" s="16">
        <f>I12-$H$12</f>
        <v>89</v>
      </c>
      <c r="K12" s="11">
        <f t="shared" si="1"/>
        <v>14</v>
      </c>
      <c r="N12" s="11">
        <v>15</v>
      </c>
    </row>
    <row r="13" spans="1:14" x14ac:dyDescent="0.25">
      <c r="I13" s="10">
        <v>44682</v>
      </c>
      <c r="J13" s="16">
        <f t="shared" ref="J13:J15" si="6">I13-$H$12</f>
        <v>120</v>
      </c>
      <c r="K13" s="11">
        <f t="shared" si="1"/>
        <v>19</v>
      </c>
      <c r="N13" s="11">
        <v>17</v>
      </c>
    </row>
    <row r="14" spans="1:14" x14ac:dyDescent="0.25">
      <c r="I14" s="10">
        <v>44717</v>
      </c>
      <c r="J14" s="16">
        <f t="shared" si="6"/>
        <v>155</v>
      </c>
      <c r="K14" s="11">
        <f t="shared" si="1"/>
        <v>24</v>
      </c>
      <c r="N14" s="11">
        <v>16</v>
      </c>
    </row>
    <row r="15" spans="1:14" x14ac:dyDescent="0.25">
      <c r="I15" s="10">
        <v>44744</v>
      </c>
      <c r="J15" s="16">
        <f t="shared" si="6"/>
        <v>182</v>
      </c>
      <c r="K15" s="11">
        <f t="shared" si="1"/>
        <v>27</v>
      </c>
      <c r="N15" s="11">
        <v>20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čas</vt:lpstr>
      <vt:lpstr>datum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Kintrová</dc:creator>
  <cp:lastModifiedBy>Kateřina Kintrová</cp:lastModifiedBy>
  <dcterms:created xsi:type="dcterms:W3CDTF">2022-11-14T21:58:01Z</dcterms:created>
  <dcterms:modified xsi:type="dcterms:W3CDTF">2023-12-10T21:53:28Z</dcterms:modified>
</cp:coreProperties>
</file>