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czi\OneDrive\Desktop\Ekofyziologie\"/>
    </mc:Choice>
  </mc:AlternateContent>
  <xr:revisionPtr revIDLastSave="0" documentId="13_ncr:1_{E4BF0E04-5588-4C63-A802-2161816C7225}" xr6:coauthVersionLast="36" xr6:coauthVersionMax="36" xr10:uidLastSave="{00000000-0000-0000-0000-000000000000}"/>
  <bookViews>
    <workbookView xWindow="4605" yWindow="480" windowWidth="20925" windowHeight="13185" firstSheet="2" activeTab="7" xr2:uid="{00000000-000D-0000-FFFF-FFFF00000000}"/>
  </bookViews>
  <sheets>
    <sheet name="Rozmístění rostlin " sheetId="1" r:id="rId1"/>
    <sheet name="Růstové znaky" sheetId="2" r:id="rId2"/>
    <sheet name="Vlhkost substrátu" sheetId="3" r:id="rId3"/>
    <sheet name="Gazometrie" sheetId="4" r:id="rId4"/>
    <sheet name="Fluorescence chlorofylu" sheetId="5" r:id="rId5"/>
    <sheet name="Ozářenost" sheetId="6" r:id="rId6"/>
    <sheet name="Respirace" sheetId="7" r:id="rId7"/>
    <sheet name="Biomasa" sheetId="8" r:id="rId8"/>
    <sheet name="Teplota a vlhkost vzduchu" sheetId="9" r:id="rId9"/>
  </sheets>
  <calcPr calcId="191029"/>
</workbook>
</file>

<file path=xl/calcChain.xml><?xml version="1.0" encoding="utf-8"?>
<calcChain xmlns="http://schemas.openxmlformats.org/spreadsheetml/2006/main">
  <c r="G3" i="8" l="1"/>
  <c r="G5" i="7" l="1"/>
  <c r="G4" i="7"/>
  <c r="G3" i="7"/>
  <c r="K14" i="8"/>
  <c r="K4" i="8"/>
  <c r="K5" i="8"/>
  <c r="K6" i="8"/>
  <c r="K7" i="8"/>
  <c r="K8" i="8"/>
  <c r="K9" i="8"/>
  <c r="K10" i="8"/>
  <c r="K11" i="8"/>
  <c r="K12" i="8"/>
  <c r="K13" i="8"/>
  <c r="K3" i="8"/>
  <c r="C4" i="3"/>
  <c r="C5" i="3"/>
  <c r="C6" i="3"/>
  <c r="C7" i="3"/>
  <c r="C10" i="3"/>
  <c r="C11" i="3"/>
  <c r="C12" i="3"/>
  <c r="C13" i="3"/>
  <c r="C14" i="3"/>
  <c r="C3" i="3"/>
  <c r="F3" i="3"/>
  <c r="C7" i="8"/>
  <c r="C14" i="8"/>
  <c r="F4" i="3"/>
  <c r="F5" i="3"/>
  <c r="F6" i="3"/>
  <c r="F7" i="3"/>
  <c r="F10" i="3"/>
  <c r="F11" i="3"/>
  <c r="F12" i="3"/>
  <c r="F13" i="3"/>
  <c r="F14" i="3"/>
  <c r="C6" i="8"/>
  <c r="D5" i="8" l="1"/>
  <c r="C11" i="8"/>
  <c r="C5" i="8"/>
  <c r="D4" i="8"/>
  <c r="C10" i="8"/>
  <c r="C4" i="8"/>
  <c r="C3" i="8"/>
  <c r="D3" i="8"/>
  <c r="H18" i="2" l="1"/>
  <c r="H19" i="2"/>
  <c r="H21" i="2"/>
  <c r="H22" i="2"/>
  <c r="D18" i="2"/>
  <c r="D19" i="2"/>
  <c r="D21" i="2"/>
  <c r="D22" i="2"/>
  <c r="C18" i="8" l="1"/>
  <c r="D18" i="8"/>
  <c r="E18" i="8"/>
  <c r="F18" i="8"/>
  <c r="G18" i="8"/>
  <c r="I18" i="8"/>
  <c r="C19" i="8"/>
  <c r="D19" i="8"/>
  <c r="E19" i="8"/>
  <c r="F19" i="8"/>
  <c r="G19" i="8"/>
  <c r="I19" i="8"/>
  <c r="C21" i="8"/>
  <c r="D21" i="8"/>
  <c r="E21" i="8"/>
  <c r="F21" i="8"/>
  <c r="G21" i="8"/>
  <c r="I21" i="8"/>
  <c r="C22" i="8"/>
  <c r="D22" i="8"/>
  <c r="E22" i="8"/>
  <c r="F22" i="8"/>
  <c r="G22" i="8"/>
  <c r="I22" i="8"/>
  <c r="B22" i="8"/>
  <c r="B21" i="8"/>
  <c r="B19" i="8"/>
  <c r="B18" i="8"/>
  <c r="J7" i="7"/>
  <c r="J13" i="7"/>
  <c r="I6" i="7"/>
  <c r="J6" i="7" s="1"/>
  <c r="I7" i="7"/>
  <c r="I10" i="7"/>
  <c r="I11" i="7"/>
  <c r="I12" i="7"/>
  <c r="I13" i="7"/>
  <c r="I14" i="7"/>
  <c r="F6" i="7"/>
  <c r="F7" i="7"/>
  <c r="F10" i="7"/>
  <c r="F11" i="7"/>
  <c r="F12" i="7"/>
  <c r="F13" i="7"/>
  <c r="F14" i="7"/>
  <c r="D6" i="7"/>
  <c r="D7" i="7"/>
  <c r="D10" i="7"/>
  <c r="D11" i="7"/>
  <c r="J11" i="7" s="1"/>
  <c r="D12" i="7"/>
  <c r="D13" i="7"/>
  <c r="D14" i="7"/>
  <c r="J14" i="7" s="1"/>
  <c r="I5" i="7"/>
  <c r="F5" i="7"/>
  <c r="D5" i="7"/>
  <c r="I4" i="7"/>
  <c r="F4" i="7"/>
  <c r="D4" i="7"/>
  <c r="I3" i="7"/>
  <c r="F3" i="7"/>
  <c r="D3" i="7"/>
  <c r="J12" i="7" l="1"/>
  <c r="J10" i="7"/>
  <c r="J21" i="7" s="1"/>
  <c r="J3" i="7"/>
  <c r="J22" i="7"/>
  <c r="J5" i="7"/>
  <c r="J4" i="7"/>
  <c r="J18" i="7" l="1"/>
  <c r="J19" i="7"/>
  <c r="D11" i="6"/>
  <c r="D12" i="6"/>
  <c r="D14" i="6"/>
  <c r="D15" i="6"/>
  <c r="C18" i="5"/>
  <c r="C19" i="5"/>
  <c r="C21" i="5"/>
  <c r="C22" i="5"/>
  <c r="B22" i="5"/>
  <c r="B21" i="5"/>
  <c r="B19" i="5"/>
  <c r="B18" i="5"/>
  <c r="C15" i="6"/>
  <c r="C14" i="6"/>
  <c r="C12" i="6"/>
  <c r="C11" i="6"/>
  <c r="G18" i="4"/>
  <c r="H18" i="4"/>
  <c r="G19" i="4"/>
  <c r="H19" i="4"/>
  <c r="G21" i="4"/>
  <c r="H21" i="4"/>
  <c r="G22" i="4"/>
  <c r="H22" i="4"/>
  <c r="D18" i="4"/>
  <c r="D19" i="4"/>
  <c r="D21" i="4"/>
  <c r="D22" i="4"/>
  <c r="F22" i="4"/>
  <c r="C22" i="4"/>
  <c r="B22" i="4"/>
  <c r="F21" i="4"/>
  <c r="C21" i="4"/>
  <c r="B21" i="4"/>
  <c r="F19" i="4"/>
  <c r="C19" i="4"/>
  <c r="B19" i="4"/>
  <c r="F18" i="4"/>
  <c r="C18" i="4"/>
  <c r="B18" i="4"/>
  <c r="E22" i="3"/>
  <c r="B22" i="3"/>
  <c r="E21" i="3"/>
  <c r="B21" i="3"/>
  <c r="E19" i="3"/>
  <c r="B19" i="3"/>
  <c r="E18" i="3"/>
  <c r="B18" i="3"/>
  <c r="C18" i="2"/>
  <c r="F18" i="2"/>
  <c r="G18" i="2"/>
  <c r="C19" i="2"/>
  <c r="F19" i="2"/>
  <c r="G19" i="2"/>
  <c r="C21" i="2"/>
  <c r="F21" i="2"/>
  <c r="G21" i="2"/>
  <c r="C22" i="2"/>
  <c r="F22" i="2"/>
  <c r="G22" i="2"/>
  <c r="B22" i="2"/>
  <c r="B21" i="2"/>
  <c r="B19" i="2"/>
  <c r="B18" i="2"/>
  <c r="F21" i="3"/>
  <c r="F19" i="3"/>
  <c r="C22" i="3"/>
  <c r="C18" i="3"/>
  <c r="F18" i="3" l="1"/>
  <c r="C21" i="3"/>
  <c r="F22" i="3"/>
  <c r="C19" i="3"/>
  <c r="B3" i="1"/>
  <c r="B4" i="1"/>
  <c r="B5" i="1"/>
  <c r="B6" i="1"/>
  <c r="B7" i="1"/>
  <c r="B8" i="1"/>
  <c r="B9" i="1"/>
  <c r="B10" i="1"/>
  <c r="B11" i="1"/>
  <c r="B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LF Lektor</author>
  </authors>
  <commentList>
    <comment ref="D2" authorId="0" shapeId="0" xr:uid="{00000000-0006-0000-0600-000001000000}">
      <text>
        <r>
          <rPr>
            <sz val="9"/>
            <color indexed="81"/>
            <rFont val="Tahoma"/>
            <family val="2"/>
            <charset val="238"/>
          </rPr>
          <t xml:space="preserve">=CO2_2 - CO2_1
</t>
        </r>
      </text>
    </comment>
  </commentList>
</comments>
</file>

<file path=xl/sharedStrings.xml><?xml version="1.0" encoding="utf-8"?>
<sst xmlns="http://schemas.openxmlformats.org/spreadsheetml/2006/main" count="305" uniqueCount="100">
  <si>
    <t>Druh</t>
  </si>
  <si>
    <t>Pořadí rostlin</t>
  </si>
  <si>
    <t>Náhodně přiřazené číslo (funkce NÁHČÍSLO)</t>
  </si>
  <si>
    <t>Vzestupně seřazená náhodná čísla</t>
  </si>
  <si>
    <t>Číslo rostliny</t>
  </si>
  <si>
    <t>Id. rostliny</t>
  </si>
  <si>
    <t>SL3</t>
  </si>
  <si>
    <t>SL2</t>
  </si>
  <si>
    <t>SL5</t>
  </si>
  <si>
    <t>SL1</t>
  </si>
  <si>
    <t>SL4</t>
  </si>
  <si>
    <t>Výška rostliny (cm)</t>
  </si>
  <si>
    <t>Průměr stonku (mm)</t>
  </si>
  <si>
    <t>Theta Probe (mV)</t>
  </si>
  <si>
    <t>Vodní potenciál (Mpa)</t>
  </si>
  <si>
    <t>A (umol m-2 s-1)</t>
  </si>
  <si>
    <t>gs (mmol m-2 s-1)</t>
  </si>
  <si>
    <t>WUE (umol CO2 mmol H2O)</t>
  </si>
  <si>
    <t>průměr SL</t>
  </si>
  <si>
    <t>SD SL</t>
  </si>
  <si>
    <t>průměr LL</t>
  </si>
  <si>
    <t>SD LL</t>
  </si>
  <si>
    <t>Ozářenost (PPFD)</t>
  </si>
  <si>
    <t>Opakování</t>
  </si>
  <si>
    <t>Varianta</t>
  </si>
  <si>
    <t>SL</t>
  </si>
  <si>
    <t>LL</t>
  </si>
  <si>
    <t>Fv/Fm</t>
  </si>
  <si>
    <t>referenční koncentrace CO2 (ppm)</t>
  </si>
  <si>
    <t>koncentrace CO2 (ppm)</t>
  </si>
  <si>
    <r>
      <rPr>
        <sz val="11"/>
        <rFont val="Calibri"/>
        <family val="2"/>
        <charset val="238"/>
      </rPr>
      <t>Δ</t>
    </r>
    <r>
      <rPr>
        <sz val="11"/>
        <rFont val="Calibri"/>
        <family val="2"/>
        <charset val="238"/>
        <scheme val="minor"/>
      </rPr>
      <t xml:space="preserve"> CO2 (ppm)</t>
    </r>
  </si>
  <si>
    <t>průtok (l.min-1)</t>
  </si>
  <si>
    <t>průtok (l.h-1)</t>
  </si>
  <si>
    <t>m (g)</t>
  </si>
  <si>
    <t>T (°C)</t>
  </si>
  <si>
    <t>k (umol.ul-1)</t>
  </si>
  <si>
    <t>Vr (umol.g-1.h-1)</t>
  </si>
  <si>
    <t>FW listy (g)</t>
  </si>
  <si>
    <t>FW stonek (g)</t>
  </si>
  <si>
    <t>FW kořeny (g)</t>
  </si>
  <si>
    <t>DW listy (g)</t>
  </si>
  <si>
    <t>DW stonek (g)</t>
  </si>
  <si>
    <t>DW kořeny (g)</t>
  </si>
  <si>
    <t>Listová plocha (cm2)</t>
  </si>
  <si>
    <t>Počet listů</t>
  </si>
  <si>
    <t>LL1</t>
  </si>
  <si>
    <t>LL2</t>
  </si>
  <si>
    <t>LL3</t>
  </si>
  <si>
    <t>LL4</t>
  </si>
  <si>
    <t>LL5</t>
  </si>
  <si>
    <t>Měření 1 (22.10.)</t>
  </si>
  <si>
    <t>Měření 2 (29.10.)</t>
  </si>
  <si>
    <t>Měření (29.10.)</t>
  </si>
  <si>
    <t>Slunečnice</t>
  </si>
  <si>
    <t>gs</t>
  </si>
  <si>
    <t>A</t>
  </si>
  <si>
    <t>WUE</t>
  </si>
  <si>
    <t>stejny list QY i gazo</t>
  </si>
  <si>
    <t>Time</t>
  </si>
  <si>
    <t>1. Air_Temp[oC]@2m</t>
  </si>
  <si>
    <t>2. Air_RH[%]@2m</t>
  </si>
  <si>
    <t>c</t>
  </si>
  <si>
    <t>ExcelTime</t>
  </si>
  <si>
    <t>Comment</t>
  </si>
  <si>
    <t>CO2r</t>
  </si>
  <si>
    <t>CO2a</t>
  </si>
  <si>
    <t>CO2d</t>
  </si>
  <si>
    <t>H2Or</t>
  </si>
  <si>
    <t>H2Oa</t>
  </si>
  <si>
    <t>H2Od</t>
  </si>
  <si>
    <t>PARi</t>
  </si>
  <si>
    <t>PARe</t>
  </si>
  <si>
    <t>Red</t>
  </si>
  <si>
    <t>Green</t>
  </si>
  <si>
    <t>Blue</t>
  </si>
  <si>
    <t>White</t>
  </si>
  <si>
    <t>Tamb</t>
  </si>
  <si>
    <t>Tcuv</t>
  </si>
  <si>
    <t>Tleaf</t>
  </si>
  <si>
    <t>Aleaf</t>
  </si>
  <si>
    <t>Flow</t>
  </si>
  <si>
    <t>Patm</t>
  </si>
  <si>
    <t>RH</t>
  </si>
  <si>
    <t>Ci</t>
  </si>
  <si>
    <t>VPD</t>
  </si>
  <si>
    <t>E</t>
  </si>
  <si>
    <t>rb</t>
  </si>
  <si>
    <t>StomataR</t>
  </si>
  <si>
    <t>Tsensor</t>
  </si>
  <si>
    <t>Tcontrol</t>
  </si>
  <si>
    <t>Lcontrol</t>
  </si>
  <si>
    <t>PLC</t>
  </si>
  <si>
    <t>Status</t>
  </si>
  <si>
    <t>R</t>
  </si>
  <si>
    <t>IR</t>
  </si>
  <si>
    <t>CT</t>
  </si>
  <si>
    <t>LED</t>
  </si>
  <si>
    <t>U</t>
  </si>
  <si>
    <r>
      <t>y = 87,299.22x</t>
    </r>
    <r>
      <rPr>
        <vertAlign val="superscript"/>
        <sz val="11"/>
        <color theme="1"/>
        <rFont val="Calibri"/>
        <family val="2"/>
        <charset val="238"/>
        <scheme val="minor"/>
      </rPr>
      <t>-2.16</t>
    </r>
  </si>
  <si>
    <t>sumaFW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</si>
</sst>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/>
    <xf numFmtId="0" fontId="0" fillId="0" borderId="0" xfId="0" applyFont="1"/>
    <xf numFmtId="0" fontId="2" fillId="0" borderId="0" xfId="0" applyFont="1"/>
    <xf numFmtId="0" fontId="0" fillId="0" borderId="0" xfId="0" applyFill="1"/>
    <xf numFmtId="0" fontId="0" fillId="0" borderId="0" xfId="0" applyFill="1" applyAlignment="1">
      <alignment horizontal="center"/>
    </xf>
    <xf numFmtId="0" fontId="4" fillId="2" borderId="1" xfId="0" applyFont="1" applyFill="1" applyBorder="1"/>
    <xf numFmtId="0" fontId="0" fillId="3" borderId="1" xfId="0" applyFont="1" applyFill="1" applyBorder="1"/>
    <xf numFmtId="0" fontId="0" fillId="0" borderId="1" xfId="0" applyFont="1" applyBorder="1"/>
    <xf numFmtId="49" fontId="0" fillId="3" borderId="1" xfId="0" applyNumberFormat="1" applyFont="1" applyFill="1" applyBorder="1"/>
    <xf numFmtId="49" fontId="0" fillId="0" borderId="1" xfId="0" applyNumberFormat="1" applyFont="1" applyBorder="1"/>
    <xf numFmtId="49" fontId="0" fillId="0" borderId="0" xfId="0" applyNumberFormat="1"/>
    <xf numFmtId="0" fontId="0" fillId="0" borderId="0" xfId="0"/>
    <xf numFmtId="22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7117C07-DF6F-4767-B4FA-F61173344503}" name="Tabulka1" displayName="Tabulka1" ref="J16:AR26" totalsRowShown="0">
  <autoFilter ref="J16:AR26" xr:uid="{3D41A1E7-9389-4685-830D-D186F27DB251}"/>
  <tableColumns count="35">
    <tableColumn id="1" xr3:uid="{A1E0CE88-498C-4399-B582-CC7D2105CC52}" name="c"/>
    <tableColumn id="2" xr3:uid="{C099284E-F9A8-4901-9F52-830538593758}" name="ExcelTime"/>
    <tableColumn id="3" xr3:uid="{62099CEB-23EE-4D32-B26D-22E2E7D4AA1F}" name="Comment"/>
    <tableColumn id="4" xr3:uid="{E02CFCBE-8E3C-4B6F-A600-43E2F918A7EA}" name="CO2r"/>
    <tableColumn id="5" xr3:uid="{8849C6F7-53E5-410A-A9D7-740B8E6D231E}" name="CO2a"/>
    <tableColumn id="6" xr3:uid="{350CA444-5772-4AE8-8813-57BF53DEA4F1}" name="CO2d"/>
    <tableColumn id="7" xr3:uid="{8F6DED20-3D1F-4F8B-8780-78DD829EF102}" name="H2Or"/>
    <tableColumn id="8" xr3:uid="{C1BFADF9-7618-4185-8311-FCDECC41EC04}" name="H2Oa"/>
    <tableColumn id="9" xr3:uid="{23B0D0AB-7B6D-40A1-9CA4-5820AF80A2C5}" name="H2Od"/>
    <tableColumn id="10" xr3:uid="{123DB0FC-B644-4B6C-BC8E-04EDF07B061B}" name="PARi"/>
    <tableColumn id="11" xr3:uid="{5ED753BC-65CA-4A20-9CEE-CE44536847A1}" name="PARe"/>
    <tableColumn id="12" xr3:uid="{BFAC8064-B48B-49C0-929C-25CC72A95E13}" name="Red"/>
    <tableColumn id="13" xr3:uid="{3CF7F292-DDC6-4758-A86B-CE3FADB5E18B}" name="Green"/>
    <tableColumn id="14" xr3:uid="{46FB272D-D3DB-470F-9640-E3A20CAA817B}" name="Blue"/>
    <tableColumn id="15" xr3:uid="{C3219885-1539-4C09-A4D8-415FEF51E44B}" name="White"/>
    <tableColumn id="16" xr3:uid="{2528BC57-414B-41CF-B4D8-913C3A526128}" name="Tamb"/>
    <tableColumn id="17" xr3:uid="{84510B58-873E-4060-B63E-90EA8B785379}" name="Tcuv"/>
    <tableColumn id="18" xr3:uid="{E53A2F3A-1A89-42CA-8293-7FFF39F81E54}" name="Tleaf"/>
    <tableColumn id="19" xr3:uid="{474FD839-0D45-4A11-9D86-782250525483}" name="Aleaf"/>
    <tableColumn id="20" xr3:uid="{618975F6-44C4-4D84-99AC-6EB95A6F6601}" name="Flow"/>
    <tableColumn id="21" xr3:uid="{3F30126A-DAA1-4301-9AE3-5DE5216B8050}" name="Patm"/>
    <tableColumn id="22" xr3:uid="{7BB35EBB-AB4B-40A6-9396-77977387E8D4}" name="RH"/>
    <tableColumn id="23" xr3:uid="{0BB855BC-6E0E-4773-A750-3ADC3AAA9708}" name="Ci"/>
    <tableColumn id="24" xr3:uid="{555414BC-ADCF-4370-80A6-6D32FCB7E401}" name="gs"/>
    <tableColumn id="25" xr3:uid="{05CBA866-BB06-4E67-8813-50A8B1416D85}" name="VPD"/>
    <tableColumn id="26" xr3:uid="{254852E7-71EE-449A-AF21-F8CBD31E9A7E}" name="A"/>
    <tableColumn id="27" xr3:uid="{AACD9487-8B81-4CCE-8BE4-2162C5FB0267}" name="E"/>
    <tableColumn id="28" xr3:uid="{A75367E0-8C21-4D94-BE78-D6EFCEB50D00}" name="WUE"/>
    <tableColumn id="29" xr3:uid="{6FB117EA-D8C0-4599-99CB-CDD394F88F7A}" name="rb"/>
    <tableColumn id="30" xr3:uid="{BE97D997-1993-47EA-9E65-00E365E2EB2D}" name="StomataR"/>
    <tableColumn id="31" xr3:uid="{5B02A467-ED7A-4F2A-AB67-969A8F06BBE0}" name="Tsensor"/>
    <tableColumn id="32" xr3:uid="{483CA3BF-B882-42D4-9100-E23BC800030E}" name="Tcontrol"/>
    <tableColumn id="33" xr3:uid="{0E57F951-9E6E-4EAB-B21D-CE1F0D0C3FFA}" name="Lcontrol"/>
    <tableColumn id="34" xr3:uid="{A634ACD3-CAEC-45A7-939A-C21F1BFB1CE5}" name="PLC"/>
    <tableColumn id="35" xr3:uid="{73937320-CB56-4A64-8D25-C794AFC95B94}" name="Statu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workbookViewId="0">
      <selection activeCell="H3" sqref="H3"/>
    </sheetView>
  </sheetViews>
  <sheetFormatPr defaultRowHeight="15" x14ac:dyDescent="0.25"/>
  <cols>
    <col min="1" max="1" width="9.5703125" bestFit="1" customWidth="1"/>
    <col min="2" max="2" width="37.85546875" bestFit="1" customWidth="1"/>
    <col min="3" max="3" width="11.85546875" bestFit="1" customWidth="1"/>
    <col min="5" max="5" width="29.85546875" bestFit="1" customWidth="1"/>
    <col min="6" max="6" width="13.140625" customWidth="1"/>
    <col min="7" max="7" width="11.42578125" bestFit="1" customWidth="1"/>
  </cols>
  <sheetData>
    <row r="1" spans="1:7" x14ac:dyDescent="0.25">
      <c r="A1" t="s">
        <v>0</v>
      </c>
      <c r="B1" t="s">
        <v>2</v>
      </c>
      <c r="C1" t="s">
        <v>1</v>
      </c>
      <c r="E1" t="s">
        <v>3</v>
      </c>
      <c r="F1" t="s">
        <v>4</v>
      </c>
      <c r="G1" t="s">
        <v>5</v>
      </c>
    </row>
    <row r="2" spans="1:7" x14ac:dyDescent="0.25">
      <c r="A2" t="s">
        <v>53</v>
      </c>
      <c r="B2">
        <f ca="1">RAND()</f>
        <v>0.59568607930073991</v>
      </c>
      <c r="C2">
        <v>1</v>
      </c>
      <c r="E2">
        <v>2.1943620858965951E-2</v>
      </c>
      <c r="F2">
        <v>10</v>
      </c>
      <c r="G2" t="s">
        <v>49</v>
      </c>
    </row>
    <row r="3" spans="1:7" x14ac:dyDescent="0.25">
      <c r="A3" t="s">
        <v>53</v>
      </c>
      <c r="B3">
        <f t="shared" ref="B3:B11" ca="1" si="0">RAND()</f>
        <v>0.76573375615470818</v>
      </c>
      <c r="C3">
        <v>2</v>
      </c>
      <c r="E3">
        <v>0.10395038529680278</v>
      </c>
      <c r="F3">
        <v>3</v>
      </c>
      <c r="G3" t="s">
        <v>6</v>
      </c>
    </row>
    <row r="4" spans="1:7" x14ac:dyDescent="0.25">
      <c r="A4" t="s">
        <v>53</v>
      </c>
      <c r="B4">
        <f t="shared" ca="1" si="0"/>
        <v>0.36705082619588059</v>
      </c>
      <c r="C4">
        <v>3</v>
      </c>
      <c r="E4">
        <v>0.19701397703997403</v>
      </c>
      <c r="F4">
        <v>7</v>
      </c>
      <c r="G4" t="s">
        <v>46</v>
      </c>
    </row>
    <row r="5" spans="1:7" x14ac:dyDescent="0.25">
      <c r="A5" t="s">
        <v>53</v>
      </c>
      <c r="B5">
        <f t="shared" ca="1" si="0"/>
        <v>0.29282311858824273</v>
      </c>
      <c r="C5">
        <v>4</v>
      </c>
      <c r="E5">
        <v>0.29218747571540493</v>
      </c>
      <c r="F5">
        <v>8</v>
      </c>
      <c r="G5" t="s">
        <v>47</v>
      </c>
    </row>
    <row r="6" spans="1:7" x14ac:dyDescent="0.25">
      <c r="A6" t="s">
        <v>53</v>
      </c>
      <c r="B6">
        <f t="shared" ca="1" si="0"/>
        <v>0.78886451975134364</v>
      </c>
      <c r="C6">
        <v>5</v>
      </c>
      <c r="E6">
        <v>0.333027486281809</v>
      </c>
      <c r="F6">
        <v>2</v>
      </c>
      <c r="G6" t="s">
        <v>7</v>
      </c>
    </row>
    <row r="7" spans="1:7" x14ac:dyDescent="0.25">
      <c r="A7" t="s">
        <v>53</v>
      </c>
      <c r="B7">
        <f t="shared" ca="1" si="0"/>
        <v>5.7797345189175897E-2</v>
      </c>
      <c r="C7">
        <v>6</v>
      </c>
      <c r="E7">
        <v>0.37034858965652739</v>
      </c>
      <c r="F7">
        <v>5</v>
      </c>
      <c r="G7" t="s">
        <v>8</v>
      </c>
    </row>
    <row r="8" spans="1:7" x14ac:dyDescent="0.25">
      <c r="A8" t="s">
        <v>53</v>
      </c>
      <c r="B8">
        <f t="shared" ca="1" si="0"/>
        <v>0.53304970388276152</v>
      </c>
      <c r="C8">
        <v>7</v>
      </c>
      <c r="E8">
        <v>0.46229565387480798</v>
      </c>
      <c r="F8">
        <v>4</v>
      </c>
      <c r="G8" t="s">
        <v>10</v>
      </c>
    </row>
    <row r="9" spans="1:7" x14ac:dyDescent="0.25">
      <c r="A9" t="s">
        <v>53</v>
      </c>
      <c r="B9">
        <f t="shared" ca="1" si="0"/>
        <v>0.67380673133660962</v>
      </c>
      <c r="C9">
        <v>8</v>
      </c>
      <c r="E9">
        <v>0.57226221873122674</v>
      </c>
      <c r="F9">
        <v>1</v>
      </c>
      <c r="G9" t="s">
        <v>9</v>
      </c>
    </row>
    <row r="10" spans="1:7" x14ac:dyDescent="0.25">
      <c r="A10" t="s">
        <v>53</v>
      </c>
      <c r="B10">
        <f t="shared" ca="1" si="0"/>
        <v>6.2211779434657721E-3</v>
      </c>
      <c r="C10">
        <v>9</v>
      </c>
      <c r="E10">
        <v>0.87914058148803542</v>
      </c>
      <c r="F10">
        <v>6</v>
      </c>
      <c r="G10" t="s">
        <v>45</v>
      </c>
    </row>
    <row r="11" spans="1:7" x14ac:dyDescent="0.25">
      <c r="A11" t="s">
        <v>53</v>
      </c>
      <c r="B11">
        <f t="shared" ca="1" si="0"/>
        <v>0.99517923646065398</v>
      </c>
      <c r="C11">
        <v>10</v>
      </c>
      <c r="E11">
        <v>0.8879730733021366</v>
      </c>
      <c r="F11">
        <v>9</v>
      </c>
      <c r="G11" t="s">
        <v>48</v>
      </c>
    </row>
  </sheetData>
  <sortState ref="E2:G11">
    <sortCondition ref="E2:E11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2"/>
  <sheetViews>
    <sheetView workbookViewId="0">
      <selection activeCell="G7" sqref="G7"/>
    </sheetView>
  </sheetViews>
  <sheetFormatPr defaultRowHeight="15" x14ac:dyDescent="0.25"/>
  <cols>
    <col min="1" max="2" width="16.42578125" bestFit="1" customWidth="1"/>
    <col min="3" max="3" width="18.140625" bestFit="1" customWidth="1"/>
    <col min="4" max="4" width="12.140625" customWidth="1"/>
    <col min="6" max="6" width="16.42578125" bestFit="1" customWidth="1"/>
    <col min="7" max="7" width="18.140625" bestFit="1" customWidth="1"/>
    <col min="8" max="8" width="10.5703125" customWidth="1"/>
  </cols>
  <sheetData>
    <row r="1" spans="1:8" x14ac:dyDescent="0.25">
      <c r="B1" s="15" t="s">
        <v>50</v>
      </c>
      <c r="C1" s="15"/>
      <c r="D1" s="15"/>
      <c r="F1" s="15" t="s">
        <v>51</v>
      </c>
      <c r="G1" s="15"/>
      <c r="H1" s="15"/>
    </row>
    <row r="2" spans="1:8" x14ac:dyDescent="0.25">
      <c r="A2" t="s">
        <v>5</v>
      </c>
      <c r="B2" t="s">
        <v>11</v>
      </c>
      <c r="C2" t="s">
        <v>12</v>
      </c>
      <c r="D2" t="s">
        <v>44</v>
      </c>
      <c r="F2" t="s">
        <v>11</v>
      </c>
      <c r="G2" t="s">
        <v>12</v>
      </c>
      <c r="H2" t="s">
        <v>44</v>
      </c>
    </row>
    <row r="3" spans="1:8" x14ac:dyDescent="0.25">
      <c r="A3" t="s">
        <v>9</v>
      </c>
      <c r="B3">
        <v>12.5</v>
      </c>
      <c r="C3">
        <v>4.9000000000000004</v>
      </c>
      <c r="D3">
        <v>8</v>
      </c>
      <c r="F3">
        <v>18.7</v>
      </c>
      <c r="G3">
        <v>5.92</v>
      </c>
      <c r="H3">
        <v>12</v>
      </c>
    </row>
    <row r="4" spans="1:8" x14ac:dyDescent="0.25">
      <c r="A4" t="s">
        <v>7</v>
      </c>
      <c r="B4">
        <v>11</v>
      </c>
      <c r="C4">
        <v>4.07</v>
      </c>
      <c r="D4">
        <v>7</v>
      </c>
      <c r="F4">
        <v>18.3</v>
      </c>
      <c r="G4">
        <v>5.68</v>
      </c>
      <c r="H4">
        <v>11</v>
      </c>
    </row>
    <row r="5" spans="1:8" x14ac:dyDescent="0.25">
      <c r="A5" t="s">
        <v>6</v>
      </c>
      <c r="B5">
        <v>10.5</v>
      </c>
      <c r="C5">
        <v>4.9000000000000004</v>
      </c>
      <c r="D5">
        <v>8</v>
      </c>
      <c r="F5">
        <v>17</v>
      </c>
      <c r="G5">
        <v>5.92</v>
      </c>
      <c r="H5">
        <v>11</v>
      </c>
    </row>
    <row r="6" spans="1:8" x14ac:dyDescent="0.25">
      <c r="A6" t="s">
        <v>10</v>
      </c>
      <c r="B6">
        <v>12</v>
      </c>
      <c r="C6">
        <v>5.88</v>
      </c>
      <c r="D6">
        <v>8</v>
      </c>
      <c r="F6">
        <v>18</v>
      </c>
      <c r="G6">
        <v>6.15</v>
      </c>
      <c r="H6">
        <v>10</v>
      </c>
    </row>
    <row r="7" spans="1:8" x14ac:dyDescent="0.25">
      <c r="A7" t="s">
        <v>8</v>
      </c>
      <c r="B7">
        <v>12.5</v>
      </c>
      <c r="C7">
        <v>4.9800000000000004</v>
      </c>
      <c r="D7">
        <v>8</v>
      </c>
      <c r="F7">
        <v>17.600000000000001</v>
      </c>
      <c r="G7">
        <v>7.14</v>
      </c>
      <c r="H7">
        <v>11</v>
      </c>
    </row>
    <row r="10" spans="1:8" x14ac:dyDescent="0.25">
      <c r="A10" t="s">
        <v>45</v>
      </c>
      <c r="B10">
        <v>14.5</v>
      </c>
      <c r="C10">
        <v>4.58</v>
      </c>
      <c r="D10">
        <v>8</v>
      </c>
      <c r="F10">
        <v>17.3</v>
      </c>
      <c r="G10">
        <v>4.6500000000000004</v>
      </c>
      <c r="H10">
        <v>8</v>
      </c>
    </row>
    <row r="11" spans="1:8" x14ac:dyDescent="0.25">
      <c r="A11" t="s">
        <v>46</v>
      </c>
      <c r="B11">
        <v>10.5</v>
      </c>
      <c r="C11">
        <v>4.55</v>
      </c>
      <c r="D11">
        <v>8</v>
      </c>
      <c r="F11">
        <v>12.5</v>
      </c>
      <c r="G11">
        <v>5.35</v>
      </c>
      <c r="H11">
        <v>8</v>
      </c>
    </row>
    <row r="12" spans="1:8" x14ac:dyDescent="0.25">
      <c r="A12" t="s">
        <v>47</v>
      </c>
      <c r="B12">
        <v>13.5</v>
      </c>
      <c r="C12">
        <v>3.7</v>
      </c>
      <c r="D12">
        <v>9</v>
      </c>
      <c r="F12">
        <v>14.5</v>
      </c>
      <c r="G12">
        <v>4.16</v>
      </c>
      <c r="H12">
        <v>9</v>
      </c>
    </row>
    <row r="13" spans="1:8" x14ac:dyDescent="0.25">
      <c r="A13" t="s">
        <v>48</v>
      </c>
      <c r="B13">
        <v>12</v>
      </c>
      <c r="C13">
        <v>3.84</v>
      </c>
      <c r="D13">
        <v>8</v>
      </c>
      <c r="F13">
        <v>13.5</v>
      </c>
      <c r="G13">
        <v>4.3499999999999996</v>
      </c>
      <c r="H13">
        <v>8</v>
      </c>
    </row>
    <row r="14" spans="1:8" x14ac:dyDescent="0.25">
      <c r="A14" t="s">
        <v>49</v>
      </c>
      <c r="B14">
        <v>11.3</v>
      </c>
      <c r="C14">
        <v>4.26</v>
      </c>
      <c r="D14">
        <v>8</v>
      </c>
      <c r="F14">
        <v>15</v>
      </c>
      <c r="G14">
        <v>4.8099999999999996</v>
      </c>
      <c r="H14">
        <v>8</v>
      </c>
    </row>
    <row r="18" spans="1:8" x14ac:dyDescent="0.25">
      <c r="A18" t="s">
        <v>18</v>
      </c>
      <c r="B18">
        <f>AVERAGE(B3:B8)</f>
        <v>11.7</v>
      </c>
      <c r="C18">
        <f t="shared" ref="C18:G18" si="0">AVERAGE(C3:C8)</f>
        <v>4.9459999999999997</v>
      </c>
      <c r="D18">
        <f t="shared" ref="D18" si="1">AVERAGE(D3:D8)</f>
        <v>7.8</v>
      </c>
      <c r="F18">
        <f t="shared" si="0"/>
        <v>17.919999999999998</v>
      </c>
      <c r="G18">
        <f t="shared" si="0"/>
        <v>6.1620000000000008</v>
      </c>
      <c r="H18">
        <f t="shared" ref="H18" si="2">AVERAGE(H3:H8)</f>
        <v>11</v>
      </c>
    </row>
    <row r="19" spans="1:8" x14ac:dyDescent="0.25">
      <c r="A19" t="s">
        <v>19</v>
      </c>
      <c r="B19">
        <f>_xlfn.STDEV.S(B3:B8)</f>
        <v>0.90829510622924747</v>
      </c>
      <c r="C19">
        <f t="shared" ref="C19:G19" si="3">_xlfn.STDEV.S(C3:C8)</f>
        <v>0.64131115692774121</v>
      </c>
      <c r="D19">
        <f t="shared" ref="D19" si="4">_xlfn.STDEV.S(D3:D8)</f>
        <v>0.44721359549995787</v>
      </c>
      <c r="F19">
        <f t="shared" si="3"/>
        <v>0.65345237010818136</v>
      </c>
      <c r="G19">
        <f t="shared" si="3"/>
        <v>0.57141928563883804</v>
      </c>
      <c r="H19">
        <f t="shared" ref="H19" si="5">_xlfn.STDEV.S(H3:H8)</f>
        <v>0.70710678118654757</v>
      </c>
    </row>
    <row r="21" spans="1:8" x14ac:dyDescent="0.25">
      <c r="A21" t="s">
        <v>20</v>
      </c>
      <c r="B21">
        <f>AVERAGE(B10:B15)</f>
        <v>12.36</v>
      </c>
      <c r="C21">
        <f t="shared" ref="C21:G21" si="6">AVERAGE(C10:C15)</f>
        <v>4.1859999999999999</v>
      </c>
      <c r="D21">
        <f t="shared" ref="D21" si="7">AVERAGE(D10:D15)</f>
        <v>8.1999999999999993</v>
      </c>
      <c r="F21">
        <f t="shared" si="6"/>
        <v>14.559999999999999</v>
      </c>
      <c r="G21">
        <f t="shared" si="6"/>
        <v>4.6639999999999997</v>
      </c>
      <c r="H21">
        <f t="shared" ref="H21" si="8">AVERAGE(H10:H15)</f>
        <v>8.1999999999999993</v>
      </c>
    </row>
    <row r="22" spans="1:8" x14ac:dyDescent="0.25">
      <c r="A22" t="s">
        <v>21</v>
      </c>
      <c r="B22">
        <f>_xlfn.STDEV.S(B10:B15)</f>
        <v>1.6272676485446469</v>
      </c>
      <c r="C22">
        <f t="shared" ref="C22:G22" si="9">_xlfn.STDEV.S(C10:C15)</f>
        <v>0.40283991857808721</v>
      </c>
      <c r="D22">
        <f t="shared" ref="D22" si="10">_xlfn.STDEV.S(D10:D15)</f>
        <v>0.44721359549995793</v>
      </c>
      <c r="F22">
        <f t="shared" si="9"/>
        <v>1.8077610461562748</v>
      </c>
      <c r="G22">
        <f t="shared" si="9"/>
        <v>0.45954325150087871</v>
      </c>
      <c r="H22">
        <f t="shared" ref="H22" si="11">_xlfn.STDEV.S(H10:H15)</f>
        <v>0.44721359549995793</v>
      </c>
    </row>
  </sheetData>
  <mergeCells count="2">
    <mergeCell ref="B1:D1"/>
    <mergeCell ref="F1:H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2"/>
  <sheetViews>
    <sheetView workbookViewId="0">
      <selection activeCell="D12" sqref="D12"/>
    </sheetView>
  </sheetViews>
  <sheetFormatPr defaultRowHeight="15" x14ac:dyDescent="0.25"/>
  <cols>
    <col min="1" max="1" width="13.85546875" customWidth="1"/>
    <col min="2" max="2" width="16.42578125" bestFit="1" customWidth="1"/>
    <col min="3" max="3" width="18.140625" bestFit="1" customWidth="1"/>
    <col min="5" max="5" width="16.42578125" bestFit="1" customWidth="1"/>
    <col min="6" max="6" width="18.140625" bestFit="1" customWidth="1"/>
  </cols>
  <sheetData>
    <row r="1" spans="1:8" ht="17.25" x14ac:dyDescent="0.25">
      <c r="B1" s="15" t="s">
        <v>50</v>
      </c>
      <c r="C1" s="15"/>
      <c r="E1" s="15" t="s">
        <v>51</v>
      </c>
      <c r="F1" s="15"/>
      <c r="H1" t="s">
        <v>98</v>
      </c>
    </row>
    <row r="2" spans="1:8" x14ac:dyDescent="0.25">
      <c r="A2" t="s">
        <v>5</v>
      </c>
      <c r="B2" t="s">
        <v>13</v>
      </c>
      <c r="C2" t="s">
        <v>14</v>
      </c>
      <c r="E2" t="s">
        <v>13</v>
      </c>
      <c r="F2" t="s">
        <v>14</v>
      </c>
    </row>
    <row r="3" spans="1:8" ht="17.25" x14ac:dyDescent="0.25">
      <c r="A3" t="s">
        <v>9</v>
      </c>
      <c r="B3">
        <v>820</v>
      </c>
      <c r="C3">
        <f>87.299*22*B3^-2.16</f>
        <v>9.763241424003891E-4</v>
      </c>
      <c r="E3">
        <v>190</v>
      </c>
      <c r="F3">
        <f>87.299*22*E3^-2.16</f>
        <v>2.2978632089099931E-2</v>
      </c>
    </row>
    <row r="4" spans="1:8" x14ac:dyDescent="0.25">
      <c r="A4" t="s">
        <v>7</v>
      </c>
      <c r="B4">
        <v>823</v>
      </c>
      <c r="C4" s="12">
        <f t="shared" ref="C4:C14" si="0">87.299*22*B4^-2.16</f>
        <v>9.6865317364491083E-4</v>
      </c>
      <c r="E4">
        <v>262</v>
      </c>
      <c r="F4" s="12">
        <f t="shared" ref="F4:F14" si="1">87.299*22*E4^-2.16</f>
        <v>1.1478923471591296E-2</v>
      </c>
    </row>
    <row r="5" spans="1:8" x14ac:dyDescent="0.25">
      <c r="A5" t="s">
        <v>6</v>
      </c>
      <c r="B5">
        <v>855</v>
      </c>
      <c r="C5" s="12">
        <f t="shared" si="0"/>
        <v>8.9204166974121105E-4</v>
      </c>
      <c r="E5">
        <v>239</v>
      </c>
      <c r="F5" s="12">
        <f t="shared" si="1"/>
        <v>1.3998853987018755E-2</v>
      </c>
    </row>
    <row r="6" spans="1:8" x14ac:dyDescent="0.25">
      <c r="A6" t="s">
        <v>10</v>
      </c>
      <c r="B6">
        <v>824</v>
      </c>
      <c r="C6" s="12">
        <f t="shared" si="0"/>
        <v>9.661157728907601E-4</v>
      </c>
      <c r="E6">
        <v>260</v>
      </c>
      <c r="F6" s="12">
        <f t="shared" si="1"/>
        <v>1.1670501483216028E-2</v>
      </c>
    </row>
    <row r="7" spans="1:8" x14ac:dyDescent="0.25">
      <c r="A7" t="s">
        <v>8</v>
      </c>
      <c r="B7">
        <v>883</v>
      </c>
      <c r="C7" s="12">
        <f t="shared" si="0"/>
        <v>8.3206418730142218E-4</v>
      </c>
      <c r="E7">
        <v>198</v>
      </c>
      <c r="F7" s="12">
        <f t="shared" si="1"/>
        <v>2.1020117473071868E-2</v>
      </c>
    </row>
    <row r="8" spans="1:8" x14ac:dyDescent="0.25">
      <c r="C8" s="12"/>
      <c r="F8" s="12"/>
    </row>
    <row r="9" spans="1:8" x14ac:dyDescent="0.25">
      <c r="C9" s="12"/>
      <c r="F9" s="12"/>
    </row>
    <row r="10" spans="1:8" x14ac:dyDescent="0.25">
      <c r="A10" t="s">
        <v>45</v>
      </c>
      <c r="B10">
        <v>817</v>
      </c>
      <c r="C10" s="12">
        <f t="shared" si="0"/>
        <v>9.8408431017226058E-4</v>
      </c>
      <c r="E10">
        <v>674</v>
      </c>
      <c r="F10" s="12">
        <f t="shared" si="1"/>
        <v>1.4911679929984097E-3</v>
      </c>
    </row>
    <row r="11" spans="1:8" x14ac:dyDescent="0.25">
      <c r="A11" t="s">
        <v>46</v>
      </c>
      <c r="B11">
        <v>819</v>
      </c>
      <c r="C11" s="12">
        <f t="shared" si="0"/>
        <v>9.78900886843473E-4</v>
      </c>
      <c r="E11">
        <v>686</v>
      </c>
      <c r="F11" s="12">
        <f t="shared" si="1"/>
        <v>1.4353964236550202E-3</v>
      </c>
    </row>
    <row r="12" spans="1:8" x14ac:dyDescent="0.25">
      <c r="A12" t="s">
        <v>47</v>
      </c>
      <c r="B12">
        <v>878</v>
      </c>
      <c r="C12" s="12">
        <f t="shared" si="0"/>
        <v>8.4233296133954041E-4</v>
      </c>
      <c r="E12">
        <v>692</v>
      </c>
      <c r="F12" s="12">
        <f t="shared" si="1"/>
        <v>1.4086489819632635E-3</v>
      </c>
    </row>
    <row r="13" spans="1:8" x14ac:dyDescent="0.25">
      <c r="A13" t="s">
        <v>48</v>
      </c>
      <c r="B13">
        <v>829</v>
      </c>
      <c r="C13" s="12">
        <f t="shared" si="0"/>
        <v>9.5357347879362875E-4</v>
      </c>
      <c r="E13">
        <v>773</v>
      </c>
      <c r="F13" s="12">
        <f t="shared" si="1"/>
        <v>1.1090834964810883E-3</v>
      </c>
    </row>
    <row r="14" spans="1:8" x14ac:dyDescent="0.25">
      <c r="A14" t="s">
        <v>49</v>
      </c>
      <c r="B14">
        <v>806</v>
      </c>
      <c r="C14" s="12">
        <f t="shared" si="0"/>
        <v>1.0133238382441917E-3</v>
      </c>
      <c r="E14">
        <v>653</v>
      </c>
      <c r="F14" s="12">
        <f t="shared" si="1"/>
        <v>1.5966858561205282E-3</v>
      </c>
    </row>
    <row r="18" spans="1:6" x14ac:dyDescent="0.25">
      <c r="A18" t="s">
        <v>18</v>
      </c>
      <c r="B18">
        <f>AVERAGE(B3:B8)</f>
        <v>841</v>
      </c>
      <c r="C18">
        <f t="shared" ref="C18:F18" si="2">AVERAGE(C3:C8)</f>
        <v>9.2703978919573865E-4</v>
      </c>
      <c r="E18">
        <f t="shared" si="2"/>
        <v>229.8</v>
      </c>
      <c r="F18">
        <f t="shared" si="2"/>
        <v>1.6229405700799577E-2</v>
      </c>
    </row>
    <row r="19" spans="1:6" x14ac:dyDescent="0.25">
      <c r="A19" t="s">
        <v>19</v>
      </c>
      <c r="B19">
        <f>_xlfn.STDEV.S(B3:B8)</f>
        <v>27.449954462621609</v>
      </c>
      <c r="C19">
        <f t="shared" ref="C19:F19" si="3">_xlfn.STDEV.S(C3:C8)</f>
        <v>6.3112572159574508E-5</v>
      </c>
      <c r="E19">
        <f t="shared" si="3"/>
        <v>34.017642481512397</v>
      </c>
      <c r="F19">
        <f t="shared" si="3"/>
        <v>5.4043738339536957E-3</v>
      </c>
    </row>
    <row r="21" spans="1:6" x14ac:dyDescent="0.25">
      <c r="A21" t="s">
        <v>20</v>
      </c>
      <c r="B21">
        <f>AVERAGE(B10:B15)</f>
        <v>829.8</v>
      </c>
      <c r="C21">
        <f t="shared" ref="C21:F21" si="4">AVERAGE(C10:C15)</f>
        <v>9.5444309507861894E-4</v>
      </c>
      <c r="E21">
        <f t="shared" si="4"/>
        <v>695.6</v>
      </c>
      <c r="F21">
        <f t="shared" si="4"/>
        <v>1.4081965502436621E-3</v>
      </c>
    </row>
    <row r="22" spans="1:6" x14ac:dyDescent="0.25">
      <c r="A22" t="s">
        <v>21</v>
      </c>
      <c r="B22">
        <f>_xlfn.STDEV.S(B10:B15)</f>
        <v>28.154928520598308</v>
      </c>
      <c r="C22">
        <f t="shared" ref="C22:F22" si="5">_xlfn.STDEV.S(C10:C15)</f>
        <v>6.6168658452185334E-5</v>
      </c>
      <c r="E22">
        <f t="shared" si="5"/>
        <v>45.763522591688677</v>
      </c>
      <c r="F22">
        <f t="shared" si="5"/>
        <v>1.820859244161766E-4</v>
      </c>
    </row>
  </sheetData>
  <mergeCells count="2">
    <mergeCell ref="B1:C1"/>
    <mergeCell ref="E1:F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S26"/>
  <sheetViews>
    <sheetView topLeftCell="A2" zoomScale="90" zoomScaleNormal="90" workbookViewId="0">
      <selection activeCell="I21" sqref="I21"/>
    </sheetView>
  </sheetViews>
  <sheetFormatPr defaultRowHeight="15" x14ac:dyDescent="0.25"/>
  <cols>
    <col min="1" max="1" width="15.42578125" customWidth="1"/>
    <col min="2" max="2" width="17.85546875" customWidth="1"/>
    <col min="3" max="3" width="19.140625" customWidth="1"/>
    <col min="4" max="4" width="24.42578125" bestFit="1" customWidth="1"/>
    <col min="6" max="6" width="17.85546875" customWidth="1"/>
    <col min="7" max="7" width="18.140625" customWidth="1"/>
    <col min="8" max="8" width="24.42578125" bestFit="1" customWidth="1"/>
  </cols>
  <sheetData>
    <row r="1" spans="1:45" x14ac:dyDescent="0.25">
      <c r="B1" s="15" t="s">
        <v>50</v>
      </c>
      <c r="C1" s="15"/>
      <c r="D1" s="15"/>
      <c r="F1" s="15" t="s">
        <v>51</v>
      </c>
      <c r="G1" s="15"/>
      <c r="H1" s="15"/>
      <c r="I1" s="1"/>
    </row>
    <row r="2" spans="1:45" x14ac:dyDescent="0.25">
      <c r="A2" t="s">
        <v>5</v>
      </c>
      <c r="B2" t="s">
        <v>15</v>
      </c>
      <c r="C2" t="s">
        <v>16</v>
      </c>
      <c r="D2" t="s">
        <v>17</v>
      </c>
      <c r="F2" t="s">
        <v>15</v>
      </c>
      <c r="G2" t="s">
        <v>16</v>
      </c>
      <c r="H2" t="s">
        <v>17</v>
      </c>
    </row>
    <row r="3" spans="1:45" x14ac:dyDescent="0.25">
      <c r="A3" t="s">
        <v>9</v>
      </c>
      <c r="B3">
        <v>31.9</v>
      </c>
      <c r="C3">
        <v>757</v>
      </c>
      <c r="D3">
        <v>3.73</v>
      </c>
      <c r="F3" s="7">
        <v>17.7</v>
      </c>
      <c r="G3" s="7">
        <v>179</v>
      </c>
      <c r="H3" s="7">
        <v>4.21</v>
      </c>
      <c r="K3" s="6" t="s">
        <v>54</v>
      </c>
      <c r="L3" s="6"/>
      <c r="M3" s="6" t="s">
        <v>55</v>
      </c>
      <c r="N3" s="6"/>
      <c r="O3" s="6" t="s">
        <v>56</v>
      </c>
      <c r="P3" s="6"/>
      <c r="S3" s="6" t="s">
        <v>63</v>
      </c>
      <c r="T3" s="6" t="s">
        <v>55</v>
      </c>
      <c r="U3" s="6" t="s">
        <v>54</v>
      </c>
      <c r="V3" s="6" t="s">
        <v>56</v>
      </c>
    </row>
    <row r="4" spans="1:45" x14ac:dyDescent="0.25">
      <c r="A4" t="s">
        <v>7</v>
      </c>
      <c r="B4">
        <v>29.3</v>
      </c>
      <c r="C4">
        <v>715</v>
      </c>
      <c r="D4">
        <v>3.45</v>
      </c>
      <c r="F4" s="7">
        <v>20.2</v>
      </c>
      <c r="G4" s="7">
        <v>287</v>
      </c>
      <c r="H4" s="7">
        <v>3.56</v>
      </c>
      <c r="J4" s="9" t="s">
        <v>45</v>
      </c>
      <c r="K4" s="7">
        <v>397</v>
      </c>
      <c r="L4" s="7"/>
      <c r="M4" s="7">
        <v>21.9</v>
      </c>
      <c r="N4" s="7"/>
      <c r="O4" s="7">
        <v>3.28</v>
      </c>
      <c r="P4" s="7"/>
      <c r="S4" s="9" t="s">
        <v>9</v>
      </c>
      <c r="T4" s="7">
        <v>17.7</v>
      </c>
      <c r="U4" s="7">
        <v>179</v>
      </c>
      <c r="V4" s="7">
        <v>4.21</v>
      </c>
    </row>
    <row r="5" spans="1:45" x14ac:dyDescent="0.25">
      <c r="A5" t="s">
        <v>6</v>
      </c>
      <c r="B5">
        <v>26.6</v>
      </c>
      <c r="C5">
        <v>478</v>
      </c>
      <c r="D5">
        <v>3.69</v>
      </c>
      <c r="F5" s="7">
        <v>9.5</v>
      </c>
      <c r="G5" s="7">
        <v>86</v>
      </c>
      <c r="H5" s="7">
        <v>3.94</v>
      </c>
      <c r="J5" s="10" t="s">
        <v>9</v>
      </c>
      <c r="K5" s="8">
        <v>757</v>
      </c>
      <c r="L5" s="8"/>
      <c r="M5" s="8">
        <v>31.9</v>
      </c>
      <c r="N5" s="8"/>
      <c r="O5" s="8">
        <v>3.73</v>
      </c>
      <c r="P5" s="8"/>
      <c r="S5" s="10" t="s">
        <v>45</v>
      </c>
      <c r="T5" s="8">
        <v>3.7</v>
      </c>
      <c r="U5" s="8">
        <v>31</v>
      </c>
      <c r="V5" s="8">
        <v>3.74</v>
      </c>
    </row>
    <row r="6" spans="1:45" x14ac:dyDescent="0.25">
      <c r="A6" t="s">
        <v>10</v>
      </c>
      <c r="B6">
        <v>28.7</v>
      </c>
      <c r="C6">
        <v>642</v>
      </c>
      <c r="D6">
        <v>3.54</v>
      </c>
      <c r="F6" s="7">
        <v>4.4000000000000004</v>
      </c>
      <c r="G6" s="7">
        <v>50</v>
      </c>
      <c r="H6" s="7">
        <v>2.95</v>
      </c>
      <c r="J6" s="9" t="s">
        <v>7</v>
      </c>
      <c r="K6" s="7">
        <v>715</v>
      </c>
      <c r="L6" s="7"/>
      <c r="M6" s="7">
        <v>29.3</v>
      </c>
      <c r="N6" s="7"/>
      <c r="O6" s="7">
        <v>3.45</v>
      </c>
      <c r="P6" s="7"/>
      <c r="S6" s="9" t="s">
        <v>7</v>
      </c>
      <c r="T6" s="7">
        <v>20.2</v>
      </c>
      <c r="U6" s="7">
        <v>287</v>
      </c>
      <c r="V6" s="7">
        <v>3.56</v>
      </c>
    </row>
    <row r="7" spans="1:45" x14ac:dyDescent="0.25">
      <c r="A7" t="s">
        <v>8</v>
      </c>
      <c r="B7">
        <v>25.9</v>
      </c>
      <c r="C7">
        <v>357</v>
      </c>
      <c r="D7">
        <v>4.16</v>
      </c>
      <c r="F7" s="7">
        <v>0.9</v>
      </c>
      <c r="G7" s="7">
        <v>61</v>
      </c>
      <c r="H7" s="7">
        <v>0.49</v>
      </c>
      <c r="J7" s="10" t="s">
        <v>46</v>
      </c>
      <c r="K7" s="8">
        <v>622</v>
      </c>
      <c r="L7" s="8"/>
      <c r="M7" s="8">
        <v>28.5</v>
      </c>
      <c r="N7" s="8"/>
      <c r="O7" s="8">
        <v>3.58</v>
      </c>
      <c r="P7" s="8"/>
      <c r="S7" s="10" t="s">
        <v>46</v>
      </c>
      <c r="T7" s="8">
        <v>6.8</v>
      </c>
      <c r="U7" s="8">
        <v>86</v>
      </c>
      <c r="V7" s="8">
        <v>2.85</v>
      </c>
    </row>
    <row r="8" spans="1:45" x14ac:dyDescent="0.25">
      <c r="J8" s="9" t="s">
        <v>6</v>
      </c>
      <c r="K8" s="7">
        <v>478</v>
      </c>
      <c r="L8" s="7"/>
      <c r="M8" s="7">
        <v>26.6</v>
      </c>
      <c r="N8" s="7"/>
      <c r="O8" s="7">
        <v>3.69</v>
      </c>
      <c r="P8" s="7"/>
      <c r="S8" s="9" t="s">
        <v>6</v>
      </c>
      <c r="T8" s="7">
        <v>9.5</v>
      </c>
      <c r="U8" s="7">
        <v>86</v>
      </c>
      <c r="V8" s="7">
        <v>3.94</v>
      </c>
    </row>
    <row r="9" spans="1:45" x14ac:dyDescent="0.25">
      <c r="J9" s="10" t="s">
        <v>47</v>
      </c>
      <c r="K9" s="8">
        <v>453</v>
      </c>
      <c r="L9" s="8"/>
      <c r="M9" s="8">
        <v>27.7</v>
      </c>
      <c r="N9" s="8"/>
      <c r="O9" s="8">
        <v>3.93</v>
      </c>
      <c r="P9" s="8"/>
      <c r="S9" s="10" t="s">
        <v>47</v>
      </c>
      <c r="T9" s="8">
        <v>6.6</v>
      </c>
      <c r="U9" s="8">
        <v>127</v>
      </c>
      <c r="V9" s="8">
        <v>1.99</v>
      </c>
    </row>
    <row r="10" spans="1:45" x14ac:dyDescent="0.25">
      <c r="A10" t="s">
        <v>45</v>
      </c>
      <c r="B10">
        <v>21.9</v>
      </c>
      <c r="C10">
        <v>397</v>
      </c>
      <c r="D10">
        <v>3.28</v>
      </c>
      <c r="F10" s="8">
        <v>3.7</v>
      </c>
      <c r="G10" s="8">
        <v>31</v>
      </c>
      <c r="H10" s="8">
        <v>3.74</v>
      </c>
      <c r="J10" s="9" t="s">
        <v>10</v>
      </c>
      <c r="K10" s="7">
        <v>642</v>
      </c>
      <c r="L10" s="7"/>
      <c r="M10" s="7">
        <v>28.7</v>
      </c>
      <c r="N10" s="7"/>
      <c r="O10" s="7">
        <v>3.54</v>
      </c>
      <c r="P10" s="7"/>
      <c r="S10" s="9" t="s">
        <v>10</v>
      </c>
      <c r="T10" s="7">
        <v>4.4000000000000004</v>
      </c>
      <c r="U10" s="7">
        <v>50</v>
      </c>
      <c r="V10" s="7">
        <v>2.95</v>
      </c>
    </row>
    <row r="11" spans="1:45" x14ac:dyDescent="0.25">
      <c r="A11" t="s">
        <v>46</v>
      </c>
      <c r="B11">
        <v>28.5</v>
      </c>
      <c r="C11">
        <v>622</v>
      </c>
      <c r="D11">
        <v>3.58</v>
      </c>
      <c r="F11" s="8">
        <v>6.8</v>
      </c>
      <c r="G11" s="8">
        <v>86</v>
      </c>
      <c r="H11" s="8">
        <v>2.85</v>
      </c>
      <c r="J11" s="10" t="s">
        <v>48</v>
      </c>
      <c r="K11" s="8">
        <v>446</v>
      </c>
      <c r="L11" s="8"/>
      <c r="M11" s="8">
        <v>25.6</v>
      </c>
      <c r="N11" s="8"/>
      <c r="O11" s="8">
        <v>3.7</v>
      </c>
      <c r="P11" s="8"/>
      <c r="S11" s="10" t="s">
        <v>48</v>
      </c>
      <c r="T11" s="8">
        <v>9.6</v>
      </c>
      <c r="U11" s="8">
        <v>158</v>
      </c>
      <c r="V11" s="8">
        <v>2.5299999999999998</v>
      </c>
    </row>
    <row r="12" spans="1:45" x14ac:dyDescent="0.25">
      <c r="A12" t="s">
        <v>47</v>
      </c>
      <c r="B12">
        <v>27.7</v>
      </c>
      <c r="C12">
        <v>453</v>
      </c>
      <c r="D12">
        <v>3.93</v>
      </c>
      <c r="F12" s="8">
        <v>6.6</v>
      </c>
      <c r="G12" s="8">
        <v>127</v>
      </c>
      <c r="H12" s="8">
        <v>1.99</v>
      </c>
      <c r="I12" t="s">
        <v>57</v>
      </c>
      <c r="J12" s="9" t="s">
        <v>8</v>
      </c>
      <c r="K12" s="7">
        <v>357</v>
      </c>
      <c r="L12" s="7"/>
      <c r="M12" s="7">
        <v>25.9</v>
      </c>
      <c r="N12" s="7"/>
      <c r="O12" s="7">
        <v>4.16</v>
      </c>
      <c r="P12" s="7"/>
      <c r="S12" s="9" t="s">
        <v>8</v>
      </c>
      <c r="T12" s="7">
        <v>0.9</v>
      </c>
      <c r="U12" s="7">
        <v>61</v>
      </c>
      <c r="V12" s="7">
        <v>0.49</v>
      </c>
    </row>
    <row r="13" spans="1:45" x14ac:dyDescent="0.25">
      <c r="A13" t="s">
        <v>48</v>
      </c>
      <c r="B13">
        <v>25.6</v>
      </c>
      <c r="C13">
        <v>446</v>
      </c>
      <c r="D13">
        <v>3.7</v>
      </c>
      <c r="F13" s="8">
        <v>9.6</v>
      </c>
      <c r="G13" s="8">
        <v>158</v>
      </c>
      <c r="H13" s="8">
        <v>2.5299999999999998</v>
      </c>
      <c r="J13" s="10" t="s">
        <v>49</v>
      </c>
      <c r="K13" s="8">
        <v>318</v>
      </c>
      <c r="L13" s="8"/>
      <c r="M13" s="8">
        <v>23.1</v>
      </c>
      <c r="N13" s="8"/>
      <c r="O13" s="8">
        <v>3.94</v>
      </c>
      <c r="P13" s="8"/>
      <c r="S13" s="10" t="s">
        <v>49</v>
      </c>
      <c r="T13" s="8">
        <v>7.4</v>
      </c>
      <c r="U13" s="8">
        <v>95</v>
      </c>
      <c r="V13" s="8">
        <v>2.88</v>
      </c>
    </row>
    <row r="14" spans="1:45" x14ac:dyDescent="0.25">
      <c r="A14" t="s">
        <v>49</v>
      </c>
      <c r="B14">
        <v>23.1</v>
      </c>
      <c r="C14">
        <v>318</v>
      </c>
      <c r="D14">
        <v>3.94</v>
      </c>
      <c r="F14" s="8">
        <v>7.4</v>
      </c>
      <c r="G14" s="8">
        <v>95</v>
      </c>
      <c r="H14" s="8">
        <v>2.88</v>
      </c>
    </row>
    <row r="16" spans="1:45" x14ac:dyDescent="0.25">
      <c r="J16" s="12" t="s">
        <v>61</v>
      </c>
      <c r="K16" s="12" t="s">
        <v>62</v>
      </c>
      <c r="L16" s="12" t="s">
        <v>63</v>
      </c>
      <c r="M16" s="12" t="s">
        <v>64</v>
      </c>
      <c r="N16" s="12" t="s">
        <v>65</v>
      </c>
      <c r="O16" s="12" t="s">
        <v>66</v>
      </c>
      <c r="P16" s="12" t="s">
        <v>67</v>
      </c>
      <c r="Q16" s="12" t="s">
        <v>68</v>
      </c>
      <c r="R16" s="12" t="s">
        <v>69</v>
      </c>
      <c r="S16" s="12" t="s">
        <v>70</v>
      </c>
      <c r="T16" s="12" t="s">
        <v>71</v>
      </c>
      <c r="U16" s="12" t="s">
        <v>72</v>
      </c>
      <c r="V16" s="12" t="s">
        <v>73</v>
      </c>
      <c r="W16" s="12" t="s">
        <v>74</v>
      </c>
      <c r="X16" s="12" t="s">
        <v>75</v>
      </c>
      <c r="Y16" s="12" t="s">
        <v>76</v>
      </c>
      <c r="Z16" s="12" t="s">
        <v>77</v>
      </c>
      <c r="AA16" s="12" t="s">
        <v>78</v>
      </c>
      <c r="AB16" s="12" t="s">
        <v>79</v>
      </c>
      <c r="AC16" s="12" t="s">
        <v>80</v>
      </c>
      <c r="AD16" s="12" t="s">
        <v>81</v>
      </c>
      <c r="AE16" s="12" t="s">
        <v>82</v>
      </c>
      <c r="AF16" s="12" t="s">
        <v>83</v>
      </c>
      <c r="AG16" s="12" t="s">
        <v>54</v>
      </c>
      <c r="AH16" s="12" t="s">
        <v>84</v>
      </c>
      <c r="AI16" s="12" t="s">
        <v>55</v>
      </c>
      <c r="AJ16" s="12" t="s">
        <v>85</v>
      </c>
      <c r="AK16" s="12" t="s">
        <v>56</v>
      </c>
      <c r="AL16" s="12" t="s">
        <v>86</v>
      </c>
      <c r="AM16" s="12" t="s">
        <v>87</v>
      </c>
      <c r="AN16" s="12" t="s">
        <v>88</v>
      </c>
      <c r="AO16" s="12" t="s">
        <v>89</v>
      </c>
      <c r="AP16" s="12" t="s">
        <v>90</v>
      </c>
      <c r="AQ16" s="12" t="s">
        <v>91</v>
      </c>
      <c r="AR16" s="12" t="s">
        <v>92</v>
      </c>
      <c r="AS16" s="12"/>
    </row>
    <row r="17" spans="1:45" x14ac:dyDescent="0.25">
      <c r="J17" s="11" t="s">
        <v>93</v>
      </c>
      <c r="K17" s="12">
        <v>45594.5991319444</v>
      </c>
      <c r="L17" s="11" t="s">
        <v>9</v>
      </c>
      <c r="M17" s="12">
        <v>449.3</v>
      </c>
      <c r="N17" s="12">
        <v>427.4</v>
      </c>
      <c r="O17" s="12">
        <v>-21.9</v>
      </c>
      <c r="P17" s="12">
        <v>13.2</v>
      </c>
      <c r="Q17" s="12">
        <v>17.82</v>
      </c>
      <c r="R17" s="12">
        <v>4.62</v>
      </c>
      <c r="S17" s="12">
        <v>1801</v>
      </c>
      <c r="T17" s="12">
        <v>183</v>
      </c>
      <c r="U17" s="12">
        <v>38</v>
      </c>
      <c r="V17" s="12">
        <v>37</v>
      </c>
      <c r="W17" s="12">
        <v>25</v>
      </c>
      <c r="X17" s="12">
        <v>0</v>
      </c>
      <c r="Y17" s="12">
        <v>26.3</v>
      </c>
      <c r="Z17" s="12">
        <v>27.3</v>
      </c>
      <c r="AA17" s="12">
        <v>29.8</v>
      </c>
      <c r="AB17" s="12">
        <v>2.5</v>
      </c>
      <c r="AC17" s="12">
        <v>300</v>
      </c>
      <c r="AD17" s="12">
        <v>998</v>
      </c>
      <c r="AE17" s="12">
        <v>49.1</v>
      </c>
      <c r="AF17" s="12">
        <v>246</v>
      </c>
      <c r="AG17" s="12">
        <v>179</v>
      </c>
      <c r="AH17" s="12">
        <v>2.41</v>
      </c>
      <c r="AI17" s="12">
        <v>17.7</v>
      </c>
      <c r="AJ17" s="12">
        <v>4.2</v>
      </c>
      <c r="AK17" s="12">
        <v>4.21</v>
      </c>
      <c r="AL17" s="12">
        <v>0.4</v>
      </c>
      <c r="AM17" s="12">
        <v>50</v>
      </c>
      <c r="AN17" s="11" t="s">
        <v>94</v>
      </c>
      <c r="AO17" s="11" t="s">
        <v>95</v>
      </c>
      <c r="AP17" s="11" t="s">
        <v>96</v>
      </c>
      <c r="AQ17" s="11" t="s">
        <v>97</v>
      </c>
      <c r="AR17" s="11"/>
      <c r="AS17" s="12"/>
    </row>
    <row r="18" spans="1:45" x14ac:dyDescent="0.25">
      <c r="A18" t="s">
        <v>18</v>
      </c>
      <c r="B18">
        <f>AVERAGE(B3:B8)</f>
        <v>28.48</v>
      </c>
      <c r="C18">
        <f t="shared" ref="C18:F18" si="0">AVERAGE(C3:C8)</f>
        <v>589.79999999999995</v>
      </c>
      <c r="D18">
        <f t="shared" ref="D18" si="1">AVERAGE(D3:D8)</f>
        <v>3.714</v>
      </c>
      <c r="F18">
        <f t="shared" si="0"/>
        <v>10.54</v>
      </c>
      <c r="G18">
        <f t="shared" ref="G18:H18" si="2">AVERAGE(G3:G8)</f>
        <v>132.6</v>
      </c>
      <c r="H18">
        <f t="shared" si="2"/>
        <v>3.0300000000000002</v>
      </c>
      <c r="J18" s="11" t="s">
        <v>93</v>
      </c>
      <c r="K18" s="12">
        <v>45594.602500000001</v>
      </c>
      <c r="L18" s="11" t="s">
        <v>45</v>
      </c>
      <c r="M18" s="12">
        <v>449.9</v>
      </c>
      <c r="N18" s="12">
        <v>445.2</v>
      </c>
      <c r="O18" s="12">
        <v>-4.7</v>
      </c>
      <c r="P18" s="12">
        <v>13.2</v>
      </c>
      <c r="Q18" s="12">
        <v>14.29</v>
      </c>
      <c r="R18" s="12">
        <v>1.0900000000000001</v>
      </c>
      <c r="S18" s="12">
        <v>1800</v>
      </c>
      <c r="T18" s="12">
        <v>88</v>
      </c>
      <c r="U18" s="12">
        <v>38</v>
      </c>
      <c r="V18" s="12">
        <v>37</v>
      </c>
      <c r="W18" s="12">
        <v>25</v>
      </c>
      <c r="X18" s="12">
        <v>0</v>
      </c>
      <c r="Y18" s="12">
        <v>26.2</v>
      </c>
      <c r="Z18" s="12">
        <v>27.2</v>
      </c>
      <c r="AA18" s="12">
        <v>31</v>
      </c>
      <c r="AB18" s="12">
        <v>2.5</v>
      </c>
      <c r="AC18" s="12">
        <v>300</v>
      </c>
      <c r="AD18" s="12">
        <v>998</v>
      </c>
      <c r="AE18" s="12">
        <v>39.61</v>
      </c>
      <c r="AF18" s="12">
        <v>235</v>
      </c>
      <c r="AG18" s="12">
        <v>31</v>
      </c>
      <c r="AH18" s="12">
        <v>3.06</v>
      </c>
      <c r="AI18" s="12">
        <v>3.7</v>
      </c>
      <c r="AJ18" s="12">
        <v>0.99</v>
      </c>
      <c r="AK18" s="12">
        <v>3.74</v>
      </c>
      <c r="AL18" s="12">
        <v>0.4</v>
      </c>
      <c r="AM18" s="12">
        <v>50</v>
      </c>
      <c r="AN18" s="11" t="s">
        <v>94</v>
      </c>
      <c r="AO18" s="11" t="s">
        <v>95</v>
      </c>
      <c r="AP18" s="11" t="s">
        <v>96</v>
      </c>
      <c r="AQ18" s="11" t="s">
        <v>97</v>
      </c>
      <c r="AR18" s="11"/>
      <c r="AS18" s="12"/>
    </row>
    <row r="19" spans="1:45" x14ac:dyDescent="0.25">
      <c r="A19" t="s">
        <v>19</v>
      </c>
      <c r="B19">
        <f>_xlfn.STDEV.S(B3:B8)</f>
        <v>2.3773935307390737</v>
      </c>
      <c r="C19">
        <f t="shared" ref="C19:F19" si="3">_xlfn.STDEV.S(C3:C8)</f>
        <v>168.11513911602373</v>
      </c>
      <c r="D19">
        <f t="shared" ref="D19" si="4">_xlfn.STDEV.S(D3:D8)</f>
        <v>0.27373344698812385</v>
      </c>
      <c r="F19">
        <f t="shared" si="3"/>
        <v>8.3110167849668066</v>
      </c>
      <c r="G19">
        <f t="shared" ref="G19:H19" si="5">_xlfn.STDEV.S(G3:G8)</f>
        <v>100.14140003015736</v>
      </c>
      <c r="H19">
        <f t="shared" si="5"/>
        <v>1.4966128423877703</v>
      </c>
      <c r="J19" s="11" t="s">
        <v>93</v>
      </c>
      <c r="K19" s="12">
        <v>45594.605474536998</v>
      </c>
      <c r="L19" s="11" t="s">
        <v>7</v>
      </c>
      <c r="M19" s="12">
        <v>450</v>
      </c>
      <c r="N19" s="12">
        <v>424.6</v>
      </c>
      <c r="O19" s="12">
        <v>-25.4</v>
      </c>
      <c r="P19" s="12">
        <v>13.2</v>
      </c>
      <c r="Q19" s="12">
        <v>19.420000000000002</v>
      </c>
      <c r="R19" s="12">
        <v>6.22</v>
      </c>
      <c r="S19" s="12">
        <v>1800</v>
      </c>
      <c r="T19" s="12">
        <v>139</v>
      </c>
      <c r="U19" s="12">
        <v>38</v>
      </c>
      <c r="V19" s="12">
        <v>37</v>
      </c>
      <c r="W19" s="12">
        <v>25</v>
      </c>
      <c r="X19" s="12">
        <v>0</v>
      </c>
      <c r="Y19" s="12">
        <v>26</v>
      </c>
      <c r="Z19" s="12">
        <v>27</v>
      </c>
      <c r="AA19" s="12">
        <v>29.2</v>
      </c>
      <c r="AB19" s="12">
        <v>2.5</v>
      </c>
      <c r="AC19" s="12">
        <v>300</v>
      </c>
      <c r="AD19" s="12">
        <v>998</v>
      </c>
      <c r="AE19" s="12">
        <v>54.46</v>
      </c>
      <c r="AF19" s="12">
        <v>289</v>
      </c>
      <c r="AG19" s="12">
        <v>287</v>
      </c>
      <c r="AH19" s="12">
        <v>2.11</v>
      </c>
      <c r="AI19" s="12">
        <v>20.2</v>
      </c>
      <c r="AJ19" s="12">
        <v>5.67</v>
      </c>
      <c r="AK19" s="12">
        <v>3.56</v>
      </c>
      <c r="AL19" s="12">
        <v>0.4</v>
      </c>
      <c r="AM19" s="12">
        <v>50</v>
      </c>
      <c r="AN19" s="11" t="s">
        <v>94</v>
      </c>
      <c r="AO19" s="11" t="s">
        <v>95</v>
      </c>
      <c r="AP19" s="11" t="s">
        <v>96</v>
      </c>
      <c r="AQ19" s="11" t="s">
        <v>97</v>
      </c>
      <c r="AR19" s="11"/>
      <c r="AS19" s="12"/>
    </row>
    <row r="20" spans="1:45" x14ac:dyDescent="0.25">
      <c r="J20" s="11" t="s">
        <v>93</v>
      </c>
      <c r="K20" s="12">
        <v>45594.608275462997</v>
      </c>
      <c r="L20" s="11" t="s">
        <v>46</v>
      </c>
      <c r="M20" s="12">
        <v>450.3</v>
      </c>
      <c r="N20" s="12">
        <v>441.5</v>
      </c>
      <c r="O20" s="12">
        <v>-8.8000000000000007</v>
      </c>
      <c r="P20" s="12">
        <v>13.3</v>
      </c>
      <c r="Q20" s="12">
        <v>15.93</v>
      </c>
      <c r="R20" s="12">
        <v>2.63</v>
      </c>
      <c r="S20" s="12">
        <v>1800</v>
      </c>
      <c r="T20" s="12">
        <v>46</v>
      </c>
      <c r="U20" s="12">
        <v>38</v>
      </c>
      <c r="V20" s="12">
        <v>37</v>
      </c>
      <c r="W20" s="12">
        <v>25</v>
      </c>
      <c r="X20" s="12">
        <v>0</v>
      </c>
      <c r="Y20" s="12">
        <v>25.9</v>
      </c>
      <c r="Z20" s="12">
        <v>26.9</v>
      </c>
      <c r="AA20" s="12">
        <v>30.4</v>
      </c>
      <c r="AB20" s="12">
        <v>2.5</v>
      </c>
      <c r="AC20" s="12">
        <v>300</v>
      </c>
      <c r="AD20" s="12">
        <v>998</v>
      </c>
      <c r="AE20" s="12">
        <v>44.94</v>
      </c>
      <c r="AF20" s="12">
        <v>294</v>
      </c>
      <c r="AG20" s="12">
        <v>86</v>
      </c>
      <c r="AH20" s="12">
        <v>2.75</v>
      </c>
      <c r="AI20" s="12">
        <v>6.8</v>
      </c>
      <c r="AJ20" s="12">
        <v>2.39</v>
      </c>
      <c r="AK20" s="12">
        <v>2.85</v>
      </c>
      <c r="AL20" s="12">
        <v>0.4</v>
      </c>
      <c r="AM20" s="12">
        <v>50</v>
      </c>
      <c r="AN20" s="11" t="s">
        <v>94</v>
      </c>
      <c r="AO20" s="11" t="s">
        <v>95</v>
      </c>
      <c r="AP20" s="11" t="s">
        <v>96</v>
      </c>
      <c r="AQ20" s="11" t="s">
        <v>97</v>
      </c>
      <c r="AR20" s="11"/>
      <c r="AS20" s="12"/>
    </row>
    <row r="21" spans="1:45" x14ac:dyDescent="0.25">
      <c r="A21" t="s">
        <v>20</v>
      </c>
      <c r="B21">
        <f>AVERAGE(B10:B15)</f>
        <v>25.359999999999996</v>
      </c>
      <c r="C21">
        <f t="shared" ref="C21:F21" si="6">AVERAGE(C10:C15)</f>
        <v>447.2</v>
      </c>
      <c r="D21">
        <f t="shared" ref="D21" si="7">AVERAGE(D10:D15)</f>
        <v>3.6859999999999999</v>
      </c>
      <c r="F21">
        <f t="shared" si="6"/>
        <v>6.82</v>
      </c>
      <c r="G21">
        <f t="shared" ref="G21:H21" si="8">AVERAGE(G10:G15)</f>
        <v>99.4</v>
      </c>
      <c r="H21">
        <f t="shared" si="8"/>
        <v>2.7979999999999996</v>
      </c>
      <c r="J21" s="11" t="s">
        <v>93</v>
      </c>
      <c r="K21" s="12">
        <v>45594.610173611101</v>
      </c>
      <c r="L21" s="11" t="s">
        <v>6</v>
      </c>
      <c r="M21" s="12">
        <v>450</v>
      </c>
      <c r="N21" s="12">
        <v>438.2</v>
      </c>
      <c r="O21" s="12">
        <v>-11.8</v>
      </c>
      <c r="P21" s="12">
        <v>13.3</v>
      </c>
      <c r="Q21" s="12">
        <v>15.96</v>
      </c>
      <c r="R21" s="12">
        <v>2.66</v>
      </c>
      <c r="S21" s="12">
        <v>1800</v>
      </c>
      <c r="T21" s="12">
        <v>39</v>
      </c>
      <c r="U21" s="12">
        <v>38</v>
      </c>
      <c r="V21" s="12">
        <v>37</v>
      </c>
      <c r="W21" s="12">
        <v>25</v>
      </c>
      <c r="X21" s="12">
        <v>0</v>
      </c>
      <c r="Y21" s="12">
        <v>25.3</v>
      </c>
      <c r="Z21" s="12">
        <v>27.2</v>
      </c>
      <c r="AA21" s="12">
        <v>30.5</v>
      </c>
      <c r="AB21" s="12">
        <v>2.5</v>
      </c>
      <c r="AC21" s="12">
        <v>300</v>
      </c>
      <c r="AD21" s="12">
        <v>998</v>
      </c>
      <c r="AE21" s="12">
        <v>44.24</v>
      </c>
      <c r="AF21" s="12">
        <v>241</v>
      </c>
      <c r="AG21" s="12">
        <v>86</v>
      </c>
      <c r="AH21" s="12">
        <v>2.77</v>
      </c>
      <c r="AI21" s="12">
        <v>9.5</v>
      </c>
      <c r="AJ21" s="12">
        <v>2.41</v>
      </c>
      <c r="AK21" s="12">
        <v>3.94</v>
      </c>
      <c r="AL21" s="12">
        <v>0.4</v>
      </c>
      <c r="AM21" s="12">
        <v>50</v>
      </c>
      <c r="AN21" s="11" t="s">
        <v>94</v>
      </c>
      <c r="AO21" s="11" t="s">
        <v>95</v>
      </c>
      <c r="AP21" s="11" t="s">
        <v>96</v>
      </c>
      <c r="AQ21" s="11" t="s">
        <v>97</v>
      </c>
      <c r="AR21" s="11"/>
      <c r="AS21" s="12"/>
    </row>
    <row r="22" spans="1:45" x14ac:dyDescent="0.25">
      <c r="A22" t="s">
        <v>21</v>
      </c>
      <c r="B22">
        <f>_xlfn.STDEV.S(B10:B15)</f>
        <v>2.849210416940104</v>
      </c>
      <c r="C22">
        <f t="shared" ref="C22:F22" si="9">_xlfn.STDEV.S(C10:C15)</f>
        <v>111.5827047530217</v>
      </c>
      <c r="D22">
        <f t="shared" ref="D22" si="10">_xlfn.STDEV.S(D10:D15)</f>
        <v>0.2740072991728506</v>
      </c>
      <c r="F22">
        <f t="shared" si="9"/>
        <v>2.1123446688454943</v>
      </c>
      <c r="G22">
        <f t="shared" ref="G22:H22" si="11">_xlfn.STDEV.S(G10:G15)</f>
        <v>47.626673198954379</v>
      </c>
      <c r="H22">
        <f t="shared" si="11"/>
        <v>0.63668673615837412</v>
      </c>
      <c r="J22" s="11" t="s">
        <v>93</v>
      </c>
      <c r="K22" s="12">
        <v>45594.613587963002</v>
      </c>
      <c r="L22" s="11" t="s">
        <v>47</v>
      </c>
      <c r="M22" s="12">
        <v>449.5</v>
      </c>
      <c r="N22" s="12">
        <v>440.5</v>
      </c>
      <c r="O22" s="12">
        <v>-9</v>
      </c>
      <c r="P22" s="12">
        <v>13.2</v>
      </c>
      <c r="Q22" s="12">
        <v>16.84</v>
      </c>
      <c r="R22" s="12">
        <v>3.64</v>
      </c>
      <c r="S22" s="12">
        <v>1800</v>
      </c>
      <c r="T22" s="12">
        <v>56</v>
      </c>
      <c r="U22" s="12">
        <v>38</v>
      </c>
      <c r="V22" s="12">
        <v>37</v>
      </c>
      <c r="W22" s="12">
        <v>25</v>
      </c>
      <c r="X22" s="12">
        <v>0</v>
      </c>
      <c r="Y22" s="12">
        <v>25.2</v>
      </c>
      <c r="Z22" s="12">
        <v>26.9</v>
      </c>
      <c r="AA22" s="12">
        <v>30.3</v>
      </c>
      <c r="AB22" s="12">
        <v>2.5</v>
      </c>
      <c r="AC22" s="12">
        <v>300</v>
      </c>
      <c r="AD22" s="12">
        <v>999</v>
      </c>
      <c r="AE22" s="12">
        <v>47.51</v>
      </c>
      <c r="AF22" s="12">
        <v>337</v>
      </c>
      <c r="AG22" s="12">
        <v>127</v>
      </c>
      <c r="AH22" s="12">
        <v>2.63</v>
      </c>
      <c r="AI22" s="12">
        <v>6.6</v>
      </c>
      <c r="AJ22" s="12">
        <v>3.31</v>
      </c>
      <c r="AK22" s="12">
        <v>1.99</v>
      </c>
      <c r="AL22" s="12">
        <v>0.4</v>
      </c>
      <c r="AM22" s="12">
        <v>50</v>
      </c>
      <c r="AN22" s="11" t="s">
        <v>94</v>
      </c>
      <c r="AO22" s="11" t="s">
        <v>95</v>
      </c>
      <c r="AP22" s="11" t="s">
        <v>96</v>
      </c>
      <c r="AQ22" s="11" t="s">
        <v>97</v>
      </c>
      <c r="AR22" s="11"/>
      <c r="AS22" s="12"/>
    </row>
    <row r="23" spans="1:45" x14ac:dyDescent="0.25">
      <c r="J23" s="11" t="s">
        <v>93</v>
      </c>
      <c r="K23" s="12">
        <v>45594.6168287037</v>
      </c>
      <c r="L23" s="11" t="s">
        <v>10</v>
      </c>
      <c r="M23" s="12">
        <v>449.7</v>
      </c>
      <c r="N23" s="12">
        <v>444</v>
      </c>
      <c r="O23" s="12">
        <v>-5.7</v>
      </c>
      <c r="P23" s="12">
        <v>13.3</v>
      </c>
      <c r="Q23" s="12">
        <v>14.95</v>
      </c>
      <c r="R23" s="12">
        <v>1.65</v>
      </c>
      <c r="S23" s="12">
        <v>1800</v>
      </c>
      <c r="T23" s="12">
        <v>75</v>
      </c>
      <c r="U23" s="12">
        <v>38</v>
      </c>
      <c r="V23" s="12">
        <v>37</v>
      </c>
      <c r="W23" s="12">
        <v>25</v>
      </c>
      <c r="X23" s="12">
        <v>0</v>
      </c>
      <c r="Y23" s="12">
        <v>24.9</v>
      </c>
      <c r="Z23" s="12">
        <v>27</v>
      </c>
      <c r="AA23" s="12">
        <v>30.6</v>
      </c>
      <c r="AB23" s="12">
        <v>2.5</v>
      </c>
      <c r="AC23" s="12">
        <v>299</v>
      </c>
      <c r="AD23" s="12">
        <v>998</v>
      </c>
      <c r="AE23" s="12">
        <v>41.93</v>
      </c>
      <c r="AF23" s="12">
        <v>287</v>
      </c>
      <c r="AG23" s="12">
        <v>50</v>
      </c>
      <c r="AH23" s="12">
        <v>2.9</v>
      </c>
      <c r="AI23" s="12">
        <v>4.4000000000000004</v>
      </c>
      <c r="AJ23" s="12">
        <v>1.49</v>
      </c>
      <c r="AK23" s="12">
        <v>2.95</v>
      </c>
      <c r="AL23" s="12">
        <v>0.4</v>
      </c>
      <c r="AM23" s="12">
        <v>50</v>
      </c>
      <c r="AN23" s="11" t="s">
        <v>94</v>
      </c>
      <c r="AO23" s="11" t="s">
        <v>95</v>
      </c>
      <c r="AP23" s="11" t="s">
        <v>96</v>
      </c>
      <c r="AQ23" s="11" t="s">
        <v>97</v>
      </c>
      <c r="AR23" s="11"/>
      <c r="AS23" s="12"/>
    </row>
    <row r="24" spans="1:45" x14ac:dyDescent="0.25">
      <c r="J24" s="11" t="s">
        <v>93</v>
      </c>
      <c r="K24" s="12">
        <v>45594.620150463001</v>
      </c>
      <c r="L24" s="11" t="s">
        <v>48</v>
      </c>
      <c r="M24" s="12">
        <v>449.7</v>
      </c>
      <c r="N24" s="12">
        <v>437</v>
      </c>
      <c r="O24" s="12">
        <v>-12.7</v>
      </c>
      <c r="P24" s="12">
        <v>13.3</v>
      </c>
      <c r="Q24" s="12">
        <v>17.5</v>
      </c>
      <c r="R24" s="12">
        <v>4.2</v>
      </c>
      <c r="S24" s="12">
        <v>1800</v>
      </c>
      <c r="T24" s="12">
        <v>31</v>
      </c>
      <c r="U24" s="12">
        <v>38</v>
      </c>
      <c r="V24" s="12">
        <v>37</v>
      </c>
      <c r="W24" s="12">
        <v>25</v>
      </c>
      <c r="X24" s="12">
        <v>0</v>
      </c>
      <c r="Y24" s="12">
        <v>24.6</v>
      </c>
      <c r="Z24" s="12">
        <v>26.9</v>
      </c>
      <c r="AA24" s="12">
        <v>29.9</v>
      </c>
      <c r="AB24" s="12">
        <v>2.5</v>
      </c>
      <c r="AC24" s="12">
        <v>299</v>
      </c>
      <c r="AD24" s="12">
        <v>998</v>
      </c>
      <c r="AE24" s="12">
        <v>49.37</v>
      </c>
      <c r="AF24" s="12">
        <v>319</v>
      </c>
      <c r="AG24" s="12">
        <v>158</v>
      </c>
      <c r="AH24" s="12">
        <v>2.4700000000000002</v>
      </c>
      <c r="AI24" s="12">
        <v>9.6</v>
      </c>
      <c r="AJ24" s="12">
        <v>3.8</v>
      </c>
      <c r="AK24" s="12">
        <v>2.5299999999999998</v>
      </c>
      <c r="AL24" s="12">
        <v>0.4</v>
      </c>
      <c r="AM24" s="12">
        <v>50</v>
      </c>
      <c r="AN24" s="11" t="s">
        <v>94</v>
      </c>
      <c r="AO24" s="11" t="s">
        <v>95</v>
      </c>
      <c r="AP24" s="11" t="s">
        <v>96</v>
      </c>
      <c r="AQ24" s="11" t="s">
        <v>97</v>
      </c>
      <c r="AR24" s="11"/>
      <c r="AS24" s="12"/>
    </row>
    <row r="25" spans="1:45" x14ac:dyDescent="0.25">
      <c r="J25" s="11" t="s">
        <v>93</v>
      </c>
      <c r="K25" s="12">
        <v>45594.622118055602</v>
      </c>
      <c r="L25" s="11" t="s">
        <v>8</v>
      </c>
      <c r="M25" s="12">
        <v>450</v>
      </c>
      <c r="N25" s="12">
        <v>448</v>
      </c>
      <c r="O25" s="12">
        <v>-2</v>
      </c>
      <c r="P25" s="12">
        <v>13.4</v>
      </c>
      <c r="Q25" s="12">
        <v>15.41</v>
      </c>
      <c r="R25" s="12">
        <v>2.0099999999999998</v>
      </c>
      <c r="S25" s="12">
        <v>1800</v>
      </c>
      <c r="T25" s="12">
        <v>29</v>
      </c>
      <c r="U25" s="12">
        <v>38</v>
      </c>
      <c r="V25" s="12">
        <v>37</v>
      </c>
      <c r="W25" s="12">
        <v>25</v>
      </c>
      <c r="X25" s="12">
        <v>0</v>
      </c>
      <c r="Y25" s="12">
        <v>24.6</v>
      </c>
      <c r="Z25" s="12">
        <v>27</v>
      </c>
      <c r="AA25" s="12">
        <v>30.8</v>
      </c>
      <c r="AB25" s="12">
        <v>2.5</v>
      </c>
      <c r="AC25" s="12">
        <v>300</v>
      </c>
      <c r="AD25" s="12">
        <v>998</v>
      </c>
      <c r="AE25" s="12">
        <v>43.22</v>
      </c>
      <c r="AF25" s="12">
        <v>402</v>
      </c>
      <c r="AG25" s="12">
        <v>61</v>
      </c>
      <c r="AH25" s="12">
        <v>2.9</v>
      </c>
      <c r="AI25" s="12">
        <v>0.9</v>
      </c>
      <c r="AJ25" s="12">
        <v>1.82</v>
      </c>
      <c r="AK25" s="12">
        <v>0.49</v>
      </c>
      <c r="AL25" s="12">
        <v>0.4</v>
      </c>
      <c r="AM25" s="12">
        <v>50</v>
      </c>
      <c r="AN25" s="11" t="s">
        <v>94</v>
      </c>
      <c r="AO25" s="11" t="s">
        <v>95</v>
      </c>
      <c r="AP25" s="11" t="s">
        <v>96</v>
      </c>
      <c r="AQ25" s="11" t="s">
        <v>97</v>
      </c>
      <c r="AR25" s="11"/>
      <c r="AS25" s="12"/>
    </row>
    <row r="26" spans="1:45" x14ac:dyDescent="0.25">
      <c r="J26" s="11" t="s">
        <v>93</v>
      </c>
      <c r="K26" s="12">
        <v>45594.627175925903</v>
      </c>
      <c r="L26" s="11" t="s">
        <v>49</v>
      </c>
      <c r="M26" s="12">
        <v>450.1</v>
      </c>
      <c r="N26" s="12">
        <v>440.5</v>
      </c>
      <c r="O26" s="12">
        <v>-9.6</v>
      </c>
      <c r="P26" s="12">
        <v>13.5</v>
      </c>
      <c r="Q26" s="12">
        <v>16.329999999999998</v>
      </c>
      <c r="R26" s="12">
        <v>2.83</v>
      </c>
      <c r="S26" s="12">
        <v>1801</v>
      </c>
      <c r="T26" s="12">
        <v>28</v>
      </c>
      <c r="U26" s="12">
        <v>38</v>
      </c>
      <c r="V26" s="12">
        <v>37</v>
      </c>
      <c r="W26" s="12">
        <v>25</v>
      </c>
      <c r="X26" s="12">
        <v>0</v>
      </c>
      <c r="Y26" s="12">
        <v>24.3</v>
      </c>
      <c r="Z26" s="12">
        <v>27.1</v>
      </c>
      <c r="AA26" s="12">
        <v>30.3</v>
      </c>
      <c r="AB26" s="12">
        <v>2.5</v>
      </c>
      <c r="AC26" s="12">
        <v>300</v>
      </c>
      <c r="AD26" s="12">
        <v>998</v>
      </c>
      <c r="AE26" s="12">
        <v>45.53</v>
      </c>
      <c r="AF26" s="12">
        <v>296</v>
      </c>
      <c r="AG26" s="12">
        <v>95</v>
      </c>
      <c r="AH26" s="12">
        <v>2.68</v>
      </c>
      <c r="AI26" s="12">
        <v>7.4</v>
      </c>
      <c r="AJ26" s="12">
        <v>2.57</v>
      </c>
      <c r="AK26" s="12">
        <v>2.88</v>
      </c>
      <c r="AL26" s="12">
        <v>0.4</v>
      </c>
      <c r="AM26" s="12">
        <v>50</v>
      </c>
      <c r="AN26" s="11" t="s">
        <v>94</v>
      </c>
      <c r="AO26" s="11" t="s">
        <v>95</v>
      </c>
      <c r="AP26" s="11" t="s">
        <v>96</v>
      </c>
      <c r="AQ26" s="11" t="s">
        <v>97</v>
      </c>
      <c r="AR26" s="11"/>
      <c r="AS26" s="12"/>
    </row>
  </sheetData>
  <mergeCells count="2">
    <mergeCell ref="B1:D1"/>
    <mergeCell ref="F1:H1"/>
  </mergeCells>
  <pageMargins left="0.7" right="0.7" top="0.78740157499999996" bottom="0.78740157499999996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2"/>
  <sheetViews>
    <sheetView workbookViewId="0">
      <selection activeCell="C12" sqref="C12"/>
    </sheetView>
  </sheetViews>
  <sheetFormatPr defaultRowHeight="15" x14ac:dyDescent="0.25"/>
  <cols>
    <col min="1" max="1" width="14.42578125" customWidth="1"/>
    <col min="2" max="2" width="15.42578125" bestFit="1" customWidth="1"/>
    <col min="3" max="3" width="14.140625" bestFit="1" customWidth="1"/>
  </cols>
  <sheetData>
    <row r="1" spans="1:6" x14ac:dyDescent="0.25">
      <c r="B1" s="1" t="s">
        <v>50</v>
      </c>
      <c r="C1" s="1" t="s">
        <v>51</v>
      </c>
      <c r="F1" s="1"/>
    </row>
    <row r="2" spans="1:6" x14ac:dyDescent="0.25">
      <c r="A2" t="s">
        <v>5</v>
      </c>
      <c r="B2" t="s">
        <v>27</v>
      </c>
      <c r="C2" t="s">
        <v>27</v>
      </c>
    </row>
    <row r="3" spans="1:6" x14ac:dyDescent="0.25">
      <c r="A3" t="s">
        <v>9</v>
      </c>
      <c r="B3">
        <v>0.69</v>
      </c>
      <c r="C3">
        <v>0.81</v>
      </c>
    </row>
    <row r="4" spans="1:6" x14ac:dyDescent="0.25">
      <c r="A4" t="s">
        <v>7</v>
      </c>
      <c r="B4">
        <v>0.81</v>
      </c>
      <c r="C4">
        <v>0.79</v>
      </c>
    </row>
    <row r="5" spans="1:6" x14ac:dyDescent="0.25">
      <c r="A5" t="s">
        <v>6</v>
      </c>
      <c r="B5">
        <v>0.82</v>
      </c>
      <c r="C5">
        <v>0.81</v>
      </c>
    </row>
    <row r="6" spans="1:6" x14ac:dyDescent="0.25">
      <c r="A6" t="s">
        <v>10</v>
      </c>
      <c r="B6">
        <v>0.83</v>
      </c>
      <c r="C6">
        <v>0.8</v>
      </c>
    </row>
    <row r="7" spans="1:6" x14ac:dyDescent="0.25">
      <c r="A7" t="s">
        <v>8</v>
      </c>
      <c r="B7">
        <v>0.84</v>
      </c>
      <c r="C7">
        <v>0.79</v>
      </c>
    </row>
    <row r="10" spans="1:6" x14ac:dyDescent="0.25">
      <c r="A10" t="s">
        <v>45</v>
      </c>
      <c r="B10">
        <v>0.79</v>
      </c>
      <c r="C10">
        <v>0.81</v>
      </c>
    </row>
    <row r="11" spans="1:6" x14ac:dyDescent="0.25">
      <c r="A11" t="s">
        <v>46</v>
      </c>
      <c r="B11">
        <v>0.83</v>
      </c>
      <c r="C11">
        <v>0.8</v>
      </c>
    </row>
    <row r="12" spans="1:6" x14ac:dyDescent="0.25">
      <c r="A12" t="s">
        <v>47</v>
      </c>
      <c r="B12">
        <v>0.78</v>
      </c>
      <c r="C12">
        <v>0.63</v>
      </c>
      <c r="D12" t="s">
        <v>57</v>
      </c>
    </row>
    <row r="13" spans="1:6" x14ac:dyDescent="0.25">
      <c r="A13" t="s">
        <v>48</v>
      </c>
      <c r="B13">
        <v>0.82</v>
      </c>
      <c r="C13">
        <v>0.83</v>
      </c>
    </row>
    <row r="14" spans="1:6" x14ac:dyDescent="0.25">
      <c r="A14" t="s">
        <v>49</v>
      </c>
      <c r="B14">
        <v>0.8</v>
      </c>
      <c r="C14">
        <v>0.78</v>
      </c>
    </row>
    <row r="18" spans="1:3" x14ac:dyDescent="0.25">
      <c r="A18" t="s">
        <v>18</v>
      </c>
      <c r="B18">
        <f>AVERAGE(B3:B8)</f>
        <v>0.79799999999999993</v>
      </c>
      <c r="C18">
        <f>AVERAGE(C3:C8)</f>
        <v>0.8</v>
      </c>
    </row>
    <row r="19" spans="1:3" x14ac:dyDescent="0.25">
      <c r="A19" t="s">
        <v>19</v>
      </c>
      <c r="B19">
        <f>_xlfn.STDEV.S(B3:B8)</f>
        <v>6.1400325732035022E-2</v>
      </c>
      <c r="C19">
        <f>_xlfn.STDEV.S(C3:C8)</f>
        <v>1.0000000000000009E-2</v>
      </c>
    </row>
    <row r="21" spans="1:3" x14ac:dyDescent="0.25">
      <c r="A21" t="s">
        <v>20</v>
      </c>
      <c r="B21">
        <f>AVERAGE(B10:B15)</f>
        <v>0.80400000000000005</v>
      </c>
      <c r="C21">
        <f>AVERAGE(C10:C15)</f>
        <v>0.77000000000000013</v>
      </c>
    </row>
    <row r="22" spans="1:3" x14ac:dyDescent="0.25">
      <c r="A22" t="s">
        <v>21</v>
      </c>
      <c r="B22">
        <f>_xlfn.STDEV.S(B10:B15)</f>
        <v>2.0736441353327681E-2</v>
      </c>
      <c r="C22">
        <f>_xlfn.STDEV.S(C10:C15)</f>
        <v>8.031189202104505E-2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5"/>
  <sheetViews>
    <sheetView workbookViewId="0">
      <selection activeCell="D6" sqref="D6"/>
    </sheetView>
  </sheetViews>
  <sheetFormatPr defaultRowHeight="15" x14ac:dyDescent="0.25"/>
  <cols>
    <col min="2" max="2" width="9.85546875" bestFit="1" customWidth="1"/>
    <col min="3" max="4" width="15.42578125" bestFit="1" customWidth="1"/>
  </cols>
  <sheetData>
    <row r="1" spans="1:7" x14ac:dyDescent="0.25">
      <c r="C1" s="1" t="s">
        <v>50</v>
      </c>
      <c r="D1" s="1" t="s">
        <v>51</v>
      </c>
      <c r="F1" s="1"/>
      <c r="G1" s="1"/>
    </row>
    <row r="2" spans="1:7" x14ac:dyDescent="0.25">
      <c r="A2" t="s">
        <v>24</v>
      </c>
      <c r="B2" t="s">
        <v>23</v>
      </c>
      <c r="C2" t="s">
        <v>22</v>
      </c>
      <c r="D2" t="s">
        <v>22</v>
      </c>
    </row>
    <row r="3" spans="1:7" x14ac:dyDescent="0.25">
      <c r="A3" t="s">
        <v>25</v>
      </c>
      <c r="B3">
        <v>1</v>
      </c>
      <c r="C3">
        <v>126.7</v>
      </c>
      <c r="D3">
        <v>132.6</v>
      </c>
    </row>
    <row r="4" spans="1:7" x14ac:dyDescent="0.25">
      <c r="A4" t="s">
        <v>25</v>
      </c>
      <c r="B4">
        <v>2</v>
      </c>
      <c r="C4">
        <v>100</v>
      </c>
      <c r="D4">
        <v>130.69999999999999</v>
      </c>
    </row>
    <row r="5" spans="1:7" x14ac:dyDescent="0.25">
      <c r="A5" t="s">
        <v>25</v>
      </c>
      <c r="B5">
        <v>3</v>
      </c>
      <c r="C5">
        <v>135.9</v>
      </c>
      <c r="D5">
        <v>148.5</v>
      </c>
    </row>
    <row r="7" spans="1:7" x14ac:dyDescent="0.25">
      <c r="A7" t="s">
        <v>26</v>
      </c>
      <c r="B7">
        <v>1</v>
      </c>
      <c r="C7">
        <v>0</v>
      </c>
      <c r="D7">
        <v>0</v>
      </c>
    </row>
    <row r="8" spans="1:7" x14ac:dyDescent="0.25">
      <c r="A8" t="s">
        <v>26</v>
      </c>
      <c r="B8">
        <v>2</v>
      </c>
      <c r="C8">
        <v>0</v>
      </c>
      <c r="D8">
        <v>0</v>
      </c>
    </row>
    <row r="9" spans="1:7" x14ac:dyDescent="0.25">
      <c r="A9" t="s">
        <v>26</v>
      </c>
      <c r="B9">
        <v>3</v>
      </c>
      <c r="C9">
        <v>0</v>
      </c>
      <c r="D9">
        <v>0</v>
      </c>
    </row>
    <row r="11" spans="1:7" x14ac:dyDescent="0.25">
      <c r="A11" t="s">
        <v>18</v>
      </c>
      <c r="C11">
        <f>AVERAGE(C3:C5)</f>
        <v>120.86666666666667</v>
      </c>
      <c r="D11">
        <f>AVERAGE(D3:D5)</f>
        <v>137.26666666666665</v>
      </c>
    </row>
    <row r="12" spans="1:7" x14ac:dyDescent="0.25">
      <c r="A12" t="s">
        <v>19</v>
      </c>
      <c r="C12">
        <f>_xlfn.STDEV.S(C3:C5)</f>
        <v>18.647341186703578</v>
      </c>
      <c r="D12">
        <f>_xlfn.STDEV.S(D3:D5)</f>
        <v>9.7746270176070364</v>
      </c>
    </row>
    <row r="14" spans="1:7" x14ac:dyDescent="0.25">
      <c r="A14" t="s">
        <v>20</v>
      </c>
      <c r="C14">
        <f>AVERAGE(C7:C9)</f>
        <v>0</v>
      </c>
      <c r="D14">
        <f>AVERAGE(D7:D9)</f>
        <v>0</v>
      </c>
    </row>
    <row r="15" spans="1:7" x14ac:dyDescent="0.25">
      <c r="A15" t="s">
        <v>21</v>
      </c>
      <c r="C15">
        <f>_xlfn.STDEV.S(C7:C9)</f>
        <v>0</v>
      </c>
      <c r="D15">
        <f>_xlfn.STDEV.S(D7:D9)</f>
        <v>0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2"/>
  <sheetViews>
    <sheetView workbookViewId="0">
      <selection activeCell="K12" sqref="K12"/>
    </sheetView>
  </sheetViews>
  <sheetFormatPr defaultRowHeight="15" x14ac:dyDescent="0.25"/>
  <cols>
    <col min="2" max="2" width="28.42578125" bestFit="1" customWidth="1"/>
    <col min="3" max="3" width="20.42578125" bestFit="1" customWidth="1"/>
    <col min="4" max="4" width="14.42578125" customWidth="1"/>
    <col min="5" max="5" width="13.5703125" bestFit="1" customWidth="1"/>
    <col min="6" max="6" width="11.5703125" bestFit="1" customWidth="1"/>
    <col min="9" max="9" width="12" bestFit="1" customWidth="1"/>
    <col min="10" max="10" width="16" bestFit="1" customWidth="1"/>
  </cols>
  <sheetData>
    <row r="1" spans="1:11" x14ac:dyDescent="0.25">
      <c r="B1" s="15" t="s">
        <v>52</v>
      </c>
      <c r="C1" s="15"/>
      <c r="D1" s="15"/>
      <c r="E1" s="15"/>
      <c r="F1" s="15"/>
      <c r="G1" s="15"/>
      <c r="H1" s="15"/>
      <c r="I1" s="15"/>
      <c r="J1" s="15"/>
    </row>
    <row r="2" spans="1:11" x14ac:dyDescent="0.25">
      <c r="A2" t="s">
        <v>5</v>
      </c>
      <c r="B2" s="3" t="s">
        <v>28</v>
      </c>
      <c r="C2" s="3" t="s">
        <v>29</v>
      </c>
      <c r="D2" s="3" t="s">
        <v>30</v>
      </c>
      <c r="E2" s="3" t="s">
        <v>31</v>
      </c>
      <c r="F2" s="3" t="s">
        <v>32</v>
      </c>
      <c r="G2" s="3" t="s">
        <v>33</v>
      </c>
      <c r="H2" s="3" t="s">
        <v>34</v>
      </c>
      <c r="I2" s="3" t="s">
        <v>35</v>
      </c>
      <c r="J2" s="3" t="s">
        <v>36</v>
      </c>
      <c r="K2" s="2"/>
    </row>
    <row r="3" spans="1:11" x14ac:dyDescent="0.25">
      <c r="A3" t="s">
        <v>9</v>
      </c>
      <c r="B3" s="4">
        <v>568.08000000000004</v>
      </c>
      <c r="C3" s="4">
        <v>596.47</v>
      </c>
      <c r="D3" s="4">
        <f>C3-B3</f>
        <v>28.389999999999986</v>
      </c>
      <c r="E3" s="4">
        <v>0.25</v>
      </c>
      <c r="F3" s="4">
        <f>E3*60</f>
        <v>15</v>
      </c>
      <c r="G3" s="12">
        <f>2.83+1.89</f>
        <v>4.72</v>
      </c>
      <c r="H3" s="4">
        <v>20</v>
      </c>
      <c r="I3" s="5">
        <f>101.3/(8.31447*(273.15+H3))</f>
        <v>4.1560903117366231E-2</v>
      </c>
      <c r="J3" s="4">
        <f>(D3*F3*I3)/G3</f>
        <v>3.7497268204513561</v>
      </c>
    </row>
    <row r="4" spans="1:11" x14ac:dyDescent="0.25">
      <c r="A4" t="s">
        <v>7</v>
      </c>
      <c r="B4" s="4">
        <v>562.16</v>
      </c>
      <c r="C4" s="4">
        <v>598.84</v>
      </c>
      <c r="D4" s="4">
        <f t="shared" ref="D4:D14" si="0">C4-B4</f>
        <v>36.680000000000064</v>
      </c>
      <c r="E4" s="4">
        <v>0.25</v>
      </c>
      <c r="F4" s="4">
        <f t="shared" ref="F4:F14" si="1">E4*60</f>
        <v>15</v>
      </c>
      <c r="G4" s="12">
        <f>1.57+1.92</f>
        <v>3.49</v>
      </c>
      <c r="H4" s="4">
        <v>20</v>
      </c>
      <c r="I4" s="5">
        <f>101.3/(8.31447*(273.15+H4))</f>
        <v>4.1560903117366231E-2</v>
      </c>
      <c r="J4" s="4">
        <f>(D4*F4*I4)/G4</f>
        <v>6.5520942393051405</v>
      </c>
    </row>
    <row r="5" spans="1:11" x14ac:dyDescent="0.25">
      <c r="A5" t="s">
        <v>6</v>
      </c>
      <c r="B5" s="4">
        <v>562.16</v>
      </c>
      <c r="C5" s="4">
        <v>612.44000000000005</v>
      </c>
      <c r="D5" s="4">
        <f t="shared" si="0"/>
        <v>50.280000000000086</v>
      </c>
      <c r="E5" s="4">
        <v>0.25</v>
      </c>
      <c r="F5" s="4">
        <f t="shared" si="1"/>
        <v>15</v>
      </c>
      <c r="G5" s="12">
        <f>3.65+3.1</f>
        <v>6.75</v>
      </c>
      <c r="H5" s="4">
        <v>20</v>
      </c>
      <c r="I5" s="5">
        <f>101.3/(8.31447*(273.15+H5))</f>
        <v>4.1560903117366231E-2</v>
      </c>
      <c r="J5" s="4">
        <f>(D5*F5*I5)/G5</f>
        <v>4.6437382416470614</v>
      </c>
    </row>
    <row r="6" spans="1:11" x14ac:dyDescent="0.25">
      <c r="A6" t="s">
        <v>10</v>
      </c>
      <c r="D6" s="4">
        <f t="shared" si="0"/>
        <v>0</v>
      </c>
      <c r="F6" s="4">
        <f t="shared" si="1"/>
        <v>0</v>
      </c>
      <c r="G6" s="12">
        <v>5.43</v>
      </c>
      <c r="H6" s="4"/>
      <c r="I6" s="5">
        <f t="shared" ref="I6:I14" si="2">101.3/(8.31447*(273.15+H6))</f>
        <v>4.4603985900991808E-2</v>
      </c>
      <c r="J6" s="4">
        <f t="shared" ref="J6:J14" si="3">(D6*F6*I6)/G6</f>
        <v>0</v>
      </c>
    </row>
    <row r="7" spans="1:11" x14ac:dyDescent="0.25">
      <c r="A7" t="s">
        <v>8</v>
      </c>
      <c r="D7" s="4">
        <f t="shared" si="0"/>
        <v>0</v>
      </c>
      <c r="F7" s="4">
        <f t="shared" si="1"/>
        <v>0</v>
      </c>
      <c r="G7" s="12">
        <v>7.34</v>
      </c>
      <c r="I7" s="5">
        <f t="shared" si="2"/>
        <v>4.4603985900991808E-2</v>
      </c>
      <c r="J7" s="4">
        <f t="shared" si="3"/>
        <v>0</v>
      </c>
    </row>
    <row r="8" spans="1:11" x14ac:dyDescent="0.25">
      <c r="D8" s="4"/>
      <c r="F8" s="4"/>
      <c r="G8" s="12"/>
      <c r="I8" s="5"/>
      <c r="J8" s="4"/>
    </row>
    <row r="9" spans="1:11" x14ac:dyDescent="0.25">
      <c r="D9" s="4"/>
      <c r="F9" s="4"/>
      <c r="G9" s="12"/>
      <c r="I9" s="5"/>
      <c r="J9" s="4"/>
    </row>
    <row r="10" spans="1:11" x14ac:dyDescent="0.25">
      <c r="A10" t="s">
        <v>45</v>
      </c>
      <c r="B10" s="4">
        <v>568.08000000000004</v>
      </c>
      <c r="C10">
        <v>569.26</v>
      </c>
      <c r="D10" s="4">
        <f t="shared" si="0"/>
        <v>1.17999999999995</v>
      </c>
      <c r="E10">
        <v>0.25</v>
      </c>
      <c r="F10" s="4">
        <f t="shared" si="1"/>
        <v>15</v>
      </c>
      <c r="G10" s="12">
        <v>0.94899999999999995</v>
      </c>
      <c r="H10">
        <v>20</v>
      </c>
      <c r="I10" s="5">
        <f t="shared" si="2"/>
        <v>4.1560903117366231E-2</v>
      </c>
      <c r="J10" s="4">
        <f t="shared" si="3"/>
        <v>0.77516120672007494</v>
      </c>
    </row>
    <row r="11" spans="1:11" x14ac:dyDescent="0.25">
      <c r="A11" t="s">
        <v>46</v>
      </c>
      <c r="B11">
        <v>562.16</v>
      </c>
      <c r="C11">
        <v>564.52</v>
      </c>
      <c r="D11" s="4">
        <f t="shared" si="0"/>
        <v>2.3600000000000136</v>
      </c>
      <c r="E11" s="12">
        <v>0.25</v>
      </c>
      <c r="F11" s="4">
        <f t="shared" si="1"/>
        <v>15</v>
      </c>
      <c r="G11" s="12">
        <v>1.1499999999999999</v>
      </c>
      <c r="H11" s="12">
        <v>20</v>
      </c>
      <c r="I11" s="5">
        <f t="shared" si="2"/>
        <v>4.1560903117366231E-2</v>
      </c>
      <c r="J11" s="4">
        <f t="shared" si="3"/>
        <v>1.2793530176998029</v>
      </c>
    </row>
    <row r="12" spans="1:11" x14ac:dyDescent="0.25">
      <c r="A12" t="s">
        <v>47</v>
      </c>
      <c r="B12">
        <v>562.72</v>
      </c>
      <c r="C12">
        <v>563.34</v>
      </c>
      <c r="D12" s="4">
        <f t="shared" si="0"/>
        <v>0.62000000000000455</v>
      </c>
      <c r="E12" s="12">
        <v>0.25</v>
      </c>
      <c r="F12" s="4">
        <f t="shared" si="1"/>
        <v>15</v>
      </c>
      <c r="G12" s="12">
        <v>0.56000000000000005</v>
      </c>
      <c r="H12" s="12">
        <v>20</v>
      </c>
      <c r="I12" s="5">
        <f t="shared" si="2"/>
        <v>4.1560903117366231E-2</v>
      </c>
      <c r="J12" s="4">
        <f t="shared" si="3"/>
        <v>0.69020785534197993</v>
      </c>
    </row>
    <row r="13" spans="1:11" x14ac:dyDescent="0.25">
      <c r="A13" t="s">
        <v>48</v>
      </c>
      <c r="D13" s="4">
        <f t="shared" si="0"/>
        <v>0</v>
      </c>
      <c r="F13" s="4">
        <f t="shared" si="1"/>
        <v>0</v>
      </c>
      <c r="G13" s="12">
        <v>0.87</v>
      </c>
      <c r="I13" s="5">
        <f t="shared" si="2"/>
        <v>4.4603985900991808E-2</v>
      </c>
      <c r="J13" s="4">
        <f t="shared" si="3"/>
        <v>0</v>
      </c>
    </row>
    <row r="14" spans="1:11" x14ac:dyDescent="0.25">
      <c r="A14" t="s">
        <v>49</v>
      </c>
      <c r="D14" s="4">
        <f t="shared" si="0"/>
        <v>0</v>
      </c>
      <c r="F14" s="4">
        <f t="shared" si="1"/>
        <v>0</v>
      </c>
      <c r="G14" s="12">
        <v>1.27</v>
      </c>
      <c r="I14" s="5">
        <f t="shared" si="2"/>
        <v>4.4603985900991808E-2</v>
      </c>
      <c r="J14" s="4">
        <f t="shared" si="3"/>
        <v>0</v>
      </c>
    </row>
    <row r="15" spans="1:11" x14ac:dyDescent="0.25">
      <c r="D15" s="4"/>
      <c r="F15" s="4"/>
      <c r="I15" s="5"/>
      <c r="J15" s="4"/>
    </row>
    <row r="18" spans="1:10" x14ac:dyDescent="0.25">
      <c r="A18" t="s">
        <v>18</v>
      </c>
      <c r="J18">
        <f t="shared" ref="J18" si="4">AVERAGE(J3:J8)</f>
        <v>2.9891118602807119</v>
      </c>
    </row>
    <row r="19" spans="1:10" x14ac:dyDescent="0.25">
      <c r="A19" t="s">
        <v>19</v>
      </c>
      <c r="J19">
        <f t="shared" ref="J19" si="5">_xlfn.STDEV.S(J3:J8)</f>
        <v>2.9103585019430636</v>
      </c>
    </row>
    <row r="21" spans="1:10" x14ac:dyDescent="0.25">
      <c r="A21" t="s">
        <v>20</v>
      </c>
      <c r="J21">
        <f t="shared" ref="J21" si="6">AVERAGE(J10:J15)</f>
        <v>0.54894441595237153</v>
      </c>
    </row>
    <row r="22" spans="1:10" x14ac:dyDescent="0.25">
      <c r="A22" t="s">
        <v>21</v>
      </c>
      <c r="J22">
        <f t="shared" ref="J22" si="7">_xlfn.STDEV.S(J10:J15)</f>
        <v>0.54938740084994631</v>
      </c>
    </row>
  </sheetData>
  <mergeCells count="1">
    <mergeCell ref="B1:J1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2"/>
  <sheetViews>
    <sheetView tabSelected="1" workbookViewId="0">
      <selection activeCell="G15" sqref="G15"/>
    </sheetView>
  </sheetViews>
  <sheetFormatPr defaultRowHeight="15" x14ac:dyDescent="0.25"/>
  <cols>
    <col min="2" max="2" width="11.5703125" customWidth="1"/>
    <col min="3" max="3" width="14" customWidth="1"/>
    <col min="4" max="4" width="13.140625" customWidth="1"/>
    <col min="5" max="5" width="12.140625" customWidth="1"/>
    <col min="6" max="6" width="12.85546875" customWidth="1"/>
    <col min="7" max="7" width="11.42578125" customWidth="1"/>
    <col min="9" max="9" width="17.85546875" bestFit="1" customWidth="1"/>
  </cols>
  <sheetData>
    <row r="1" spans="1:11" x14ac:dyDescent="0.25">
      <c r="B1" s="15" t="s">
        <v>52</v>
      </c>
      <c r="C1" s="15"/>
      <c r="D1" s="15"/>
      <c r="E1" s="15"/>
      <c r="F1" s="15"/>
      <c r="G1" s="15"/>
      <c r="H1" s="15"/>
      <c r="I1" s="15"/>
    </row>
    <row r="2" spans="1:11" x14ac:dyDescent="0.25">
      <c r="A2" t="s">
        <v>5</v>
      </c>
      <c r="B2" t="s">
        <v>37</v>
      </c>
      <c r="C2" t="s">
        <v>38</v>
      </c>
      <c r="D2" t="s">
        <v>39</v>
      </c>
      <c r="E2" t="s">
        <v>40</v>
      </c>
      <c r="F2" t="s">
        <v>41</v>
      </c>
      <c r="G2" t="s">
        <v>42</v>
      </c>
      <c r="I2" t="s">
        <v>43</v>
      </c>
      <c r="K2" t="s">
        <v>99</v>
      </c>
    </row>
    <row r="3" spans="1:11" x14ac:dyDescent="0.25">
      <c r="A3" t="s">
        <v>9</v>
      </c>
      <c r="B3">
        <v>6.86</v>
      </c>
      <c r="C3">
        <f>7.5+0.76</f>
        <v>8.26</v>
      </c>
      <c r="D3">
        <f>2.83+1.89</f>
        <v>4.72</v>
      </c>
      <c r="E3">
        <v>0.81200000000000006</v>
      </c>
      <c r="F3">
        <v>0.67800000000000005</v>
      </c>
      <c r="G3">
        <f>0.22+0.09</f>
        <v>0.31</v>
      </c>
      <c r="I3">
        <v>285.18299999999999</v>
      </c>
      <c r="K3">
        <f>B3+C3+D3</f>
        <v>19.84</v>
      </c>
    </row>
    <row r="4" spans="1:11" x14ac:dyDescent="0.25">
      <c r="A4" t="s">
        <v>7</v>
      </c>
      <c r="B4">
        <v>5.74</v>
      </c>
      <c r="C4">
        <f>5.97+0.94</f>
        <v>6.91</v>
      </c>
      <c r="D4">
        <f>1.57+1.92</f>
        <v>3.49</v>
      </c>
      <c r="E4">
        <v>0.63600000000000001</v>
      </c>
      <c r="F4">
        <v>0.47</v>
      </c>
      <c r="G4">
        <v>0.24</v>
      </c>
      <c r="I4">
        <v>254.34450000000001</v>
      </c>
      <c r="K4" s="12">
        <f t="shared" ref="K4:K13" si="0">B4+C4+D4</f>
        <v>16.14</v>
      </c>
    </row>
    <row r="5" spans="1:11" x14ac:dyDescent="0.25">
      <c r="A5" t="s">
        <v>6</v>
      </c>
      <c r="B5">
        <v>6.68</v>
      </c>
      <c r="C5">
        <f>6.05+0.79</f>
        <v>6.84</v>
      </c>
      <c r="D5">
        <f>3.65+3.1</f>
        <v>6.75</v>
      </c>
      <c r="E5">
        <v>0.71</v>
      </c>
      <c r="F5">
        <v>0.5</v>
      </c>
      <c r="G5">
        <v>0.39</v>
      </c>
      <c r="I5">
        <v>273.91300000000001</v>
      </c>
      <c r="K5" s="12">
        <f t="shared" si="0"/>
        <v>20.27</v>
      </c>
    </row>
    <row r="6" spans="1:11" x14ac:dyDescent="0.25">
      <c r="A6" t="s">
        <v>10</v>
      </c>
      <c r="B6">
        <v>7.44</v>
      </c>
      <c r="C6">
        <f>6.98+0.76</f>
        <v>7.74</v>
      </c>
      <c r="D6">
        <v>5.43</v>
      </c>
      <c r="E6">
        <v>0.82499999999999996</v>
      </c>
      <c r="F6">
        <v>0.61</v>
      </c>
      <c r="G6">
        <v>0.376</v>
      </c>
      <c r="I6">
        <v>304.79599999999999</v>
      </c>
      <c r="K6" s="12">
        <f t="shared" si="0"/>
        <v>20.61</v>
      </c>
    </row>
    <row r="7" spans="1:11" x14ac:dyDescent="0.25">
      <c r="A7" t="s">
        <v>8</v>
      </c>
      <c r="B7">
        <v>6.15</v>
      </c>
      <c r="C7">
        <f>7.61+0.89</f>
        <v>8.5</v>
      </c>
      <c r="D7">
        <v>7.34</v>
      </c>
      <c r="E7">
        <v>0.69</v>
      </c>
      <c r="F7">
        <v>0.65</v>
      </c>
      <c r="G7">
        <v>0.53</v>
      </c>
      <c r="I7">
        <v>258.18299999999999</v>
      </c>
      <c r="K7" s="12">
        <f t="shared" si="0"/>
        <v>21.990000000000002</v>
      </c>
    </row>
    <row r="8" spans="1:11" x14ac:dyDescent="0.25">
      <c r="K8" s="12">
        <f t="shared" si="0"/>
        <v>0</v>
      </c>
    </row>
    <row r="9" spans="1:11" x14ac:dyDescent="0.25">
      <c r="K9" s="12">
        <f t="shared" si="0"/>
        <v>0</v>
      </c>
    </row>
    <row r="10" spans="1:11" x14ac:dyDescent="0.25">
      <c r="A10" t="s">
        <v>45</v>
      </c>
      <c r="B10">
        <v>3.13</v>
      </c>
      <c r="C10">
        <f>3.53+0.45</f>
        <v>3.98</v>
      </c>
      <c r="D10">
        <v>0.94899999999999995</v>
      </c>
      <c r="E10">
        <v>0.24</v>
      </c>
      <c r="F10">
        <v>0.16</v>
      </c>
      <c r="G10">
        <v>0.06</v>
      </c>
      <c r="I10">
        <v>139.309</v>
      </c>
      <c r="K10" s="12">
        <f t="shared" si="0"/>
        <v>8.0589999999999993</v>
      </c>
    </row>
    <row r="11" spans="1:11" x14ac:dyDescent="0.25">
      <c r="A11" t="s">
        <v>46</v>
      </c>
      <c r="B11">
        <v>3.69</v>
      </c>
      <c r="C11">
        <f>3.32+0.43</f>
        <v>3.75</v>
      </c>
      <c r="D11">
        <v>1.1499999999999999</v>
      </c>
      <c r="E11">
        <v>0.25</v>
      </c>
      <c r="F11">
        <v>0.13</v>
      </c>
      <c r="G11">
        <v>0.06</v>
      </c>
      <c r="I11">
        <v>142.03100000000001</v>
      </c>
      <c r="K11" s="12">
        <f t="shared" si="0"/>
        <v>8.59</v>
      </c>
    </row>
    <row r="12" spans="1:11" x14ac:dyDescent="0.25">
      <c r="A12" t="s">
        <v>47</v>
      </c>
      <c r="B12">
        <v>2.58</v>
      </c>
      <c r="C12">
        <v>3.33</v>
      </c>
      <c r="D12">
        <v>0.56000000000000005</v>
      </c>
      <c r="E12">
        <v>0.19</v>
      </c>
      <c r="F12">
        <v>0.13</v>
      </c>
      <c r="G12">
        <v>0.03</v>
      </c>
      <c r="I12">
        <v>127.294</v>
      </c>
      <c r="K12" s="12">
        <f t="shared" si="0"/>
        <v>6.4700000000000006</v>
      </c>
    </row>
    <row r="13" spans="1:11" x14ac:dyDescent="0.25">
      <c r="A13" t="s">
        <v>48</v>
      </c>
      <c r="B13">
        <v>3.1</v>
      </c>
      <c r="C13">
        <v>3.17</v>
      </c>
      <c r="D13">
        <v>0.87</v>
      </c>
      <c r="E13">
        <v>0.21</v>
      </c>
      <c r="F13">
        <v>0.11</v>
      </c>
      <c r="G13">
        <v>7.0000000000000007E-2</v>
      </c>
      <c r="I13">
        <v>119.514</v>
      </c>
      <c r="K13" s="12">
        <f t="shared" si="0"/>
        <v>7.14</v>
      </c>
    </row>
    <row r="14" spans="1:11" x14ac:dyDescent="0.25">
      <c r="A14" t="s">
        <v>49</v>
      </c>
      <c r="B14">
        <v>3.53</v>
      </c>
      <c r="C14">
        <f>3.34+0.29</f>
        <v>3.63</v>
      </c>
      <c r="D14">
        <v>1.27</v>
      </c>
      <c r="E14">
        <v>0.22</v>
      </c>
      <c r="F14">
        <v>0.13</v>
      </c>
      <c r="G14">
        <v>0.05</v>
      </c>
      <c r="I14">
        <v>142.92599999999999</v>
      </c>
      <c r="K14" s="12">
        <f>B14+C14+D14</f>
        <v>8.43</v>
      </c>
    </row>
    <row r="18" spans="1:9" x14ac:dyDescent="0.25">
      <c r="A18" t="s">
        <v>18</v>
      </c>
      <c r="B18">
        <f>AVERAGE(B3:B8)</f>
        <v>6.5740000000000007</v>
      </c>
      <c r="C18">
        <f t="shared" ref="C18:I18" si="1">AVERAGE(C3:C8)</f>
        <v>7.65</v>
      </c>
      <c r="D18">
        <f t="shared" si="1"/>
        <v>5.5460000000000003</v>
      </c>
      <c r="E18">
        <f t="shared" si="1"/>
        <v>0.73459999999999992</v>
      </c>
      <c r="F18">
        <f t="shared" si="1"/>
        <v>0.58160000000000001</v>
      </c>
      <c r="G18">
        <f t="shared" si="1"/>
        <v>0.36920000000000003</v>
      </c>
      <c r="I18">
        <f t="shared" si="1"/>
        <v>275.28390000000002</v>
      </c>
    </row>
    <row r="19" spans="1:9" x14ac:dyDescent="0.25">
      <c r="A19" t="s">
        <v>19</v>
      </c>
      <c r="B19">
        <f>_xlfn.STDEV.S(B3:B8)</f>
        <v>0.65542352719443941</v>
      </c>
      <c r="C19">
        <f t="shared" ref="C19:I19" si="2">_xlfn.STDEV.S(C3:C8)</f>
        <v>0.75934182026278518</v>
      </c>
      <c r="D19">
        <f t="shared" si="2"/>
        <v>1.5484605258126523</v>
      </c>
      <c r="E19">
        <f t="shared" si="2"/>
        <v>8.1362153363833734E-2</v>
      </c>
      <c r="F19">
        <f t="shared" si="2"/>
        <v>9.2047813662248998E-2</v>
      </c>
      <c r="G19">
        <f t="shared" si="2"/>
        <v>0.10785731315029135</v>
      </c>
      <c r="I19">
        <f t="shared" si="2"/>
        <v>20.626044502036734</v>
      </c>
    </row>
    <row r="21" spans="1:9" x14ac:dyDescent="0.25">
      <c r="A21" t="s">
        <v>20</v>
      </c>
      <c r="B21">
        <f>AVERAGE(B10:B15)</f>
        <v>3.2060000000000004</v>
      </c>
      <c r="C21">
        <f t="shared" ref="C21:I21" si="3">AVERAGE(C10:C15)</f>
        <v>3.5720000000000001</v>
      </c>
      <c r="D21">
        <f t="shared" si="3"/>
        <v>0.95979999999999988</v>
      </c>
      <c r="E21">
        <f t="shared" si="3"/>
        <v>0.22199999999999998</v>
      </c>
      <c r="F21">
        <f t="shared" si="3"/>
        <v>0.13200000000000001</v>
      </c>
      <c r="G21">
        <f t="shared" si="3"/>
        <v>5.4000000000000006E-2</v>
      </c>
      <c r="I21">
        <f t="shared" si="3"/>
        <v>134.21480000000003</v>
      </c>
    </row>
    <row r="22" spans="1:9" x14ac:dyDescent="0.25">
      <c r="A22" t="s">
        <v>21</v>
      </c>
      <c r="B22">
        <f>_xlfn.STDEV.S(B10:B15)</f>
        <v>0.43246965211445354</v>
      </c>
      <c r="C22">
        <f t="shared" ref="C22:I22" si="4">_xlfn.STDEV.S(C10:C15)</f>
        <v>0.32468446220908076</v>
      </c>
      <c r="D22">
        <f t="shared" si="4"/>
        <v>0.27405327949141584</v>
      </c>
      <c r="E22">
        <f t="shared" si="4"/>
        <v>2.3874672772626643E-2</v>
      </c>
      <c r="F22">
        <f t="shared" si="4"/>
        <v>1.788854381999834E-2</v>
      </c>
      <c r="G22">
        <f t="shared" si="4"/>
        <v>1.5165750888103107E-2</v>
      </c>
      <c r="I22">
        <f t="shared" si="4"/>
        <v>10.33126147670264</v>
      </c>
    </row>
  </sheetData>
  <mergeCells count="1">
    <mergeCell ref="B1:I1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643"/>
  <sheetViews>
    <sheetView workbookViewId="0">
      <selection activeCell="C6" sqref="C6"/>
    </sheetView>
  </sheetViews>
  <sheetFormatPr defaultRowHeight="15" x14ac:dyDescent="0.25"/>
  <cols>
    <col min="1" max="1" width="15.28515625" bestFit="1" customWidth="1"/>
    <col min="2" max="2" width="20.140625" bestFit="1" customWidth="1"/>
    <col min="3" max="3" width="16.7109375" bestFit="1" customWidth="1"/>
  </cols>
  <sheetData>
    <row r="1" spans="1:3" x14ac:dyDescent="0.25">
      <c r="A1" s="12" t="s">
        <v>58</v>
      </c>
      <c r="B1" s="12" t="s">
        <v>59</v>
      </c>
      <c r="C1" s="12" t="s">
        <v>60</v>
      </c>
    </row>
    <row r="2" spans="1:3" x14ac:dyDescent="0.25">
      <c r="A2" s="13">
        <v>45587.666666666664</v>
      </c>
      <c r="B2" s="12">
        <v>21.586700439453125</v>
      </c>
      <c r="C2" s="12">
        <v>49.052143096923828</v>
      </c>
    </row>
    <row r="3" spans="1:3" x14ac:dyDescent="0.25">
      <c r="A3" s="14">
        <v>45588</v>
      </c>
      <c r="B3" s="12">
        <v>16.330999374389648</v>
      </c>
      <c r="C3" s="12">
        <v>82.401405334472656</v>
      </c>
    </row>
    <row r="4" spans="1:3" x14ac:dyDescent="0.25">
      <c r="A4" s="13">
        <v>45588.010416666664</v>
      </c>
      <c r="B4" s="12">
        <v>16.201200485229492</v>
      </c>
      <c r="C4" s="12">
        <v>82.647628784179688</v>
      </c>
    </row>
    <row r="5" spans="1:3" x14ac:dyDescent="0.25">
      <c r="A5" s="13">
        <v>45588.020833333336</v>
      </c>
      <c r="B5" s="12">
        <v>16.088399887084961</v>
      </c>
      <c r="C5" s="12">
        <v>82.940391540527344</v>
      </c>
    </row>
    <row r="6" spans="1:3" x14ac:dyDescent="0.25">
      <c r="A6" s="13">
        <v>45588.03125</v>
      </c>
      <c r="B6" s="12">
        <v>15.975600242614746</v>
      </c>
      <c r="C6" s="12">
        <v>83.246444702148438</v>
      </c>
    </row>
    <row r="7" spans="1:3" x14ac:dyDescent="0.25">
      <c r="A7" s="13">
        <v>45588.041666666664</v>
      </c>
      <c r="B7" s="12">
        <v>15.941800117492676</v>
      </c>
      <c r="C7" s="12">
        <v>83.67047119140625</v>
      </c>
    </row>
    <row r="8" spans="1:3" x14ac:dyDescent="0.25">
      <c r="A8" s="13">
        <v>45588.052083333336</v>
      </c>
      <c r="B8" s="12">
        <v>16.167400360107422</v>
      </c>
      <c r="C8" s="12">
        <v>82.409820556640625</v>
      </c>
    </row>
    <row r="9" spans="1:3" x14ac:dyDescent="0.25">
      <c r="A9" s="13">
        <v>45588.0625</v>
      </c>
      <c r="B9" s="12">
        <v>16.421199798583984</v>
      </c>
      <c r="C9" s="12">
        <v>81.879135131835938</v>
      </c>
    </row>
    <row r="10" spans="1:3" x14ac:dyDescent="0.25">
      <c r="A10" s="13">
        <v>45588.072916666664</v>
      </c>
      <c r="B10" s="12">
        <v>16.567899703979492</v>
      </c>
      <c r="C10" s="12">
        <v>81.743148803710938</v>
      </c>
    </row>
    <row r="11" spans="1:3" x14ac:dyDescent="0.25">
      <c r="A11" s="13">
        <v>45588.083333333336</v>
      </c>
      <c r="B11" s="12">
        <v>16.624300003051758</v>
      </c>
      <c r="C11" s="12">
        <v>81.685638427734375</v>
      </c>
    </row>
    <row r="12" spans="1:3" x14ac:dyDescent="0.25">
      <c r="A12" s="13">
        <v>45588.09375</v>
      </c>
      <c r="B12" s="12">
        <v>16.61870002746582</v>
      </c>
      <c r="C12" s="12">
        <v>81.55010986328125</v>
      </c>
    </row>
    <row r="13" spans="1:3" x14ac:dyDescent="0.25">
      <c r="A13" s="13">
        <v>45588.104166666664</v>
      </c>
      <c r="B13" s="12">
        <v>16.579200744628906</v>
      </c>
      <c r="C13" s="12">
        <v>82.5927734375</v>
      </c>
    </row>
    <row r="14" spans="1:3" x14ac:dyDescent="0.25">
      <c r="A14" s="13">
        <v>45588.114583333336</v>
      </c>
      <c r="B14" s="12">
        <v>16.494600296020508</v>
      </c>
      <c r="C14" s="12">
        <v>83.59027099609375</v>
      </c>
    </row>
    <row r="15" spans="1:3" x14ac:dyDescent="0.25">
      <c r="A15" s="13">
        <v>45588.125</v>
      </c>
      <c r="B15" s="12">
        <v>16.398700714111328</v>
      </c>
      <c r="C15" s="12">
        <v>84.316383361816406</v>
      </c>
    </row>
    <row r="16" spans="1:3" x14ac:dyDescent="0.25">
      <c r="A16" s="13">
        <v>45588.135416666664</v>
      </c>
      <c r="B16" s="12">
        <v>16.302799224853516</v>
      </c>
      <c r="C16" s="12">
        <v>84.366485595703125</v>
      </c>
    </row>
    <row r="17" spans="1:3" x14ac:dyDescent="0.25">
      <c r="A17" s="13">
        <v>45588.145833333336</v>
      </c>
      <c r="B17" s="12">
        <v>16.21820068359375</v>
      </c>
      <c r="C17" s="12">
        <v>85.097549438476563</v>
      </c>
    </row>
    <row r="18" spans="1:3" x14ac:dyDescent="0.25">
      <c r="A18" s="13">
        <v>45588.15625</v>
      </c>
      <c r="B18" s="12">
        <v>16.127899169921875</v>
      </c>
      <c r="C18" s="12">
        <v>84.835952758789063</v>
      </c>
    </row>
    <row r="19" spans="1:3" x14ac:dyDescent="0.25">
      <c r="A19" s="13">
        <v>45588.166666666664</v>
      </c>
      <c r="B19" s="12">
        <v>16.054599761962891</v>
      </c>
      <c r="C19" s="12">
        <v>86.549835205078125</v>
      </c>
    </row>
    <row r="20" spans="1:3" x14ac:dyDescent="0.25">
      <c r="A20" s="13">
        <v>45588.177083333336</v>
      </c>
      <c r="B20" s="12">
        <v>15.981300354003906</v>
      </c>
      <c r="C20" s="12">
        <v>86.082870483398438</v>
      </c>
    </row>
    <row r="21" spans="1:3" x14ac:dyDescent="0.25">
      <c r="A21" s="13">
        <v>45588.1875</v>
      </c>
      <c r="B21" s="12">
        <v>15.91919994354248</v>
      </c>
      <c r="C21" s="12">
        <v>88.197837829589844</v>
      </c>
    </row>
    <row r="22" spans="1:3" x14ac:dyDescent="0.25">
      <c r="A22" s="13">
        <v>45588.197916666664</v>
      </c>
      <c r="B22" s="12">
        <v>15.851499557495117</v>
      </c>
      <c r="C22" s="12">
        <v>87.315322875976563</v>
      </c>
    </row>
    <row r="23" spans="1:3" x14ac:dyDescent="0.25">
      <c r="A23" s="13">
        <v>45588.208333333336</v>
      </c>
      <c r="B23" s="12">
        <v>15.84589958190918</v>
      </c>
      <c r="C23" s="12">
        <v>86.682884216308594</v>
      </c>
    </row>
    <row r="24" spans="1:3" x14ac:dyDescent="0.25">
      <c r="A24" s="13">
        <v>45588.21875</v>
      </c>
      <c r="B24" s="12">
        <v>16.071500778198242</v>
      </c>
      <c r="C24" s="12">
        <v>85.995147705078125</v>
      </c>
    </row>
    <row r="25" spans="1:3" x14ac:dyDescent="0.25">
      <c r="A25" s="13">
        <v>45588.229166666664</v>
      </c>
      <c r="B25" s="12">
        <v>16.297100067138672</v>
      </c>
      <c r="C25" s="12">
        <v>85.515190124511719</v>
      </c>
    </row>
    <row r="26" spans="1:3" x14ac:dyDescent="0.25">
      <c r="A26" s="13">
        <v>45588.239583333336</v>
      </c>
      <c r="B26" s="12">
        <v>16.426900863647461</v>
      </c>
      <c r="C26" s="12">
        <v>85.545440673828125</v>
      </c>
    </row>
    <row r="27" spans="1:3" x14ac:dyDescent="0.25">
      <c r="A27" s="13">
        <v>45588.25</v>
      </c>
      <c r="B27" s="12">
        <v>16.432500839233398</v>
      </c>
      <c r="C27" s="12">
        <v>84.446846008300781</v>
      </c>
    </row>
    <row r="28" spans="1:3" x14ac:dyDescent="0.25">
      <c r="A28" s="13">
        <v>45588.260416666664</v>
      </c>
      <c r="B28" s="12">
        <v>16.421199798583984</v>
      </c>
      <c r="C28" s="12">
        <v>84.892051696777344</v>
      </c>
    </row>
    <row r="29" spans="1:3" x14ac:dyDescent="0.25">
      <c r="A29" s="13">
        <v>45588.270833333336</v>
      </c>
      <c r="B29" s="12">
        <v>16.861299514770508</v>
      </c>
      <c r="C29" s="12">
        <v>84.126502990722656</v>
      </c>
    </row>
    <row r="30" spans="1:3" x14ac:dyDescent="0.25">
      <c r="A30" s="13">
        <v>45588.28125</v>
      </c>
      <c r="B30" s="12">
        <v>17.493200302124023</v>
      </c>
      <c r="C30" s="12">
        <v>82.0858154296875</v>
      </c>
    </row>
    <row r="31" spans="1:3" x14ac:dyDescent="0.25">
      <c r="A31" s="13">
        <v>45588.291666666664</v>
      </c>
      <c r="B31" s="12">
        <v>18.040599822998047</v>
      </c>
      <c r="C31" s="12">
        <v>80.379554748535156</v>
      </c>
    </row>
    <row r="32" spans="1:3" x14ac:dyDescent="0.25">
      <c r="A32" s="13">
        <v>45588.302083333336</v>
      </c>
      <c r="B32" s="12">
        <v>18.45829963684082</v>
      </c>
      <c r="C32" s="12">
        <v>78.917762756347656</v>
      </c>
    </row>
    <row r="33" spans="1:3" x14ac:dyDescent="0.25">
      <c r="A33" s="13">
        <v>45588.3125</v>
      </c>
      <c r="B33" s="12">
        <v>18.97760009765625</v>
      </c>
      <c r="C33" s="12">
        <v>77.676383972167969</v>
      </c>
    </row>
    <row r="34" spans="1:3" x14ac:dyDescent="0.25">
      <c r="A34" s="13">
        <v>45588.322916666664</v>
      </c>
      <c r="B34" s="12">
        <v>19.367099761962891</v>
      </c>
      <c r="C34" s="12">
        <v>77.013404846191406</v>
      </c>
    </row>
    <row r="35" spans="1:3" x14ac:dyDescent="0.25">
      <c r="A35" s="13">
        <v>45588.333333333336</v>
      </c>
      <c r="B35" s="12">
        <v>19.570400238037109</v>
      </c>
      <c r="C35" s="12">
        <v>76.467933654785156</v>
      </c>
    </row>
    <row r="36" spans="1:3" x14ac:dyDescent="0.25">
      <c r="A36" s="13">
        <v>45588.34375</v>
      </c>
      <c r="B36" s="12">
        <v>19.626899719238281</v>
      </c>
      <c r="C36" s="12">
        <v>76.55841064453125</v>
      </c>
    </row>
    <row r="37" spans="1:3" x14ac:dyDescent="0.25">
      <c r="A37" s="13">
        <v>45588.354166666664</v>
      </c>
      <c r="B37" s="12">
        <v>19.581699371337891</v>
      </c>
      <c r="C37" s="12">
        <v>77.410896301269531</v>
      </c>
    </row>
    <row r="38" spans="1:3" x14ac:dyDescent="0.25">
      <c r="A38" s="13">
        <v>45588.364583333336</v>
      </c>
      <c r="B38" s="12">
        <v>19.474399566650391</v>
      </c>
      <c r="C38" s="12">
        <v>78.239311218261719</v>
      </c>
    </row>
    <row r="39" spans="1:3" x14ac:dyDescent="0.25">
      <c r="A39" s="13">
        <v>45588.375</v>
      </c>
      <c r="B39" s="12">
        <v>19.350200653076172</v>
      </c>
      <c r="C39" s="12">
        <v>79.067878723144531</v>
      </c>
    </row>
    <row r="40" spans="1:3" x14ac:dyDescent="0.25">
      <c r="A40" s="13">
        <v>45588.385416666664</v>
      </c>
      <c r="B40" s="12">
        <v>19.271200180053711</v>
      </c>
      <c r="C40" s="12">
        <v>79.490974426269531</v>
      </c>
    </row>
    <row r="41" spans="1:3" x14ac:dyDescent="0.25">
      <c r="A41" s="13">
        <v>45588.395833333336</v>
      </c>
      <c r="B41" s="12">
        <v>19.203399658203125</v>
      </c>
      <c r="C41" s="12">
        <v>80.409690856933594</v>
      </c>
    </row>
    <row r="42" spans="1:3" x14ac:dyDescent="0.25">
      <c r="A42" s="13">
        <v>45588.40625</v>
      </c>
      <c r="B42" s="12">
        <v>19.254199981689453</v>
      </c>
      <c r="C42" s="12">
        <v>81.31488037109375</v>
      </c>
    </row>
    <row r="43" spans="1:3" x14ac:dyDescent="0.25">
      <c r="A43" s="13">
        <v>45588.416666666664</v>
      </c>
      <c r="B43" s="12">
        <v>19.322000503540039</v>
      </c>
      <c r="C43" s="12">
        <v>81.505958557128906</v>
      </c>
    </row>
    <row r="44" spans="1:3" x14ac:dyDescent="0.25">
      <c r="A44" s="13">
        <v>45588.427083333336</v>
      </c>
      <c r="B44" s="12">
        <v>19.389699935913086</v>
      </c>
      <c r="C44" s="12">
        <v>81.527885437011719</v>
      </c>
    </row>
    <row r="45" spans="1:3" x14ac:dyDescent="0.25">
      <c r="A45" s="13">
        <v>45588.4375</v>
      </c>
      <c r="B45" s="12">
        <v>19.559099197387695</v>
      </c>
      <c r="C45" s="12">
        <v>81.577659606933594</v>
      </c>
    </row>
    <row r="46" spans="1:3" x14ac:dyDescent="0.25">
      <c r="A46" s="13">
        <v>45588.447916666664</v>
      </c>
      <c r="B46" s="12">
        <v>19.773700714111328</v>
      </c>
      <c r="C46" s="12">
        <v>81.733566284179688</v>
      </c>
    </row>
    <row r="47" spans="1:3" x14ac:dyDescent="0.25">
      <c r="A47" s="13">
        <v>45588.458333333336</v>
      </c>
      <c r="B47" s="12">
        <v>20.225400924682617</v>
      </c>
      <c r="C47" s="12">
        <v>82.226028442382813</v>
      </c>
    </row>
    <row r="48" spans="1:3" x14ac:dyDescent="0.25">
      <c r="A48" s="13">
        <v>45588.46875</v>
      </c>
      <c r="B48" s="12">
        <v>20.643400192260742</v>
      </c>
      <c r="C48" s="12">
        <v>65.063125610351563</v>
      </c>
    </row>
    <row r="49" spans="1:3" x14ac:dyDescent="0.25">
      <c r="A49" s="13">
        <v>45588.479166666664</v>
      </c>
      <c r="B49" s="12">
        <v>20.253700256347656</v>
      </c>
      <c r="C49" s="12">
        <v>62.730751037597656</v>
      </c>
    </row>
    <row r="50" spans="1:3" x14ac:dyDescent="0.25">
      <c r="A50" s="13">
        <v>45588.489583333336</v>
      </c>
      <c r="B50" s="12">
        <v>20.298900604248047</v>
      </c>
      <c r="C50" s="12">
        <v>63.825157165527344</v>
      </c>
    </row>
    <row r="51" spans="1:3" x14ac:dyDescent="0.25">
      <c r="A51" s="13">
        <v>45588.5</v>
      </c>
      <c r="B51" s="12">
        <v>20.377899169921875</v>
      </c>
      <c r="C51" s="12">
        <v>64.4971923828125</v>
      </c>
    </row>
    <row r="52" spans="1:3" x14ac:dyDescent="0.25">
      <c r="A52" s="13">
        <v>45588.510416666664</v>
      </c>
      <c r="B52" s="12">
        <v>20.428800582885742</v>
      </c>
      <c r="C52" s="12">
        <v>64.924751281738281</v>
      </c>
    </row>
    <row r="53" spans="1:3" x14ac:dyDescent="0.25">
      <c r="A53" s="13">
        <v>45588.520833333336</v>
      </c>
      <c r="B53" s="12">
        <v>20.536100387573242</v>
      </c>
      <c r="C53" s="12">
        <v>62.364952087402344</v>
      </c>
    </row>
    <row r="54" spans="1:3" x14ac:dyDescent="0.25">
      <c r="A54" s="13">
        <v>45588.53125</v>
      </c>
      <c r="B54" s="12">
        <v>20.632099151611328</v>
      </c>
      <c r="C54" s="12">
        <v>59.052703857421875</v>
      </c>
    </row>
    <row r="55" spans="1:3" x14ac:dyDescent="0.25">
      <c r="A55" s="13">
        <v>45588.541666666664</v>
      </c>
      <c r="B55" s="12">
        <v>20.654699325561523</v>
      </c>
      <c r="C55" s="12">
        <v>62.852409362792969</v>
      </c>
    </row>
    <row r="56" spans="1:3" x14ac:dyDescent="0.25">
      <c r="A56" s="13">
        <v>45588.552083333336</v>
      </c>
      <c r="B56" s="12">
        <v>20.609500885009766</v>
      </c>
      <c r="C56" s="12">
        <v>62.435813903808594</v>
      </c>
    </row>
    <row r="57" spans="1:3" x14ac:dyDescent="0.25">
      <c r="A57" s="13">
        <v>45588.5625</v>
      </c>
      <c r="B57" s="12">
        <v>20.502199172973633</v>
      </c>
      <c r="C57" s="12">
        <v>62.187442779541016</v>
      </c>
    </row>
    <row r="58" spans="1:3" x14ac:dyDescent="0.25">
      <c r="A58" s="13">
        <v>45588.572916666664</v>
      </c>
      <c r="B58" s="12">
        <v>20.355300903320313</v>
      </c>
      <c r="C58" s="12">
        <v>61.408355712890625</v>
      </c>
    </row>
    <row r="59" spans="1:3" x14ac:dyDescent="0.25">
      <c r="A59" s="13">
        <v>45588.583333333336</v>
      </c>
      <c r="B59" s="12">
        <v>20.214099884033203</v>
      </c>
      <c r="C59" s="12">
        <v>60.833889007568359</v>
      </c>
    </row>
    <row r="60" spans="1:3" x14ac:dyDescent="0.25">
      <c r="A60" s="13">
        <v>45588.59375</v>
      </c>
      <c r="B60" s="12">
        <v>20.163299560546875</v>
      </c>
      <c r="C60" s="12">
        <v>62.623729705810547</v>
      </c>
    </row>
    <row r="61" spans="1:3" x14ac:dyDescent="0.25">
      <c r="A61" s="13">
        <v>45588.604166666664</v>
      </c>
      <c r="B61" s="12">
        <v>20.089899063110352</v>
      </c>
      <c r="C61" s="12">
        <v>62.641021728515625</v>
      </c>
    </row>
    <row r="62" spans="1:3" x14ac:dyDescent="0.25">
      <c r="A62" s="13">
        <v>45588.614583333336</v>
      </c>
      <c r="B62" s="12">
        <v>20.095600128173828</v>
      </c>
      <c r="C62" s="12">
        <v>64.105842590332031</v>
      </c>
    </row>
    <row r="63" spans="1:3" x14ac:dyDescent="0.25">
      <c r="A63" s="13">
        <v>45588.625</v>
      </c>
      <c r="B63" s="12">
        <v>20.321500778198242</v>
      </c>
      <c r="C63" s="12">
        <v>67.432510375976563</v>
      </c>
    </row>
    <row r="64" spans="1:3" x14ac:dyDescent="0.25">
      <c r="A64" s="13">
        <v>45588.635416666664</v>
      </c>
      <c r="B64" s="12">
        <v>20.558700561523438</v>
      </c>
      <c r="C64" s="12">
        <v>68.894905090332031</v>
      </c>
    </row>
    <row r="65" spans="1:3" x14ac:dyDescent="0.25">
      <c r="A65" s="13">
        <v>45588.645833333336</v>
      </c>
      <c r="B65" s="12">
        <v>20.761999130249023</v>
      </c>
      <c r="C65" s="12">
        <v>70.207740783691406</v>
      </c>
    </row>
    <row r="66" spans="1:3" x14ac:dyDescent="0.25">
      <c r="A66" s="13">
        <v>45588.65625</v>
      </c>
      <c r="B66" s="12">
        <v>20.903200149536133</v>
      </c>
      <c r="C66" s="12">
        <v>71.182914733886719</v>
      </c>
    </row>
    <row r="67" spans="1:3" x14ac:dyDescent="0.25">
      <c r="A67" s="13">
        <v>45588.666666666664</v>
      </c>
      <c r="B67" s="12">
        <v>20.959699630737305</v>
      </c>
      <c r="C67" s="12">
        <v>72.984237670898438</v>
      </c>
    </row>
    <row r="68" spans="1:3" x14ac:dyDescent="0.25">
      <c r="A68" s="13">
        <v>45588.677083333336</v>
      </c>
      <c r="B68" s="12">
        <v>20.937099456787109</v>
      </c>
      <c r="C68" s="12">
        <v>72.546127319335938</v>
      </c>
    </row>
    <row r="69" spans="1:3" x14ac:dyDescent="0.25">
      <c r="A69" s="13">
        <v>45588.6875</v>
      </c>
      <c r="B69" s="12">
        <v>20.875</v>
      </c>
      <c r="C69" s="12">
        <v>73.425895690917969</v>
      </c>
    </row>
    <row r="70" spans="1:3" x14ac:dyDescent="0.25">
      <c r="A70" s="13">
        <v>45588.697916666664</v>
      </c>
      <c r="B70" s="12">
        <v>20.778900146484375</v>
      </c>
      <c r="C70" s="12">
        <v>73.865592956542969</v>
      </c>
    </row>
    <row r="71" spans="1:3" x14ac:dyDescent="0.25">
      <c r="A71" s="13">
        <v>45588.708333333336</v>
      </c>
      <c r="B71" s="12">
        <v>20.660299301147461</v>
      </c>
      <c r="C71" s="12">
        <v>75.092132568359375</v>
      </c>
    </row>
    <row r="72" spans="1:3" x14ac:dyDescent="0.25">
      <c r="A72" s="13">
        <v>45588.71875</v>
      </c>
      <c r="B72" s="12">
        <v>20.564300537109375</v>
      </c>
      <c r="C72" s="12">
        <v>75.195449829101563</v>
      </c>
    </row>
    <row r="73" spans="1:3" x14ac:dyDescent="0.25">
      <c r="A73" s="13">
        <v>45588.729166666664</v>
      </c>
      <c r="B73" s="12">
        <v>20.47960090637207</v>
      </c>
      <c r="C73" s="12">
        <v>76.287567138671875</v>
      </c>
    </row>
    <row r="74" spans="1:3" x14ac:dyDescent="0.25">
      <c r="A74" s="13">
        <v>45588.739583333336</v>
      </c>
      <c r="B74" s="12">
        <v>20.394899368286133</v>
      </c>
      <c r="C74" s="12">
        <v>76.728172302246094</v>
      </c>
    </row>
    <row r="75" spans="1:3" x14ac:dyDescent="0.25">
      <c r="A75" s="13">
        <v>45588.75</v>
      </c>
      <c r="B75" s="12">
        <v>20.304500579833984</v>
      </c>
      <c r="C75" s="12">
        <v>77.293128967285156</v>
      </c>
    </row>
    <row r="76" spans="1:3" x14ac:dyDescent="0.25">
      <c r="A76" s="13">
        <v>45588.760416666664</v>
      </c>
      <c r="B76" s="12">
        <v>20.18589973449707</v>
      </c>
      <c r="C76" s="12">
        <v>77.066780090332031</v>
      </c>
    </row>
    <row r="77" spans="1:3" x14ac:dyDescent="0.25">
      <c r="A77" s="13">
        <v>45588.770833333336</v>
      </c>
      <c r="B77" s="12">
        <v>20.072999954223633</v>
      </c>
      <c r="C77" s="12">
        <v>78.213958740234375</v>
      </c>
    </row>
    <row r="78" spans="1:3" x14ac:dyDescent="0.25">
      <c r="A78" s="13">
        <v>45588.78125</v>
      </c>
      <c r="B78" s="12">
        <v>19.959999084472656</v>
      </c>
      <c r="C78" s="12">
        <v>79.418167114257813</v>
      </c>
    </row>
    <row r="79" spans="1:3" x14ac:dyDescent="0.25">
      <c r="A79" s="13">
        <v>45588.791666666664</v>
      </c>
      <c r="B79" s="12">
        <v>19.841400146484375</v>
      </c>
      <c r="C79" s="12">
        <v>78.791755676269531</v>
      </c>
    </row>
    <row r="80" spans="1:3" x14ac:dyDescent="0.25">
      <c r="A80" s="13">
        <v>45588.802083333336</v>
      </c>
      <c r="B80" s="12">
        <v>19.643800735473633</v>
      </c>
      <c r="C80" s="12">
        <v>78.836402893066406</v>
      </c>
    </row>
    <row r="81" spans="1:3" x14ac:dyDescent="0.25">
      <c r="A81" s="13">
        <v>45588.8125</v>
      </c>
      <c r="B81" s="12">
        <v>19.463100433349609</v>
      </c>
      <c r="C81" s="12">
        <v>78.971847534179688</v>
      </c>
    </row>
    <row r="82" spans="1:3" x14ac:dyDescent="0.25">
      <c r="A82" s="13">
        <v>45588.822916666664</v>
      </c>
      <c r="B82" s="12">
        <v>19.711599349975586</v>
      </c>
      <c r="C82" s="12">
        <v>77.581352233886719</v>
      </c>
    </row>
    <row r="83" spans="1:3" x14ac:dyDescent="0.25">
      <c r="A83" s="13">
        <v>45588.833333333336</v>
      </c>
      <c r="B83" s="12">
        <v>19.909200668334961</v>
      </c>
      <c r="C83" s="12">
        <v>76.638435363769531</v>
      </c>
    </row>
    <row r="84" spans="1:3" x14ac:dyDescent="0.25">
      <c r="A84" s="13">
        <v>45588.84375</v>
      </c>
      <c r="B84" s="12">
        <v>19.920499801635742</v>
      </c>
      <c r="C84" s="12">
        <v>77.185714721679688</v>
      </c>
    </row>
    <row r="85" spans="1:3" x14ac:dyDescent="0.25">
      <c r="A85" s="13">
        <v>45588.854166666664</v>
      </c>
      <c r="B85" s="12">
        <v>19.807600021362305</v>
      </c>
      <c r="C85" s="12">
        <v>79.277175903320313</v>
      </c>
    </row>
    <row r="86" spans="1:3" x14ac:dyDescent="0.25">
      <c r="A86" s="13">
        <v>45588.864583333336</v>
      </c>
      <c r="B86" s="12">
        <v>19.638200759887695</v>
      </c>
      <c r="C86" s="12">
        <v>79.194343566894531</v>
      </c>
    </row>
    <row r="87" spans="1:3" x14ac:dyDescent="0.25">
      <c r="A87" s="13">
        <v>45588.875</v>
      </c>
      <c r="B87" s="12">
        <v>19.434900283813477</v>
      </c>
      <c r="C87" s="12">
        <v>80.506935119628906</v>
      </c>
    </row>
    <row r="88" spans="1:3" x14ac:dyDescent="0.25">
      <c r="A88" s="13">
        <v>45588.885416666664</v>
      </c>
      <c r="B88" s="12">
        <v>19.220399856567383</v>
      </c>
      <c r="C88" s="12">
        <v>80.277297973632813</v>
      </c>
    </row>
    <row r="89" spans="1:3" x14ac:dyDescent="0.25">
      <c r="A89" s="13">
        <v>45588.895833333336</v>
      </c>
      <c r="B89" s="12">
        <v>18.988899230957031</v>
      </c>
      <c r="C89" s="12">
        <v>80.825996398925781</v>
      </c>
    </row>
    <row r="90" spans="1:3" x14ac:dyDescent="0.25">
      <c r="A90" s="13">
        <v>45588.90625</v>
      </c>
      <c r="B90" s="12">
        <v>18.751800537109375</v>
      </c>
      <c r="C90" s="12">
        <v>80.366142272949219</v>
      </c>
    </row>
    <row r="91" spans="1:3" x14ac:dyDescent="0.25">
      <c r="A91" s="13">
        <v>45588.916666666664</v>
      </c>
      <c r="B91" s="12">
        <v>18.497800827026367</v>
      </c>
      <c r="C91" s="12">
        <v>80.552352905273438</v>
      </c>
    </row>
    <row r="92" spans="1:3" x14ac:dyDescent="0.25">
      <c r="A92" s="13">
        <v>45588.927083333336</v>
      </c>
      <c r="B92" s="12">
        <v>18.238100051879883</v>
      </c>
      <c r="C92" s="12">
        <v>80.595611572265625</v>
      </c>
    </row>
    <row r="93" spans="1:3" x14ac:dyDescent="0.25">
      <c r="A93" s="13">
        <v>45588.9375</v>
      </c>
      <c r="B93" s="12">
        <v>17.989799499511719</v>
      </c>
      <c r="C93" s="12">
        <v>80.880317687988281</v>
      </c>
    </row>
    <row r="94" spans="1:3" x14ac:dyDescent="0.25">
      <c r="A94" s="13">
        <v>45588.947916666664</v>
      </c>
      <c r="B94" s="12">
        <v>17.747100830078125</v>
      </c>
      <c r="C94" s="12">
        <v>81.610809326171875</v>
      </c>
    </row>
    <row r="95" spans="1:3" x14ac:dyDescent="0.25">
      <c r="A95" s="13">
        <v>45588.958333333336</v>
      </c>
      <c r="B95" s="12">
        <v>17.532699584960938</v>
      </c>
      <c r="C95" s="12">
        <v>81.920806884765625</v>
      </c>
    </row>
    <row r="96" spans="1:3" x14ac:dyDescent="0.25">
      <c r="A96" s="13">
        <v>45588.96875</v>
      </c>
      <c r="B96" s="12">
        <v>17.346500396728516</v>
      </c>
      <c r="C96" s="12">
        <v>82.518463134765625</v>
      </c>
    </row>
    <row r="97" spans="1:3" x14ac:dyDescent="0.25">
      <c r="A97" s="13">
        <v>45588.979166666664</v>
      </c>
      <c r="B97" s="12">
        <v>17.182899475097656</v>
      </c>
      <c r="C97" s="12">
        <v>83.254356384277344</v>
      </c>
    </row>
    <row r="98" spans="1:3" x14ac:dyDescent="0.25">
      <c r="A98" s="13">
        <v>45588.989583333336</v>
      </c>
      <c r="B98" s="12">
        <v>17.047399520874023</v>
      </c>
      <c r="C98" s="12">
        <v>83.583953857421875</v>
      </c>
    </row>
    <row r="99" spans="1:3" x14ac:dyDescent="0.25">
      <c r="A99" s="14">
        <v>45589</v>
      </c>
      <c r="B99" s="12">
        <v>16.929000854492188</v>
      </c>
      <c r="C99" s="12">
        <v>84.677192687988281</v>
      </c>
    </row>
    <row r="100" spans="1:3" x14ac:dyDescent="0.25">
      <c r="A100" s="13">
        <v>45589.010416666664</v>
      </c>
      <c r="B100" s="12">
        <v>16.833099365234375</v>
      </c>
      <c r="C100" s="12">
        <v>85.218650817871094</v>
      </c>
    </row>
    <row r="101" spans="1:3" x14ac:dyDescent="0.25">
      <c r="A101" s="13">
        <v>45589.020833333336</v>
      </c>
      <c r="B101" s="12">
        <v>16.737100601196289</v>
      </c>
      <c r="C101" s="12">
        <v>85.551246643066406</v>
      </c>
    </row>
    <row r="102" spans="1:3" x14ac:dyDescent="0.25">
      <c r="A102" s="13">
        <v>45589.03125</v>
      </c>
      <c r="B102" s="12">
        <v>16.652500152587891</v>
      </c>
      <c r="C102" s="12">
        <v>85.821861267089844</v>
      </c>
    </row>
    <row r="103" spans="1:3" x14ac:dyDescent="0.25">
      <c r="A103" s="13">
        <v>45589.041666666664</v>
      </c>
      <c r="B103" s="12">
        <v>16.567899703979492</v>
      </c>
      <c r="C103" s="12">
        <v>85.883834838867188</v>
      </c>
    </row>
    <row r="104" spans="1:3" x14ac:dyDescent="0.25">
      <c r="A104" s="13">
        <v>45589.052083333336</v>
      </c>
      <c r="B104" s="12">
        <v>16.47760009765625</v>
      </c>
      <c r="C104" s="12">
        <v>85.514274597167969</v>
      </c>
    </row>
    <row r="105" spans="1:3" x14ac:dyDescent="0.25">
      <c r="A105" s="13">
        <v>45589.0625</v>
      </c>
      <c r="B105" s="12">
        <v>16.376100540161133</v>
      </c>
      <c r="C105" s="12">
        <v>86.01031494140625</v>
      </c>
    </row>
    <row r="106" spans="1:3" x14ac:dyDescent="0.25">
      <c r="A106" s="13">
        <v>45589.072916666664</v>
      </c>
      <c r="B106" s="12">
        <v>16.285900115966797</v>
      </c>
      <c r="C106" s="12">
        <v>85.785453796386719</v>
      </c>
    </row>
    <row r="107" spans="1:3" x14ac:dyDescent="0.25">
      <c r="A107" s="13">
        <v>45589.083333333336</v>
      </c>
      <c r="B107" s="12">
        <v>16.201200485229492</v>
      </c>
      <c r="C107" s="12">
        <v>86.065834045410156</v>
      </c>
    </row>
    <row r="108" spans="1:3" x14ac:dyDescent="0.25">
      <c r="A108" s="13">
        <v>45589.09375</v>
      </c>
      <c r="B108" s="12">
        <v>16.122299194335938</v>
      </c>
      <c r="C108" s="12">
        <v>86.232917785644531</v>
      </c>
    </row>
    <row r="109" spans="1:3" x14ac:dyDescent="0.25">
      <c r="A109" s="13">
        <v>45589.104166666664</v>
      </c>
      <c r="B109" s="12">
        <v>16.048900604248047</v>
      </c>
      <c r="C109" s="12">
        <v>86.951988220214844</v>
      </c>
    </row>
    <row r="110" spans="1:3" x14ac:dyDescent="0.25">
      <c r="A110" s="13">
        <v>45589.114583333336</v>
      </c>
      <c r="B110" s="12">
        <v>15.981300354003906</v>
      </c>
      <c r="C110" s="12">
        <v>87.073921203613281</v>
      </c>
    </row>
    <row r="111" spans="1:3" x14ac:dyDescent="0.25">
      <c r="A111" s="13">
        <v>45589.125</v>
      </c>
      <c r="B111" s="12">
        <v>15.91919994354248</v>
      </c>
      <c r="C111" s="12">
        <v>87.240501403808594</v>
      </c>
    </row>
    <row r="112" spans="1:3" x14ac:dyDescent="0.25">
      <c r="A112" s="13">
        <v>45589.135416666664</v>
      </c>
      <c r="B112" s="12">
        <v>15.862799644470215</v>
      </c>
      <c r="C112" s="12">
        <v>87.592819213867188</v>
      </c>
    </row>
    <row r="113" spans="1:3" x14ac:dyDescent="0.25">
      <c r="A113" s="13">
        <v>45589.145833333336</v>
      </c>
      <c r="B113" s="12">
        <v>15.800800323486328</v>
      </c>
      <c r="C113" s="12">
        <v>87.33953857421875</v>
      </c>
    </row>
    <row r="114" spans="1:3" x14ac:dyDescent="0.25">
      <c r="A114" s="13">
        <v>45589.15625</v>
      </c>
      <c r="B114" s="12">
        <v>15.857199668884277</v>
      </c>
      <c r="C114" s="12">
        <v>88.172821044921875</v>
      </c>
    </row>
    <row r="115" spans="1:3" x14ac:dyDescent="0.25">
      <c r="A115" s="13">
        <v>45589.166666666664</v>
      </c>
      <c r="B115" s="12">
        <v>16.190000534057617</v>
      </c>
      <c r="C115" s="12">
        <v>86.245285034179688</v>
      </c>
    </row>
    <row r="116" spans="1:3" x14ac:dyDescent="0.25">
      <c r="A116" s="13">
        <v>45589.177083333336</v>
      </c>
      <c r="B116" s="12">
        <v>16.44379997253418</v>
      </c>
      <c r="C116" s="12">
        <v>84.889396667480469</v>
      </c>
    </row>
    <row r="117" spans="1:3" x14ac:dyDescent="0.25">
      <c r="A117" s="13">
        <v>45589.1875</v>
      </c>
      <c r="B117" s="12">
        <v>16.556600570678711</v>
      </c>
      <c r="C117" s="12">
        <v>84.674247741699219</v>
      </c>
    </row>
    <row r="118" spans="1:3" x14ac:dyDescent="0.25">
      <c r="A118" s="13">
        <v>45589.197916666664</v>
      </c>
      <c r="B118" s="12">
        <v>16.567899703979492</v>
      </c>
      <c r="C118" s="12">
        <v>83.340896606445313</v>
      </c>
    </row>
    <row r="119" spans="1:3" x14ac:dyDescent="0.25">
      <c r="A119" s="13">
        <v>45589.208333333336</v>
      </c>
      <c r="B119" s="12">
        <v>16.511499404907227</v>
      </c>
      <c r="C119" s="12">
        <v>83.135856628417969</v>
      </c>
    </row>
    <row r="120" spans="1:3" x14ac:dyDescent="0.25">
      <c r="A120" s="13">
        <v>45589.21875</v>
      </c>
      <c r="B120" s="12">
        <v>16.398700714111328</v>
      </c>
      <c r="C120" s="12">
        <v>83.193321228027344</v>
      </c>
    </row>
    <row r="121" spans="1:3" x14ac:dyDescent="0.25">
      <c r="A121" s="13">
        <v>45589.229166666664</v>
      </c>
      <c r="B121" s="12">
        <v>16.257600784301758</v>
      </c>
      <c r="C121" s="12">
        <v>83.682754516601563</v>
      </c>
    </row>
    <row r="122" spans="1:3" x14ac:dyDescent="0.25">
      <c r="A122" s="13">
        <v>45589.239583333336</v>
      </c>
      <c r="B122" s="12">
        <v>16.082799911499023</v>
      </c>
      <c r="C122" s="12">
        <v>83.782821655273438</v>
      </c>
    </row>
    <row r="123" spans="1:3" x14ac:dyDescent="0.25">
      <c r="A123" s="13">
        <v>45589.25</v>
      </c>
      <c r="B123" s="12">
        <v>15.907899856567383</v>
      </c>
      <c r="C123" s="12">
        <v>82.710517883300781</v>
      </c>
    </row>
    <row r="124" spans="1:3" x14ac:dyDescent="0.25">
      <c r="A124" s="13">
        <v>45589.260416666664</v>
      </c>
      <c r="B124" s="12">
        <v>16.065900802612305</v>
      </c>
      <c r="C124" s="12">
        <v>82.449226379394531</v>
      </c>
    </row>
    <row r="125" spans="1:3" x14ac:dyDescent="0.25">
      <c r="A125" s="13">
        <v>45589.270833333336</v>
      </c>
      <c r="B125" s="12">
        <v>16.776599884033203</v>
      </c>
      <c r="C125" s="12">
        <v>80.302024841308594</v>
      </c>
    </row>
    <row r="126" spans="1:3" x14ac:dyDescent="0.25">
      <c r="A126" s="13">
        <v>45589.28125</v>
      </c>
      <c r="B126" s="12">
        <v>17.521400451660156</v>
      </c>
      <c r="C126" s="12">
        <v>78.184333801269531</v>
      </c>
    </row>
    <row r="127" spans="1:3" x14ac:dyDescent="0.25">
      <c r="A127" s="13">
        <v>45589.291666666664</v>
      </c>
      <c r="B127" s="12">
        <v>18.057500839233398</v>
      </c>
      <c r="C127" s="12">
        <v>76.957489013671875</v>
      </c>
    </row>
    <row r="128" spans="1:3" x14ac:dyDescent="0.25">
      <c r="A128" s="13">
        <v>45589.302083333336</v>
      </c>
      <c r="B128" s="12">
        <v>18.401800155639648</v>
      </c>
      <c r="C128" s="12">
        <v>75.78472900390625</v>
      </c>
    </row>
    <row r="129" spans="1:3" x14ac:dyDescent="0.25">
      <c r="A129" s="13">
        <v>45589.3125</v>
      </c>
      <c r="B129" s="12">
        <v>18.921100616455078</v>
      </c>
      <c r="C129" s="12">
        <v>74.387908935546875</v>
      </c>
    </row>
    <row r="130" spans="1:3" x14ac:dyDescent="0.25">
      <c r="A130" s="13">
        <v>45589.322916666664</v>
      </c>
      <c r="B130" s="12">
        <v>19.372800827026367</v>
      </c>
      <c r="C130" s="12">
        <v>73.369987487792969</v>
      </c>
    </row>
    <row r="131" spans="1:3" x14ac:dyDescent="0.25">
      <c r="A131" s="13">
        <v>45589.333333333336</v>
      </c>
      <c r="B131" s="12">
        <v>19.564800262451172</v>
      </c>
      <c r="C131" s="12">
        <v>73.213859558105469</v>
      </c>
    </row>
    <row r="132" spans="1:3" x14ac:dyDescent="0.25">
      <c r="A132" s="13">
        <v>45589.34375</v>
      </c>
      <c r="B132" s="12">
        <v>19.587299346923828</v>
      </c>
      <c r="C132" s="12">
        <v>73.924911499023438</v>
      </c>
    </row>
    <row r="133" spans="1:3" x14ac:dyDescent="0.25">
      <c r="A133" s="13">
        <v>45589.354166666664</v>
      </c>
      <c r="B133" s="12">
        <v>19.530899047851563</v>
      </c>
      <c r="C133" s="12">
        <v>75.005966186523438</v>
      </c>
    </row>
    <row r="134" spans="1:3" x14ac:dyDescent="0.25">
      <c r="A134" s="13">
        <v>45589.364583333336</v>
      </c>
      <c r="B134" s="12">
        <v>19.485700607299805</v>
      </c>
      <c r="C134" s="12">
        <v>76.139350891113281</v>
      </c>
    </row>
    <row r="135" spans="1:3" x14ac:dyDescent="0.25">
      <c r="A135" s="13">
        <v>45589.375</v>
      </c>
      <c r="B135" s="12">
        <v>19.474399566650391</v>
      </c>
      <c r="C135" s="12">
        <v>77.464248657226563</v>
      </c>
    </row>
    <row r="136" spans="1:3" x14ac:dyDescent="0.25">
      <c r="A136" s="13">
        <v>45589.385416666664</v>
      </c>
      <c r="B136" s="12">
        <v>19.485700607299805</v>
      </c>
      <c r="C136" s="12">
        <v>77.520271301269531</v>
      </c>
    </row>
    <row r="137" spans="1:3" x14ac:dyDescent="0.25">
      <c r="A137" s="13">
        <v>45589.395833333336</v>
      </c>
      <c r="B137" s="12">
        <v>19.564800262451172</v>
      </c>
      <c r="C137" s="12">
        <v>77.936195373535156</v>
      </c>
    </row>
    <row r="138" spans="1:3" x14ac:dyDescent="0.25">
      <c r="A138" s="13">
        <v>45589.40625</v>
      </c>
      <c r="B138" s="12">
        <v>19.717199325561523</v>
      </c>
      <c r="C138" s="12">
        <v>78.784408569335938</v>
      </c>
    </row>
    <row r="139" spans="1:3" x14ac:dyDescent="0.25">
      <c r="A139" s="13">
        <v>45589.416666666664</v>
      </c>
      <c r="B139" s="12">
        <v>19.914800643920898</v>
      </c>
      <c r="C139" s="12">
        <v>78.397575378417969</v>
      </c>
    </row>
    <row r="140" spans="1:3" x14ac:dyDescent="0.25">
      <c r="A140" s="13">
        <v>45589.427083333336</v>
      </c>
      <c r="B140" s="12">
        <v>20.264999389648438</v>
      </c>
      <c r="C140" s="12">
        <v>77.96466064453125</v>
      </c>
    </row>
    <row r="141" spans="1:3" x14ac:dyDescent="0.25">
      <c r="A141" s="13">
        <v>45589.4375</v>
      </c>
      <c r="B141" s="12">
        <v>20.513500213623047</v>
      </c>
      <c r="C141" s="12">
        <v>57.630027770996094</v>
      </c>
    </row>
    <row r="142" spans="1:3" x14ac:dyDescent="0.25">
      <c r="A142" s="13">
        <v>45589.447916666664</v>
      </c>
      <c r="B142" s="12">
        <v>20.061700820922852</v>
      </c>
      <c r="C142" s="12">
        <v>53.816261291503906</v>
      </c>
    </row>
    <row r="143" spans="1:3" x14ac:dyDescent="0.25">
      <c r="A143" s="13">
        <v>45589.458333333336</v>
      </c>
      <c r="B143" s="12">
        <v>20.253700256347656</v>
      </c>
      <c r="C143" s="12">
        <v>52.750095367431641</v>
      </c>
    </row>
    <row r="144" spans="1:3" x14ac:dyDescent="0.25">
      <c r="A144" s="13">
        <v>45589.46875</v>
      </c>
      <c r="B144" s="12">
        <v>20.214099884033203</v>
      </c>
      <c r="C144" s="12">
        <v>55.759235382080078</v>
      </c>
    </row>
    <row r="145" spans="1:3" x14ac:dyDescent="0.25">
      <c r="A145" s="13">
        <v>45589.479166666664</v>
      </c>
      <c r="B145" s="12">
        <v>19.959999084472656</v>
      </c>
      <c r="C145" s="12">
        <v>54.902297973632813</v>
      </c>
    </row>
    <row r="146" spans="1:3" x14ac:dyDescent="0.25">
      <c r="A146" s="13">
        <v>45589.489583333336</v>
      </c>
      <c r="B146" s="12">
        <v>19.847099304199219</v>
      </c>
      <c r="C146" s="12">
        <v>55.874748229980469</v>
      </c>
    </row>
    <row r="147" spans="1:3" x14ac:dyDescent="0.25">
      <c r="A147" s="13">
        <v>45589.5</v>
      </c>
      <c r="B147" s="12">
        <v>19.954399108886719</v>
      </c>
      <c r="C147" s="12">
        <v>56.287334442138672</v>
      </c>
    </row>
    <row r="148" spans="1:3" x14ac:dyDescent="0.25">
      <c r="A148" s="13">
        <v>45589.510416666664</v>
      </c>
      <c r="B148" s="12">
        <v>20.315799713134766</v>
      </c>
      <c r="C148" s="12">
        <v>55.615386962890625</v>
      </c>
    </row>
    <row r="149" spans="1:3" x14ac:dyDescent="0.25">
      <c r="A149" s="13">
        <v>45589.520833333336</v>
      </c>
      <c r="B149" s="12">
        <v>20.406200408935547</v>
      </c>
      <c r="C149" s="12">
        <v>55.334484100341797</v>
      </c>
    </row>
    <row r="150" spans="1:3" x14ac:dyDescent="0.25">
      <c r="A150" s="13">
        <v>45589.53125</v>
      </c>
      <c r="B150" s="12">
        <v>20.377899169921875</v>
      </c>
      <c r="C150" s="12">
        <v>54.819087982177734</v>
      </c>
    </row>
    <row r="151" spans="1:3" x14ac:dyDescent="0.25">
      <c r="A151" s="13">
        <v>45589.541666666664</v>
      </c>
      <c r="B151" s="12">
        <v>20.259300231933594</v>
      </c>
      <c r="C151" s="12">
        <v>56.832538604736328</v>
      </c>
    </row>
    <row r="152" spans="1:3" x14ac:dyDescent="0.25">
      <c r="A152" s="13">
        <v>45589.552083333336</v>
      </c>
      <c r="B152" s="12">
        <v>20.366600036621094</v>
      </c>
      <c r="C152" s="12">
        <v>56.374225616455078</v>
      </c>
    </row>
    <row r="153" spans="1:3" x14ac:dyDescent="0.25">
      <c r="A153" s="13">
        <v>45589.5625</v>
      </c>
      <c r="B153" s="12">
        <v>20.496500015258789</v>
      </c>
      <c r="C153" s="12">
        <v>55.657222747802734</v>
      </c>
    </row>
    <row r="154" spans="1:3" x14ac:dyDescent="0.25">
      <c r="A154" s="13">
        <v>45589.572916666664</v>
      </c>
      <c r="B154" s="12">
        <v>20.451299667358398</v>
      </c>
      <c r="C154" s="12">
        <v>56.316600799560547</v>
      </c>
    </row>
    <row r="155" spans="1:3" x14ac:dyDescent="0.25">
      <c r="A155" s="13">
        <v>45589.583333333336</v>
      </c>
      <c r="B155" s="12">
        <v>20.626399993896484</v>
      </c>
      <c r="C155" s="12">
        <v>55.330005645751953</v>
      </c>
    </row>
    <row r="156" spans="1:3" x14ac:dyDescent="0.25">
      <c r="A156" s="13">
        <v>45589.59375</v>
      </c>
      <c r="B156" s="12">
        <v>20.688600540161133</v>
      </c>
      <c r="C156" s="12">
        <v>56.525028228759766</v>
      </c>
    </row>
    <row r="157" spans="1:3" x14ac:dyDescent="0.25">
      <c r="A157" s="13">
        <v>45589.604166666664</v>
      </c>
      <c r="B157" s="12">
        <v>20.852399826049805</v>
      </c>
      <c r="C157" s="12">
        <v>56.120525360107422</v>
      </c>
    </row>
    <row r="158" spans="1:3" x14ac:dyDescent="0.25">
      <c r="A158" s="13">
        <v>45589.614583333336</v>
      </c>
      <c r="B158" s="12">
        <v>20.552999496459961</v>
      </c>
      <c r="C158" s="12">
        <v>55.813209533691406</v>
      </c>
    </row>
    <row r="159" spans="1:3" x14ac:dyDescent="0.25">
      <c r="A159" s="13">
        <v>45589.625</v>
      </c>
      <c r="B159" s="12">
        <v>20.180299758911133</v>
      </c>
      <c r="C159" s="12">
        <v>58.629623413085938</v>
      </c>
    </row>
    <row r="160" spans="1:3" x14ac:dyDescent="0.25">
      <c r="A160" s="13">
        <v>45589.635416666664</v>
      </c>
      <c r="B160" s="12">
        <v>19.830099105834961</v>
      </c>
      <c r="C160" s="12">
        <v>59.879661560058594</v>
      </c>
    </row>
    <row r="161" spans="1:3" x14ac:dyDescent="0.25">
      <c r="A161" s="13">
        <v>45589.645833333336</v>
      </c>
      <c r="B161" s="12">
        <v>20.010799407958984</v>
      </c>
      <c r="C161" s="12">
        <v>60.560123443603516</v>
      </c>
    </row>
    <row r="162" spans="1:3" x14ac:dyDescent="0.25">
      <c r="A162" s="13">
        <v>45589.65625</v>
      </c>
      <c r="B162" s="12">
        <v>20.47960090637207</v>
      </c>
      <c r="C162" s="12">
        <v>60.525844573974609</v>
      </c>
    </row>
    <row r="163" spans="1:3" x14ac:dyDescent="0.25">
      <c r="A163" s="13">
        <v>45589.666666666664</v>
      </c>
      <c r="B163" s="12">
        <v>20.767599105834961</v>
      </c>
      <c r="C163" s="12">
        <v>61.951236724853516</v>
      </c>
    </row>
    <row r="164" spans="1:3" x14ac:dyDescent="0.25">
      <c r="A164" s="13">
        <v>45589.677083333336</v>
      </c>
      <c r="B164" s="12">
        <v>20.536100387573242</v>
      </c>
      <c r="C164" s="12">
        <v>59.824184417724609</v>
      </c>
    </row>
    <row r="165" spans="1:3" x14ac:dyDescent="0.25">
      <c r="A165" s="13">
        <v>45589.6875</v>
      </c>
      <c r="B165" s="12">
        <v>20.440099716186523</v>
      </c>
      <c r="C165" s="12">
        <v>59.771209716796875</v>
      </c>
    </row>
    <row r="166" spans="1:3" x14ac:dyDescent="0.25">
      <c r="A166" s="13">
        <v>45589.697916666664</v>
      </c>
      <c r="B166" s="12">
        <v>20.440099716186523</v>
      </c>
      <c r="C166" s="12">
        <v>59.004726409912109</v>
      </c>
    </row>
    <row r="167" spans="1:3" x14ac:dyDescent="0.25">
      <c r="A167" s="13">
        <v>45589.708333333336</v>
      </c>
      <c r="B167" s="12">
        <v>20.377899169921875</v>
      </c>
      <c r="C167" s="12">
        <v>59.681877136230469</v>
      </c>
    </row>
    <row r="168" spans="1:3" x14ac:dyDescent="0.25">
      <c r="A168" s="13">
        <v>45589.71875</v>
      </c>
      <c r="B168" s="12">
        <v>20.259300231933594</v>
      </c>
      <c r="C168" s="12">
        <v>61.273712158203125</v>
      </c>
    </row>
    <row r="169" spans="1:3" x14ac:dyDescent="0.25">
      <c r="A169" s="13">
        <v>45589.729166666664</v>
      </c>
      <c r="B169" s="12">
        <v>20.304500579833984</v>
      </c>
      <c r="C169" s="12">
        <v>62.673141479492188</v>
      </c>
    </row>
    <row r="170" spans="1:3" x14ac:dyDescent="0.25">
      <c r="A170" s="13">
        <v>45589.739583333336</v>
      </c>
      <c r="B170" s="12">
        <v>20.338399887084961</v>
      </c>
      <c r="C170" s="12">
        <v>64.603645324707031</v>
      </c>
    </row>
    <row r="171" spans="1:3" x14ac:dyDescent="0.25">
      <c r="A171" s="13">
        <v>45589.75</v>
      </c>
      <c r="B171" s="12">
        <v>20.287599563598633</v>
      </c>
      <c r="C171" s="12">
        <v>66.2579345703125</v>
      </c>
    </row>
    <row r="172" spans="1:3" x14ac:dyDescent="0.25">
      <c r="A172" s="13">
        <v>45589.760416666664</v>
      </c>
      <c r="B172" s="12">
        <v>20.214099884033203</v>
      </c>
      <c r="C172" s="12">
        <v>66.969573974609375</v>
      </c>
    </row>
    <row r="173" spans="1:3" x14ac:dyDescent="0.25">
      <c r="A173" s="13">
        <v>45589.770833333336</v>
      </c>
      <c r="B173" s="12">
        <v>20.106800079345703</v>
      </c>
      <c r="C173" s="12">
        <v>68.879234313964844</v>
      </c>
    </row>
    <row r="174" spans="1:3" x14ac:dyDescent="0.25">
      <c r="A174" s="13">
        <v>45589.78125</v>
      </c>
      <c r="B174" s="12">
        <v>19.931800842285156</v>
      </c>
      <c r="C174" s="12">
        <v>69.744499206542969</v>
      </c>
    </row>
    <row r="175" spans="1:3" x14ac:dyDescent="0.25">
      <c r="A175" s="13">
        <v>45589.791666666664</v>
      </c>
      <c r="B175" s="12">
        <v>19.722900390625</v>
      </c>
      <c r="C175" s="12">
        <v>71.938217163085938</v>
      </c>
    </row>
    <row r="176" spans="1:3" x14ac:dyDescent="0.25">
      <c r="A176" s="13">
        <v>45589.802083333336</v>
      </c>
      <c r="B176" s="12">
        <v>19.530899047851563</v>
      </c>
      <c r="C176" s="12">
        <v>72.832839965820313</v>
      </c>
    </row>
    <row r="177" spans="1:3" x14ac:dyDescent="0.25">
      <c r="A177" s="13">
        <v>45589.8125</v>
      </c>
      <c r="B177" s="12">
        <v>19.367099761962891</v>
      </c>
      <c r="C177" s="12">
        <v>74.177818298339844</v>
      </c>
    </row>
    <row r="178" spans="1:3" x14ac:dyDescent="0.25">
      <c r="A178" s="13">
        <v>45589.822916666664</v>
      </c>
      <c r="B178" s="12">
        <v>19.158300399780273</v>
      </c>
      <c r="C178" s="12">
        <v>75.399612426757813</v>
      </c>
    </row>
    <row r="179" spans="1:3" x14ac:dyDescent="0.25">
      <c r="A179" s="13">
        <v>45589.833333333336</v>
      </c>
      <c r="B179" s="12">
        <v>18.988899230957031</v>
      </c>
      <c r="C179" s="12">
        <v>76.951332092285156</v>
      </c>
    </row>
    <row r="180" spans="1:3" x14ac:dyDescent="0.25">
      <c r="A180" s="13">
        <v>45589.84375</v>
      </c>
      <c r="B180" s="12">
        <v>19.203399658203125</v>
      </c>
      <c r="C180" s="12">
        <v>76.989906311035156</v>
      </c>
    </row>
    <row r="181" spans="1:3" x14ac:dyDescent="0.25">
      <c r="A181" s="13">
        <v>45589.854166666664</v>
      </c>
      <c r="B181" s="12">
        <v>19.474399566650391</v>
      </c>
      <c r="C181" s="12">
        <v>79.017753601074219</v>
      </c>
    </row>
    <row r="182" spans="1:3" x14ac:dyDescent="0.25">
      <c r="A182" s="13">
        <v>45589.864583333336</v>
      </c>
      <c r="B182" s="12">
        <v>19.604299545288086</v>
      </c>
      <c r="C182" s="12">
        <v>77.434944152832031</v>
      </c>
    </row>
    <row r="183" spans="1:3" x14ac:dyDescent="0.25">
      <c r="A183" s="13">
        <v>45589.875</v>
      </c>
      <c r="B183" s="12">
        <v>19.593000411987305</v>
      </c>
      <c r="C183" s="12">
        <v>77.169013977050781</v>
      </c>
    </row>
    <row r="184" spans="1:3" x14ac:dyDescent="0.25">
      <c r="A184" s="13">
        <v>45589.885416666664</v>
      </c>
      <c r="B184" s="12">
        <v>19.491399765014648</v>
      </c>
      <c r="C184" s="12">
        <v>76.881515502929688</v>
      </c>
    </row>
    <row r="185" spans="1:3" x14ac:dyDescent="0.25">
      <c r="A185" s="13">
        <v>45589.895833333336</v>
      </c>
      <c r="B185" s="12">
        <v>19.322000503540039</v>
      </c>
      <c r="C185" s="12">
        <v>76.363143920898438</v>
      </c>
    </row>
    <row r="186" spans="1:3" x14ac:dyDescent="0.25">
      <c r="A186" s="13">
        <v>45589.90625</v>
      </c>
      <c r="B186" s="12">
        <v>19.124399185180664</v>
      </c>
      <c r="C186" s="12">
        <v>77.731132507324219</v>
      </c>
    </row>
    <row r="187" spans="1:3" x14ac:dyDescent="0.25">
      <c r="A187" s="13">
        <v>45589.916666666664</v>
      </c>
      <c r="B187" s="12">
        <v>18.915500640869141</v>
      </c>
      <c r="C187" s="12">
        <v>77.639060974121094</v>
      </c>
    </row>
    <row r="188" spans="1:3" x14ac:dyDescent="0.25">
      <c r="A188" s="13">
        <v>45589.927083333336</v>
      </c>
      <c r="B188" s="12">
        <v>18.684099197387695</v>
      </c>
      <c r="C188" s="12">
        <v>78.698921203613281</v>
      </c>
    </row>
    <row r="189" spans="1:3" x14ac:dyDescent="0.25">
      <c r="A189" s="13">
        <v>45589.9375</v>
      </c>
      <c r="B189" s="12">
        <v>18.463899612426758</v>
      </c>
      <c r="C189" s="12">
        <v>79.611045837402344</v>
      </c>
    </row>
    <row r="190" spans="1:3" x14ac:dyDescent="0.25">
      <c r="A190" s="13">
        <v>45589.947916666664</v>
      </c>
      <c r="B190" s="12">
        <v>18.266399383544922</v>
      </c>
      <c r="C190" s="12">
        <v>79.797019958496094</v>
      </c>
    </row>
    <row r="191" spans="1:3" x14ac:dyDescent="0.25">
      <c r="A191" s="13">
        <v>45589.958333333336</v>
      </c>
      <c r="B191" s="12">
        <v>18.074499130249023</v>
      </c>
      <c r="C191" s="12">
        <v>79.686836242675781</v>
      </c>
    </row>
    <row r="192" spans="1:3" x14ac:dyDescent="0.25">
      <c r="A192" s="13">
        <v>45589.96875</v>
      </c>
      <c r="B192" s="12">
        <v>17.882600784301758</v>
      </c>
      <c r="C192" s="12">
        <v>80.639259338378906</v>
      </c>
    </row>
    <row r="193" spans="1:3" x14ac:dyDescent="0.25">
      <c r="A193" s="13">
        <v>45589.979166666664</v>
      </c>
      <c r="B193" s="12">
        <v>17.701999664306641</v>
      </c>
      <c r="C193" s="12">
        <v>80.867935180664063</v>
      </c>
    </row>
    <row r="194" spans="1:3" x14ac:dyDescent="0.25">
      <c r="A194" s="13">
        <v>45589.989583333336</v>
      </c>
      <c r="B194" s="12">
        <v>17.521400451660156</v>
      </c>
      <c r="C194" s="12">
        <v>81.723350524902344</v>
      </c>
    </row>
    <row r="195" spans="1:3" x14ac:dyDescent="0.25">
      <c r="A195" s="14">
        <v>45590</v>
      </c>
      <c r="B195" s="12">
        <v>17.352100372314453</v>
      </c>
      <c r="C195" s="12">
        <v>81.7613525390625</v>
      </c>
    </row>
    <row r="196" spans="1:3" x14ac:dyDescent="0.25">
      <c r="A196" s="13">
        <v>45590.010416666664</v>
      </c>
      <c r="B196" s="12">
        <v>17.182899475097656</v>
      </c>
      <c r="C196" s="12">
        <v>82.604316711425781</v>
      </c>
    </row>
    <row r="197" spans="1:3" x14ac:dyDescent="0.25">
      <c r="A197" s="13">
        <v>45590.020833333336</v>
      </c>
      <c r="B197" s="12">
        <v>17.013599395751953</v>
      </c>
      <c r="C197" s="12">
        <v>80.844070434570313</v>
      </c>
    </row>
    <row r="198" spans="1:3" x14ac:dyDescent="0.25">
      <c r="A198" s="13">
        <v>45590.03125</v>
      </c>
      <c r="B198" s="12">
        <v>16.833099365234375</v>
      </c>
      <c r="C198" s="12">
        <v>81.1429443359375</v>
      </c>
    </row>
    <row r="199" spans="1:3" x14ac:dyDescent="0.25">
      <c r="A199" s="13">
        <v>45590.041666666664</v>
      </c>
      <c r="B199" s="12">
        <v>16.658199310302734</v>
      </c>
      <c r="C199" s="12">
        <v>81.422370910644531</v>
      </c>
    </row>
    <row r="200" spans="1:3" x14ac:dyDescent="0.25">
      <c r="A200" s="13">
        <v>45590.052083333336</v>
      </c>
      <c r="B200" s="12">
        <v>16.505899429321289</v>
      </c>
      <c r="C200" s="12">
        <v>81.597877502441406</v>
      </c>
    </row>
    <row r="201" spans="1:3" x14ac:dyDescent="0.25">
      <c r="A201" s="13">
        <v>45590.0625</v>
      </c>
      <c r="B201" s="12">
        <v>16.359199523925781</v>
      </c>
      <c r="C201" s="12">
        <v>81.844841003417969</v>
      </c>
    </row>
    <row r="202" spans="1:3" x14ac:dyDescent="0.25">
      <c r="A202" s="13">
        <v>45590.072916666664</v>
      </c>
      <c r="B202" s="12">
        <v>16.240699768066406</v>
      </c>
      <c r="C202" s="12">
        <v>82.580596923828125</v>
      </c>
    </row>
    <row r="203" spans="1:3" x14ac:dyDescent="0.25">
      <c r="A203" s="13">
        <v>45590.083333333336</v>
      </c>
      <c r="B203" s="12">
        <v>16.133600234985352</v>
      </c>
      <c r="C203" s="12">
        <v>82.780303955078125</v>
      </c>
    </row>
    <row r="204" spans="1:3" x14ac:dyDescent="0.25">
      <c r="A204" s="13">
        <v>45590.09375</v>
      </c>
      <c r="B204" s="12">
        <v>16.031999588012695</v>
      </c>
      <c r="C204" s="12">
        <v>83.62261962890625</v>
      </c>
    </row>
    <row r="205" spans="1:3" x14ac:dyDescent="0.25">
      <c r="A205" s="13">
        <v>45590.104166666664</v>
      </c>
      <c r="B205" s="12">
        <v>15.947400093078613</v>
      </c>
      <c r="C205" s="12">
        <v>83.312019348144531</v>
      </c>
    </row>
    <row r="206" spans="1:3" x14ac:dyDescent="0.25">
      <c r="A206" s="13">
        <v>45590.114583333336</v>
      </c>
      <c r="B206" s="12">
        <v>15.862799644470215</v>
      </c>
      <c r="C206" s="12">
        <v>83.172828674316406</v>
      </c>
    </row>
    <row r="207" spans="1:3" x14ac:dyDescent="0.25">
      <c r="A207" s="13">
        <v>45590.125</v>
      </c>
      <c r="B207" s="12">
        <v>15.896699905395508</v>
      </c>
      <c r="C207" s="12">
        <v>83.460945129394531</v>
      </c>
    </row>
    <row r="208" spans="1:3" x14ac:dyDescent="0.25">
      <c r="A208" s="13">
        <v>45590.135416666664</v>
      </c>
      <c r="B208" s="12">
        <v>16.206899642944336</v>
      </c>
      <c r="C208" s="12">
        <v>81.700798034667969</v>
      </c>
    </row>
    <row r="209" spans="1:3" x14ac:dyDescent="0.25">
      <c r="A209" s="13">
        <v>45590.145833333336</v>
      </c>
      <c r="B209" s="12">
        <v>16.460699081420898</v>
      </c>
      <c r="C209" s="12">
        <v>81.704399108886719</v>
      </c>
    </row>
    <row r="210" spans="1:3" x14ac:dyDescent="0.25">
      <c r="A210" s="13">
        <v>45590.15625</v>
      </c>
      <c r="B210" s="12">
        <v>16.584800720214844</v>
      </c>
      <c r="C210" s="12">
        <v>80.871490478515625</v>
      </c>
    </row>
    <row r="211" spans="1:3" x14ac:dyDescent="0.25">
      <c r="A211" s="13">
        <v>45590.166666666664</v>
      </c>
      <c r="B211" s="12">
        <v>16.613000869750977</v>
      </c>
      <c r="C211" s="12">
        <v>80.358268737792969</v>
      </c>
    </row>
    <row r="212" spans="1:3" x14ac:dyDescent="0.25">
      <c r="A212" s="13">
        <v>45590.177083333336</v>
      </c>
      <c r="B212" s="12">
        <v>16.57349967956543</v>
      </c>
      <c r="C212" s="12">
        <v>80.072349548339844</v>
      </c>
    </row>
    <row r="213" spans="1:3" x14ac:dyDescent="0.25">
      <c r="A213" s="13">
        <v>45590.1875</v>
      </c>
      <c r="B213" s="12">
        <v>16.488899230957031</v>
      </c>
      <c r="C213" s="12">
        <v>80.290046691894531</v>
      </c>
    </row>
    <row r="214" spans="1:3" x14ac:dyDescent="0.25">
      <c r="A214" s="13">
        <v>45590.197916666664</v>
      </c>
      <c r="B214" s="12">
        <v>16.370500564575195</v>
      </c>
      <c r="C214" s="12">
        <v>81.3458251953125</v>
      </c>
    </row>
    <row r="215" spans="1:3" x14ac:dyDescent="0.25">
      <c r="A215" s="13">
        <v>45590.208333333336</v>
      </c>
      <c r="B215" s="12">
        <v>16.229400634765625</v>
      </c>
      <c r="C215" s="12">
        <v>81.7685546875</v>
      </c>
    </row>
    <row r="216" spans="1:3" x14ac:dyDescent="0.25">
      <c r="A216" s="13">
        <v>45590.21875</v>
      </c>
      <c r="B216" s="12">
        <v>16.088399887084961</v>
      </c>
      <c r="C216" s="12">
        <v>83.071441650390625</v>
      </c>
    </row>
    <row r="217" spans="1:3" x14ac:dyDescent="0.25">
      <c r="A217" s="13">
        <v>45590.229166666664</v>
      </c>
      <c r="B217" s="12">
        <v>15.953100204467773</v>
      </c>
      <c r="C217" s="12">
        <v>83.134986877441406</v>
      </c>
    </row>
    <row r="218" spans="1:3" x14ac:dyDescent="0.25">
      <c r="A218" s="13">
        <v>45590.239583333336</v>
      </c>
      <c r="B218" s="12">
        <v>15.902299880981445</v>
      </c>
      <c r="C218" s="12">
        <v>82.410591125488281</v>
      </c>
    </row>
    <row r="219" spans="1:3" x14ac:dyDescent="0.25">
      <c r="A219" s="13">
        <v>45590.25</v>
      </c>
      <c r="B219" s="12">
        <v>16.099700927734375</v>
      </c>
      <c r="C219" s="12">
        <v>81.053863525390625</v>
      </c>
    </row>
    <row r="220" spans="1:3" x14ac:dyDescent="0.25">
      <c r="A220" s="13">
        <v>45590.260416666664</v>
      </c>
      <c r="B220" s="12">
        <v>16.302799224853516</v>
      </c>
      <c r="C220" s="12">
        <v>80.503799438476563</v>
      </c>
    </row>
    <row r="221" spans="1:3" x14ac:dyDescent="0.25">
      <c r="A221" s="13">
        <v>45590.270833333336</v>
      </c>
      <c r="B221" s="12">
        <v>16.78230094909668</v>
      </c>
      <c r="C221" s="12">
        <v>79.364105224609375</v>
      </c>
    </row>
    <row r="222" spans="1:3" x14ac:dyDescent="0.25">
      <c r="A222" s="13">
        <v>45590.28125</v>
      </c>
      <c r="B222" s="12">
        <v>17.391599655151367</v>
      </c>
      <c r="C222" s="12">
        <v>77.394523620605469</v>
      </c>
    </row>
    <row r="223" spans="1:3" x14ac:dyDescent="0.25">
      <c r="A223" s="13">
        <v>45590.291666666664</v>
      </c>
      <c r="B223" s="12">
        <v>17.90519905090332</v>
      </c>
      <c r="C223" s="12">
        <v>76.187088012695313</v>
      </c>
    </row>
    <row r="224" spans="1:3" x14ac:dyDescent="0.25">
      <c r="A224" s="13">
        <v>45590.302083333336</v>
      </c>
      <c r="B224" s="12">
        <v>18.283300399780273</v>
      </c>
      <c r="C224" s="12">
        <v>75.201835632324219</v>
      </c>
    </row>
    <row r="225" spans="1:3" x14ac:dyDescent="0.25">
      <c r="A225" s="13">
        <v>45590.3125</v>
      </c>
      <c r="B225" s="12">
        <v>18.875999450683594</v>
      </c>
      <c r="C225" s="12">
        <v>73.664154052734375</v>
      </c>
    </row>
    <row r="226" spans="1:3" x14ac:dyDescent="0.25">
      <c r="A226" s="13">
        <v>45590.322916666664</v>
      </c>
      <c r="B226" s="12">
        <v>19.406700134277344</v>
      </c>
      <c r="C226" s="12">
        <v>71.832168579101563</v>
      </c>
    </row>
    <row r="227" spans="1:3" x14ac:dyDescent="0.25">
      <c r="A227" s="13">
        <v>45590.333333333336</v>
      </c>
      <c r="B227" s="12">
        <v>19.728500366210938</v>
      </c>
      <c r="C227" s="12">
        <v>71.478530883789063</v>
      </c>
    </row>
    <row r="228" spans="1:3" x14ac:dyDescent="0.25">
      <c r="A228" s="13">
        <v>45590.34375</v>
      </c>
      <c r="B228" s="12">
        <v>19.886600494384766</v>
      </c>
      <c r="C228" s="12">
        <v>71.292633056640625</v>
      </c>
    </row>
    <row r="229" spans="1:3" x14ac:dyDescent="0.25">
      <c r="A229" s="13">
        <v>45590.354166666664</v>
      </c>
      <c r="B229" s="12">
        <v>19.948699951171875</v>
      </c>
      <c r="C229" s="12">
        <v>72.328643798828125</v>
      </c>
    </row>
    <row r="230" spans="1:3" x14ac:dyDescent="0.25">
      <c r="A230" s="13">
        <v>45590.364583333336</v>
      </c>
      <c r="B230" s="12">
        <v>19.954399108886719</v>
      </c>
      <c r="C230" s="12">
        <v>73.081657409667969</v>
      </c>
    </row>
    <row r="231" spans="1:3" x14ac:dyDescent="0.25">
      <c r="A231" s="13">
        <v>45590.375</v>
      </c>
      <c r="B231" s="12">
        <v>19.892299652099609</v>
      </c>
      <c r="C231" s="12">
        <v>73.884979248046875</v>
      </c>
    </row>
    <row r="232" spans="1:3" x14ac:dyDescent="0.25">
      <c r="A232" s="13">
        <v>45590.385416666664</v>
      </c>
      <c r="B232" s="12">
        <v>19.830099105834961</v>
      </c>
      <c r="C232" s="12">
        <v>74.518714904785156</v>
      </c>
    </row>
    <row r="233" spans="1:3" x14ac:dyDescent="0.25">
      <c r="A233" s="13">
        <v>45590.395833333336</v>
      </c>
      <c r="B233" s="12">
        <v>19.784999847412109</v>
      </c>
      <c r="C233" s="12">
        <v>75.097457885742188</v>
      </c>
    </row>
    <row r="234" spans="1:3" x14ac:dyDescent="0.25">
      <c r="A234" s="13">
        <v>45590.40625</v>
      </c>
      <c r="B234" s="12">
        <v>19.722900390625</v>
      </c>
      <c r="C234" s="12">
        <v>75.930694580078125</v>
      </c>
    </row>
    <row r="235" spans="1:3" x14ac:dyDescent="0.25">
      <c r="A235" s="13">
        <v>45590.416666666664</v>
      </c>
      <c r="B235" s="12">
        <v>19.655099868774414</v>
      </c>
      <c r="C235" s="12">
        <v>77.463653564453125</v>
      </c>
    </row>
    <row r="236" spans="1:3" x14ac:dyDescent="0.25">
      <c r="A236" s="13">
        <v>45590.427083333336</v>
      </c>
      <c r="B236" s="12">
        <v>19.581699371337891</v>
      </c>
      <c r="C236" s="12">
        <v>76.622123718261719</v>
      </c>
    </row>
    <row r="237" spans="1:3" x14ac:dyDescent="0.25">
      <c r="A237" s="13">
        <v>45590.4375</v>
      </c>
      <c r="B237" s="12">
        <v>19.542200088500977</v>
      </c>
      <c r="C237" s="12">
        <v>75.346282958984375</v>
      </c>
    </row>
    <row r="238" spans="1:3" x14ac:dyDescent="0.25">
      <c r="A238" s="13">
        <v>45590.447916666664</v>
      </c>
      <c r="B238" s="12">
        <v>19.547800064086914</v>
      </c>
      <c r="C238" s="12">
        <v>73.123191833496094</v>
      </c>
    </row>
    <row r="239" spans="1:3" x14ac:dyDescent="0.25">
      <c r="A239" s="13">
        <v>45590.458333333336</v>
      </c>
      <c r="B239" s="12">
        <v>19.632499694824219</v>
      </c>
      <c r="C239" s="12">
        <v>75.547012329101563</v>
      </c>
    </row>
    <row r="240" spans="1:3" x14ac:dyDescent="0.25">
      <c r="A240" s="13">
        <v>45590.46875</v>
      </c>
      <c r="B240" s="12">
        <v>19.835800170898438</v>
      </c>
      <c r="C240" s="12">
        <v>74.973503112792969</v>
      </c>
    </row>
    <row r="241" spans="1:3" x14ac:dyDescent="0.25">
      <c r="A241" s="13">
        <v>45590.479166666664</v>
      </c>
      <c r="B241" s="12">
        <v>19.954399108886719</v>
      </c>
      <c r="C241" s="12">
        <v>72.1702880859375</v>
      </c>
    </row>
    <row r="242" spans="1:3" x14ac:dyDescent="0.25">
      <c r="A242" s="13">
        <v>45590.489583333336</v>
      </c>
      <c r="B242" s="12">
        <v>20.112499237060547</v>
      </c>
      <c r="C242" s="12">
        <v>76.688667297363281</v>
      </c>
    </row>
    <row r="243" spans="1:3" x14ac:dyDescent="0.25">
      <c r="A243" s="13">
        <v>45590.5</v>
      </c>
      <c r="B243" s="12">
        <v>20.496500015258789</v>
      </c>
      <c r="C243" s="12">
        <v>77.606391906738281</v>
      </c>
    </row>
    <row r="244" spans="1:3" x14ac:dyDescent="0.25">
      <c r="A244" s="13">
        <v>45590.510416666664</v>
      </c>
      <c r="B244" s="12">
        <v>20.937099456787109</v>
      </c>
      <c r="C244" s="12">
        <v>70.247627258300781</v>
      </c>
    </row>
    <row r="245" spans="1:3" x14ac:dyDescent="0.25">
      <c r="A245" s="13">
        <v>45590.520833333336</v>
      </c>
      <c r="B245" s="12">
        <v>21.123500823974609</v>
      </c>
      <c r="C245" s="12">
        <v>67.959259033203125</v>
      </c>
    </row>
    <row r="246" spans="1:3" x14ac:dyDescent="0.25">
      <c r="A246" s="13">
        <v>45590.53125</v>
      </c>
      <c r="B246" s="12">
        <v>21.202600479125977</v>
      </c>
      <c r="C246" s="12">
        <v>62.630599975585938</v>
      </c>
    </row>
    <row r="247" spans="1:3" x14ac:dyDescent="0.25">
      <c r="A247" s="13">
        <v>45590.541666666664</v>
      </c>
      <c r="B247" s="12">
        <v>20.925800323486328</v>
      </c>
      <c r="C247" s="12">
        <v>54.560829162597656</v>
      </c>
    </row>
    <row r="248" spans="1:3" x14ac:dyDescent="0.25">
      <c r="A248" s="13">
        <v>45590.552083333336</v>
      </c>
      <c r="B248" s="12">
        <v>20.304500579833984</v>
      </c>
      <c r="C248" s="12">
        <v>57.509353637695313</v>
      </c>
    </row>
    <row r="249" spans="1:3" x14ac:dyDescent="0.25">
      <c r="A249" s="13">
        <v>45590.5625</v>
      </c>
      <c r="B249" s="12">
        <v>20.112499237060547</v>
      </c>
      <c r="C249" s="12">
        <v>61.732364654541016</v>
      </c>
    </row>
    <row r="250" spans="1:3" x14ac:dyDescent="0.25">
      <c r="A250" s="13">
        <v>45590.572916666664</v>
      </c>
      <c r="B250" s="12">
        <v>20.445699691772461</v>
      </c>
      <c r="C250" s="12">
        <v>60.480762481689453</v>
      </c>
    </row>
    <row r="251" spans="1:3" x14ac:dyDescent="0.25">
      <c r="A251" s="13">
        <v>45590.583333333336</v>
      </c>
      <c r="B251" s="12">
        <v>20.773300170898438</v>
      </c>
      <c r="C251" s="12">
        <v>60.000480651855469</v>
      </c>
    </row>
    <row r="252" spans="1:3" x14ac:dyDescent="0.25">
      <c r="A252" s="13">
        <v>45590.59375</v>
      </c>
      <c r="B252" s="12">
        <v>20.942699432373047</v>
      </c>
      <c r="C252" s="12">
        <v>59.207389831542969</v>
      </c>
    </row>
    <row r="253" spans="1:3" x14ac:dyDescent="0.25">
      <c r="A253" s="13">
        <v>45590.604166666664</v>
      </c>
      <c r="B253" s="12">
        <v>21.038799285888672</v>
      </c>
      <c r="C253" s="12">
        <v>55.480720520019531</v>
      </c>
    </row>
    <row r="254" spans="1:3" x14ac:dyDescent="0.25">
      <c r="A254" s="13">
        <v>45590.614583333336</v>
      </c>
      <c r="B254" s="12">
        <v>20.993600845336914</v>
      </c>
      <c r="C254" s="12">
        <v>57.988052368164063</v>
      </c>
    </row>
    <row r="255" spans="1:3" x14ac:dyDescent="0.25">
      <c r="A255" s="13">
        <v>45590.625</v>
      </c>
      <c r="B255" s="12">
        <v>21.083999633789063</v>
      </c>
      <c r="C255" s="12">
        <v>61.249431610107422</v>
      </c>
    </row>
    <row r="256" spans="1:3" x14ac:dyDescent="0.25">
      <c r="A256" s="13">
        <v>45590.635416666664</v>
      </c>
      <c r="B256" s="12">
        <v>21.157400131225586</v>
      </c>
      <c r="C256" s="12">
        <v>63.198585510253906</v>
      </c>
    </row>
    <row r="257" spans="1:3" x14ac:dyDescent="0.25">
      <c r="A257" s="13">
        <v>45590.645833333336</v>
      </c>
      <c r="B257" s="12">
        <v>21.072700500488281</v>
      </c>
      <c r="C257" s="12">
        <v>57.858631134033203</v>
      </c>
    </row>
    <row r="258" spans="1:3" x14ac:dyDescent="0.25">
      <c r="A258" s="13">
        <v>45590.65625</v>
      </c>
      <c r="B258" s="12">
        <v>20.818500518798828</v>
      </c>
      <c r="C258" s="12">
        <v>57.69818115234375</v>
      </c>
    </row>
    <row r="259" spans="1:3" x14ac:dyDescent="0.25">
      <c r="A259" s="13">
        <v>45590.666666666664</v>
      </c>
      <c r="B259" s="12">
        <v>20.592500686645508</v>
      </c>
      <c r="C259" s="12">
        <v>56.778038024902344</v>
      </c>
    </row>
    <row r="260" spans="1:3" x14ac:dyDescent="0.25">
      <c r="A260" s="13">
        <v>45590.677083333336</v>
      </c>
      <c r="B260" s="12">
        <v>20.40049934387207</v>
      </c>
      <c r="C260" s="12">
        <v>58.630088806152344</v>
      </c>
    </row>
    <row r="261" spans="1:3" x14ac:dyDescent="0.25">
      <c r="A261" s="13">
        <v>45590.6875</v>
      </c>
      <c r="B261" s="12">
        <v>20.361000061035156</v>
      </c>
      <c r="C261" s="12">
        <v>66.539604187011719</v>
      </c>
    </row>
    <row r="262" spans="1:3" x14ac:dyDescent="0.25">
      <c r="A262" s="13">
        <v>45590.697916666664</v>
      </c>
      <c r="B262" s="12">
        <v>20.451299667358398</v>
      </c>
      <c r="C262" s="12">
        <v>68.271987915039063</v>
      </c>
    </row>
    <row r="263" spans="1:3" x14ac:dyDescent="0.25">
      <c r="A263" s="13">
        <v>45590.708333333336</v>
      </c>
      <c r="B263" s="12">
        <v>20.513500213623047</v>
      </c>
      <c r="C263" s="12">
        <v>70.960792541503906</v>
      </c>
    </row>
    <row r="264" spans="1:3" x14ac:dyDescent="0.25">
      <c r="A264" s="13">
        <v>45590.71875</v>
      </c>
      <c r="B264" s="12">
        <v>20.530399322509766</v>
      </c>
      <c r="C264" s="12">
        <v>71.774085998535156</v>
      </c>
    </row>
    <row r="265" spans="1:3" x14ac:dyDescent="0.25">
      <c r="A265" s="13">
        <v>45590.729166666664</v>
      </c>
      <c r="B265" s="12">
        <v>20.513500213623047</v>
      </c>
      <c r="C265" s="12">
        <v>73.192756652832031</v>
      </c>
    </row>
    <row r="266" spans="1:3" x14ac:dyDescent="0.25">
      <c r="A266" s="13">
        <v>45590.739583333336</v>
      </c>
      <c r="B266" s="12">
        <v>20.468299865722656</v>
      </c>
      <c r="C266" s="12">
        <v>74.522026062011719</v>
      </c>
    </row>
    <row r="267" spans="1:3" x14ac:dyDescent="0.25">
      <c r="A267" s="13">
        <v>45590.75</v>
      </c>
      <c r="B267" s="12">
        <v>20.417499542236328</v>
      </c>
      <c r="C267" s="12">
        <v>75.561859130859375</v>
      </c>
    </row>
    <row r="268" spans="1:3" x14ac:dyDescent="0.25">
      <c r="A268" s="13">
        <v>45590.760416666664</v>
      </c>
      <c r="B268" s="12">
        <v>20.355300903320313</v>
      </c>
      <c r="C268" s="12">
        <v>75.419570922851563</v>
      </c>
    </row>
    <row r="269" spans="1:3" x14ac:dyDescent="0.25">
      <c r="A269" s="13">
        <v>45590.770833333336</v>
      </c>
      <c r="B269" s="12">
        <v>20.281900405883789</v>
      </c>
      <c r="C269" s="12">
        <v>76.401123046875</v>
      </c>
    </row>
    <row r="270" spans="1:3" x14ac:dyDescent="0.25">
      <c r="A270" s="13">
        <v>45590.78125</v>
      </c>
      <c r="B270" s="12">
        <v>20.202899932861328</v>
      </c>
      <c r="C270" s="12">
        <v>77.072967529296875</v>
      </c>
    </row>
    <row r="271" spans="1:3" x14ac:dyDescent="0.25">
      <c r="A271" s="13">
        <v>45590.791666666664</v>
      </c>
      <c r="B271" s="12">
        <v>20.135099411010742</v>
      </c>
      <c r="C271" s="12">
        <v>78.342964172363281</v>
      </c>
    </row>
    <row r="272" spans="1:3" x14ac:dyDescent="0.25">
      <c r="A272" s="13">
        <v>45590.802083333336</v>
      </c>
      <c r="B272" s="12">
        <v>20.072999954223633</v>
      </c>
      <c r="C272" s="12">
        <v>78.993400573730469</v>
      </c>
    </row>
    <row r="273" spans="1:3" x14ac:dyDescent="0.25">
      <c r="A273" s="13">
        <v>45590.8125</v>
      </c>
      <c r="B273" s="12">
        <v>20.016500473022461</v>
      </c>
      <c r="C273" s="12">
        <v>79.319320678710938</v>
      </c>
    </row>
    <row r="274" spans="1:3" x14ac:dyDescent="0.25">
      <c r="A274" s="13">
        <v>45590.822916666664</v>
      </c>
      <c r="B274" s="12">
        <v>19.914800643920898</v>
      </c>
      <c r="C274" s="12">
        <v>80.606369018554688</v>
      </c>
    </row>
    <row r="275" spans="1:3" x14ac:dyDescent="0.25">
      <c r="A275" s="13">
        <v>45590.833333333336</v>
      </c>
      <c r="B275" s="12">
        <v>19.705900192260742</v>
      </c>
      <c r="C275" s="12">
        <v>81.179946899414063</v>
      </c>
    </row>
    <row r="276" spans="1:3" x14ac:dyDescent="0.25">
      <c r="A276" s="13">
        <v>45590.84375</v>
      </c>
      <c r="B276" s="12">
        <v>19.434900283813477</v>
      </c>
      <c r="C276" s="12">
        <v>82.618705749511719</v>
      </c>
    </row>
    <row r="277" spans="1:3" x14ac:dyDescent="0.25">
      <c r="A277" s="13">
        <v>45590.854166666664</v>
      </c>
      <c r="B277" s="12">
        <v>19.203399658203125</v>
      </c>
      <c r="C277" s="12">
        <v>85.490325927734375</v>
      </c>
    </row>
    <row r="278" spans="1:3" x14ac:dyDescent="0.25">
      <c r="A278" s="13">
        <v>45590.864583333336</v>
      </c>
      <c r="B278" s="12">
        <v>19.028400421142578</v>
      </c>
      <c r="C278" s="12">
        <v>86.408584594726563</v>
      </c>
    </row>
    <row r="279" spans="1:3" x14ac:dyDescent="0.25">
      <c r="A279" s="13">
        <v>45590.875</v>
      </c>
      <c r="B279" s="12">
        <v>18.87030029296875</v>
      </c>
      <c r="C279" s="12">
        <v>87.2718505859375</v>
      </c>
    </row>
    <row r="280" spans="1:3" x14ac:dyDescent="0.25">
      <c r="A280" s="13">
        <v>45590.885416666664</v>
      </c>
      <c r="B280" s="12">
        <v>18.717899322509766</v>
      </c>
      <c r="C280" s="12">
        <v>87.409095764160156</v>
      </c>
    </row>
    <row r="281" spans="1:3" x14ac:dyDescent="0.25">
      <c r="A281" s="13">
        <v>45590.895833333336</v>
      </c>
      <c r="B281" s="12">
        <v>18.576799392700195</v>
      </c>
      <c r="C281" s="12">
        <v>88.497596740722656</v>
      </c>
    </row>
    <row r="282" spans="1:3" x14ac:dyDescent="0.25">
      <c r="A282" s="13">
        <v>45590.90625</v>
      </c>
      <c r="B282" s="12">
        <v>18.447000503540039</v>
      </c>
      <c r="C282" s="12">
        <v>88.5035400390625</v>
      </c>
    </row>
    <row r="283" spans="1:3" x14ac:dyDescent="0.25">
      <c r="A283" s="13">
        <v>45590.916666666664</v>
      </c>
      <c r="B283" s="12">
        <v>18.322799682617188</v>
      </c>
      <c r="C283" s="12">
        <v>88.547676086425781</v>
      </c>
    </row>
    <row r="284" spans="1:3" x14ac:dyDescent="0.25">
      <c r="A284" s="13">
        <v>45590.927083333336</v>
      </c>
      <c r="B284" s="12">
        <v>18.204299926757813</v>
      </c>
      <c r="C284" s="12">
        <v>88.56585693359375</v>
      </c>
    </row>
    <row r="285" spans="1:3" x14ac:dyDescent="0.25">
      <c r="A285" s="13">
        <v>45590.9375</v>
      </c>
      <c r="B285" s="12">
        <v>18.102699279785156</v>
      </c>
      <c r="C285" s="12">
        <v>89.255393981933594</v>
      </c>
    </row>
    <row r="286" spans="1:3" x14ac:dyDescent="0.25">
      <c r="A286" s="13">
        <v>45590.947916666664</v>
      </c>
      <c r="B286" s="12">
        <v>18.001100540161133</v>
      </c>
      <c r="C286" s="12">
        <v>89.337326049804688</v>
      </c>
    </row>
    <row r="287" spans="1:3" x14ac:dyDescent="0.25">
      <c r="A287" s="13">
        <v>45590.958333333336</v>
      </c>
      <c r="B287" s="12">
        <v>17.910800933837891</v>
      </c>
      <c r="C287" s="12">
        <v>89.620399475097656</v>
      </c>
    </row>
    <row r="288" spans="1:3" x14ac:dyDescent="0.25">
      <c r="A288" s="13">
        <v>45590.96875</v>
      </c>
      <c r="B288" s="12">
        <v>17.83180046081543</v>
      </c>
      <c r="C288" s="12">
        <v>89.908889770507813</v>
      </c>
    </row>
    <row r="289" spans="1:3" x14ac:dyDescent="0.25">
      <c r="A289" s="13">
        <v>45590.979166666664</v>
      </c>
      <c r="B289" s="12">
        <v>17.747100830078125</v>
      </c>
      <c r="C289" s="12">
        <v>90.199562072753906</v>
      </c>
    </row>
    <row r="290" spans="1:3" x14ac:dyDescent="0.25">
      <c r="A290" s="13">
        <v>45590.989583333336</v>
      </c>
      <c r="B290" s="12">
        <v>17.673799514770508</v>
      </c>
      <c r="C290" s="12">
        <v>90.391181945800781</v>
      </c>
    </row>
    <row r="291" spans="1:3" x14ac:dyDescent="0.25">
      <c r="A291" s="14">
        <v>45591</v>
      </c>
      <c r="B291" s="12">
        <v>17.600400924682617</v>
      </c>
      <c r="C291" s="12">
        <v>90.572608947753906</v>
      </c>
    </row>
    <row r="292" spans="1:3" x14ac:dyDescent="0.25">
      <c r="A292" s="13">
        <v>45591.010416666664</v>
      </c>
      <c r="B292" s="12">
        <v>17.538299560546875</v>
      </c>
      <c r="C292" s="12">
        <v>90.769630432128906</v>
      </c>
    </row>
    <row r="293" spans="1:3" x14ac:dyDescent="0.25">
      <c r="A293" s="13">
        <v>45591.020833333336</v>
      </c>
      <c r="B293" s="12">
        <v>17.470600128173828</v>
      </c>
      <c r="C293" s="12">
        <v>90.679069519042969</v>
      </c>
    </row>
    <row r="294" spans="1:3" x14ac:dyDescent="0.25">
      <c r="A294" s="13">
        <v>45591.03125</v>
      </c>
      <c r="B294" s="12">
        <v>17.402900695800781</v>
      </c>
      <c r="C294" s="12">
        <v>90.982772827148438</v>
      </c>
    </row>
    <row r="295" spans="1:3" x14ac:dyDescent="0.25">
      <c r="A295" s="13">
        <v>45591.041666666664</v>
      </c>
      <c r="B295" s="12">
        <v>17.340799331665039</v>
      </c>
      <c r="C295" s="12">
        <v>90.836006164550781</v>
      </c>
    </row>
    <row r="296" spans="1:3" x14ac:dyDescent="0.25">
      <c r="A296" s="13">
        <v>45591.052083333336</v>
      </c>
      <c r="B296" s="12">
        <v>17.273099899291992</v>
      </c>
      <c r="C296" s="12">
        <v>91.190139770507813</v>
      </c>
    </row>
    <row r="297" spans="1:3" x14ac:dyDescent="0.25">
      <c r="A297" s="13">
        <v>45591.0625</v>
      </c>
      <c r="B297" s="12">
        <v>17.211099624633789</v>
      </c>
      <c r="C297" s="12">
        <v>91.27581787109375</v>
      </c>
    </row>
    <row r="298" spans="1:3" x14ac:dyDescent="0.25">
      <c r="A298" s="13">
        <v>45591.072916666664</v>
      </c>
      <c r="B298" s="12">
        <v>17.154600143432617</v>
      </c>
      <c r="C298" s="12">
        <v>91.500625610351563</v>
      </c>
    </row>
    <row r="299" spans="1:3" x14ac:dyDescent="0.25">
      <c r="A299" s="13">
        <v>45591.083333333336</v>
      </c>
      <c r="B299" s="12">
        <v>17.098199844360352</v>
      </c>
      <c r="C299" s="12">
        <v>91.442527770996094</v>
      </c>
    </row>
    <row r="300" spans="1:3" x14ac:dyDescent="0.25">
      <c r="A300" s="13">
        <v>45591.09375</v>
      </c>
      <c r="B300" s="12">
        <v>17.041799545288086</v>
      </c>
      <c r="C300" s="12">
        <v>91.620132446289063</v>
      </c>
    </row>
    <row r="301" spans="1:3" x14ac:dyDescent="0.25">
      <c r="A301" s="13">
        <v>45591.104166666664</v>
      </c>
      <c r="B301" s="12">
        <v>16.996700286865234</v>
      </c>
      <c r="C301" s="12">
        <v>92.119743347167969</v>
      </c>
    </row>
    <row r="302" spans="1:3" x14ac:dyDescent="0.25">
      <c r="A302" s="13">
        <v>45591.114583333336</v>
      </c>
      <c r="B302" s="12">
        <v>16.945899963378906</v>
      </c>
      <c r="C302" s="12">
        <v>91.699119567871094</v>
      </c>
    </row>
    <row r="303" spans="1:3" x14ac:dyDescent="0.25">
      <c r="A303" s="13">
        <v>45591.125</v>
      </c>
      <c r="B303" s="12">
        <v>16.900800704956055</v>
      </c>
      <c r="C303" s="12">
        <v>91.949531555175781</v>
      </c>
    </row>
    <row r="304" spans="1:3" x14ac:dyDescent="0.25">
      <c r="A304" s="13">
        <v>45591.135416666664</v>
      </c>
      <c r="B304" s="12">
        <v>16.84429931640625</v>
      </c>
      <c r="C304" s="12">
        <v>91.766860961914063</v>
      </c>
    </row>
    <row r="305" spans="1:3" x14ac:dyDescent="0.25">
      <c r="A305" s="13">
        <v>45591.145833333336</v>
      </c>
      <c r="B305" s="12">
        <v>16.793600082397461</v>
      </c>
      <c r="C305" s="12">
        <v>91.955543518066406</v>
      </c>
    </row>
    <row r="306" spans="1:3" x14ac:dyDescent="0.25">
      <c r="A306" s="13">
        <v>45591.15625</v>
      </c>
      <c r="B306" s="12">
        <v>16.742799758911133</v>
      </c>
      <c r="C306" s="12">
        <v>92.006202697753906</v>
      </c>
    </row>
    <row r="307" spans="1:3" x14ac:dyDescent="0.25">
      <c r="A307" s="13">
        <v>45591.166666666664</v>
      </c>
      <c r="B307" s="12">
        <v>16.691999435424805</v>
      </c>
      <c r="C307" s="12">
        <v>92.275550842285156</v>
      </c>
    </row>
    <row r="308" spans="1:3" x14ac:dyDescent="0.25">
      <c r="A308" s="13">
        <v>45591.177083333336</v>
      </c>
      <c r="B308" s="12">
        <v>16.635599136352539</v>
      </c>
      <c r="C308" s="12">
        <v>92.365440368652344</v>
      </c>
    </row>
    <row r="309" spans="1:3" x14ac:dyDescent="0.25">
      <c r="A309" s="13">
        <v>45591.1875</v>
      </c>
      <c r="B309" s="12">
        <v>16.584800720214844</v>
      </c>
      <c r="C309" s="12">
        <v>92.812965393066406</v>
      </c>
    </row>
    <row r="310" spans="1:3" x14ac:dyDescent="0.25">
      <c r="A310" s="13">
        <v>45591.197916666664</v>
      </c>
      <c r="B310" s="12">
        <v>16.539699554443359</v>
      </c>
      <c r="C310" s="12">
        <v>92.76373291015625</v>
      </c>
    </row>
    <row r="311" spans="1:3" x14ac:dyDescent="0.25">
      <c r="A311" s="13">
        <v>45591.208333333336</v>
      </c>
      <c r="B311" s="12">
        <v>16.483299255371094</v>
      </c>
      <c r="C311" s="12">
        <v>92.863624572753906</v>
      </c>
    </row>
    <row r="312" spans="1:3" x14ac:dyDescent="0.25">
      <c r="A312" s="13">
        <v>45591.21875</v>
      </c>
      <c r="B312" s="12">
        <v>16.438199996948242</v>
      </c>
      <c r="C312" s="12">
        <v>93.23809814453125</v>
      </c>
    </row>
    <row r="313" spans="1:3" x14ac:dyDescent="0.25">
      <c r="A313" s="13">
        <v>45591.229166666664</v>
      </c>
      <c r="B313" s="12">
        <v>16.392999649047852</v>
      </c>
      <c r="C313" s="12">
        <v>93.444366455078125</v>
      </c>
    </row>
    <row r="314" spans="1:3" x14ac:dyDescent="0.25">
      <c r="A314" s="13">
        <v>45591.239583333336</v>
      </c>
      <c r="B314" s="12">
        <v>16.330999374389648</v>
      </c>
      <c r="C314" s="12">
        <v>93.210197448730469</v>
      </c>
    </row>
    <row r="315" spans="1:3" x14ac:dyDescent="0.25">
      <c r="A315" s="13">
        <v>45591.25</v>
      </c>
      <c r="B315" s="12">
        <v>16.25200080871582</v>
      </c>
      <c r="C315" s="12">
        <v>92.905509948730469</v>
      </c>
    </row>
    <row r="316" spans="1:3" x14ac:dyDescent="0.25">
      <c r="A316" s="13">
        <v>45591.260416666664</v>
      </c>
      <c r="B316" s="12">
        <v>16.184299468994141</v>
      </c>
      <c r="C316" s="12">
        <v>93.033348083496094</v>
      </c>
    </row>
    <row r="317" spans="1:3" x14ac:dyDescent="0.25">
      <c r="A317" s="13">
        <v>45591.270833333336</v>
      </c>
      <c r="B317" s="12">
        <v>16.635599136352539</v>
      </c>
      <c r="C317" s="12">
        <v>92.254425048828125</v>
      </c>
    </row>
    <row r="318" spans="1:3" x14ac:dyDescent="0.25">
      <c r="A318" s="13">
        <v>45591.28125</v>
      </c>
      <c r="B318" s="12">
        <v>17.431100845336914</v>
      </c>
      <c r="C318" s="12">
        <v>89.636917114257813</v>
      </c>
    </row>
    <row r="319" spans="1:3" x14ac:dyDescent="0.25">
      <c r="A319" s="13">
        <v>45591.291666666664</v>
      </c>
      <c r="B319" s="12">
        <v>18.130899429321289</v>
      </c>
      <c r="C319" s="12">
        <v>86.716102600097656</v>
      </c>
    </row>
    <row r="320" spans="1:3" x14ac:dyDescent="0.25">
      <c r="A320" s="13">
        <v>45591.302083333336</v>
      </c>
      <c r="B320" s="12">
        <v>18.593700408935547</v>
      </c>
      <c r="C320" s="12">
        <v>84.60235595703125</v>
      </c>
    </row>
    <row r="321" spans="1:3" x14ac:dyDescent="0.25">
      <c r="A321" s="13">
        <v>45591.3125</v>
      </c>
      <c r="B321" s="12">
        <v>18.830799102783203</v>
      </c>
      <c r="C321" s="12">
        <v>84.019805908203125</v>
      </c>
    </row>
    <row r="322" spans="1:3" x14ac:dyDescent="0.25">
      <c r="A322" s="13">
        <v>45591.322916666664</v>
      </c>
      <c r="B322" s="12">
        <v>18.915500640869141</v>
      </c>
      <c r="C322" s="12">
        <v>83.957221984863281</v>
      </c>
    </row>
    <row r="323" spans="1:3" x14ac:dyDescent="0.25">
      <c r="A323" s="13">
        <v>45591.333333333336</v>
      </c>
      <c r="B323" s="12">
        <v>19.124399185180664</v>
      </c>
      <c r="C323" s="12">
        <v>83.768013000488281</v>
      </c>
    </row>
    <row r="324" spans="1:3" x14ac:dyDescent="0.25">
      <c r="A324" s="13">
        <v>45591.34375</v>
      </c>
      <c r="B324" s="12">
        <v>19.547800064086914</v>
      </c>
      <c r="C324" s="12">
        <v>81.981903076171875</v>
      </c>
    </row>
    <row r="325" spans="1:3" x14ac:dyDescent="0.25">
      <c r="A325" s="13">
        <v>45591.354166666664</v>
      </c>
      <c r="B325" s="12">
        <v>19.830099105834961</v>
      </c>
      <c r="C325" s="12">
        <v>81.248886108398438</v>
      </c>
    </row>
    <row r="326" spans="1:3" x14ac:dyDescent="0.25">
      <c r="A326" s="13">
        <v>45591.364583333336</v>
      </c>
      <c r="B326" s="12">
        <v>19.943099975585938</v>
      </c>
      <c r="C326" s="12">
        <v>81.105873107910156</v>
      </c>
    </row>
    <row r="327" spans="1:3" x14ac:dyDescent="0.25">
      <c r="A327" s="13">
        <v>45591.375</v>
      </c>
      <c r="B327" s="12">
        <v>19.948699951171875</v>
      </c>
      <c r="C327" s="12">
        <v>81.625205993652344</v>
      </c>
    </row>
    <row r="328" spans="1:3" x14ac:dyDescent="0.25">
      <c r="A328" s="13">
        <v>45591.385416666664</v>
      </c>
      <c r="B328" s="12">
        <v>19.892299652099609</v>
      </c>
      <c r="C328" s="12">
        <v>81.781364440917969</v>
      </c>
    </row>
    <row r="329" spans="1:3" x14ac:dyDescent="0.25">
      <c r="A329" s="13">
        <v>45591.395833333336</v>
      </c>
      <c r="B329" s="12">
        <v>19.801900863647461</v>
      </c>
      <c r="C329" s="12">
        <v>82.60552978515625</v>
      </c>
    </row>
    <row r="330" spans="1:3" x14ac:dyDescent="0.25">
      <c r="A330" s="13">
        <v>45591.40625</v>
      </c>
      <c r="B330" s="12">
        <v>19.705900192260742</v>
      </c>
      <c r="C330" s="12">
        <v>83.37420654296875</v>
      </c>
    </row>
    <row r="331" spans="1:3" x14ac:dyDescent="0.25">
      <c r="A331" s="13">
        <v>45591.416666666664</v>
      </c>
      <c r="B331" s="12">
        <v>19.638200759887695</v>
      </c>
      <c r="C331" s="12">
        <v>83.876785278320313</v>
      </c>
    </row>
    <row r="332" spans="1:3" x14ac:dyDescent="0.25">
      <c r="A332" s="13">
        <v>45591.427083333336</v>
      </c>
      <c r="B332" s="12">
        <v>19.570400238037109</v>
      </c>
      <c r="C332" s="12">
        <v>83.918815612792969</v>
      </c>
    </row>
    <row r="333" spans="1:3" x14ac:dyDescent="0.25">
      <c r="A333" s="13">
        <v>45591.4375</v>
      </c>
      <c r="B333" s="12">
        <v>19.491399765014648</v>
      </c>
      <c r="C333" s="12">
        <v>84.58837890625</v>
      </c>
    </row>
    <row r="334" spans="1:3" x14ac:dyDescent="0.25">
      <c r="A334" s="13">
        <v>45591.447916666664</v>
      </c>
      <c r="B334" s="12">
        <v>19.440500259399414</v>
      </c>
      <c r="C334" s="12">
        <v>84.877006530761719</v>
      </c>
    </row>
    <row r="335" spans="1:3" x14ac:dyDescent="0.25">
      <c r="A335" s="13">
        <v>45591.458333333336</v>
      </c>
      <c r="B335" s="12">
        <v>19.39539909362793</v>
      </c>
      <c r="C335" s="12">
        <v>85.921257019042969</v>
      </c>
    </row>
    <row r="336" spans="1:3" x14ac:dyDescent="0.25">
      <c r="A336" s="13">
        <v>45591.46875</v>
      </c>
      <c r="B336" s="12">
        <v>19.39539909362793</v>
      </c>
      <c r="C336" s="12">
        <v>85.565940856933594</v>
      </c>
    </row>
    <row r="337" spans="1:3" x14ac:dyDescent="0.25">
      <c r="A337" s="13">
        <v>45591.479166666664</v>
      </c>
      <c r="B337" s="12">
        <v>19.406700134277344</v>
      </c>
      <c r="C337" s="12">
        <v>85.496940612792969</v>
      </c>
    </row>
    <row r="338" spans="1:3" x14ac:dyDescent="0.25">
      <c r="A338" s="13">
        <v>45591.489583333336</v>
      </c>
      <c r="B338" s="12">
        <v>19.434900283813477</v>
      </c>
      <c r="C338" s="12">
        <v>85.288871765136719</v>
      </c>
    </row>
    <row r="339" spans="1:3" x14ac:dyDescent="0.25">
      <c r="A339" s="13">
        <v>45591.5</v>
      </c>
      <c r="B339" s="12">
        <v>19.468799591064453</v>
      </c>
      <c r="C339" s="12">
        <v>85.3931884765625</v>
      </c>
    </row>
    <row r="340" spans="1:3" x14ac:dyDescent="0.25">
      <c r="A340" s="13">
        <v>45591.510416666664</v>
      </c>
      <c r="B340" s="12">
        <v>19.485700607299805</v>
      </c>
      <c r="C340" s="12">
        <v>85.020576477050781</v>
      </c>
    </row>
    <row r="341" spans="1:3" x14ac:dyDescent="0.25">
      <c r="A341" s="13">
        <v>45591.520833333336</v>
      </c>
      <c r="B341" s="12">
        <v>19.496999740600586</v>
      </c>
      <c r="C341" s="12">
        <v>85.401710510253906</v>
      </c>
    </row>
    <row r="342" spans="1:3" x14ac:dyDescent="0.25">
      <c r="A342" s="13">
        <v>45591.53125</v>
      </c>
      <c r="B342" s="12">
        <v>19.530899047851563</v>
      </c>
      <c r="C342" s="12">
        <v>85.539901733398438</v>
      </c>
    </row>
    <row r="343" spans="1:3" x14ac:dyDescent="0.25">
      <c r="A343" s="13">
        <v>45591.541666666664</v>
      </c>
      <c r="B343" s="12">
        <v>19.564800262451172</v>
      </c>
      <c r="C343" s="12">
        <v>85.671340942382813</v>
      </c>
    </row>
    <row r="344" spans="1:3" x14ac:dyDescent="0.25">
      <c r="A344" s="13">
        <v>45591.552083333336</v>
      </c>
      <c r="B344" s="12">
        <v>19.598600387573242</v>
      </c>
      <c r="C344" s="12">
        <v>85.765541076660156</v>
      </c>
    </row>
    <row r="345" spans="1:3" x14ac:dyDescent="0.25">
      <c r="A345" s="13">
        <v>45591.5625</v>
      </c>
      <c r="B345" s="12">
        <v>19.632499694824219</v>
      </c>
      <c r="C345" s="12">
        <v>85.764976501464844</v>
      </c>
    </row>
    <row r="346" spans="1:3" x14ac:dyDescent="0.25">
      <c r="A346" s="13">
        <v>45591.572916666664</v>
      </c>
      <c r="B346" s="12">
        <v>19.632499694824219</v>
      </c>
      <c r="C346" s="12">
        <v>85.910560607910156</v>
      </c>
    </row>
    <row r="347" spans="1:3" x14ac:dyDescent="0.25">
      <c r="A347" s="13">
        <v>45591.583333333336</v>
      </c>
      <c r="B347" s="12">
        <v>19.626899719238281</v>
      </c>
      <c r="C347" s="12">
        <v>86.149909973144531</v>
      </c>
    </row>
    <row r="348" spans="1:3" x14ac:dyDescent="0.25">
      <c r="A348" s="13">
        <v>45591.59375</v>
      </c>
      <c r="B348" s="12">
        <v>19.6156005859375</v>
      </c>
      <c r="C348" s="12">
        <v>85.965011596679688</v>
      </c>
    </row>
    <row r="349" spans="1:3" x14ac:dyDescent="0.25">
      <c r="A349" s="13">
        <v>45591.604166666664</v>
      </c>
      <c r="B349" s="12">
        <v>19.621200561523438</v>
      </c>
      <c r="C349" s="12">
        <v>86.074378967285156</v>
      </c>
    </row>
    <row r="350" spans="1:3" x14ac:dyDescent="0.25">
      <c r="A350" s="13">
        <v>45591.614583333336</v>
      </c>
      <c r="B350" s="12">
        <v>19.643800735473633</v>
      </c>
      <c r="C350" s="12">
        <v>86.024360656738281</v>
      </c>
    </row>
    <row r="351" spans="1:3" x14ac:dyDescent="0.25">
      <c r="A351" s="13">
        <v>45591.625</v>
      </c>
      <c r="B351" s="12">
        <v>19.683300018310547</v>
      </c>
      <c r="C351" s="12">
        <v>86.248321533203125</v>
      </c>
    </row>
    <row r="352" spans="1:3" x14ac:dyDescent="0.25">
      <c r="A352" s="13">
        <v>45591.635416666664</v>
      </c>
      <c r="B352" s="12">
        <v>19.688999176025391</v>
      </c>
      <c r="C352" s="12">
        <v>85.900604248046875</v>
      </c>
    </row>
    <row r="353" spans="1:3" x14ac:dyDescent="0.25">
      <c r="A353" s="13">
        <v>45591.645833333336</v>
      </c>
      <c r="B353" s="12">
        <v>19.683300018310547</v>
      </c>
      <c r="C353" s="12">
        <v>86.085792541503906</v>
      </c>
    </row>
    <row r="354" spans="1:3" x14ac:dyDescent="0.25">
      <c r="A354" s="13">
        <v>45591.65625</v>
      </c>
      <c r="B354" s="12">
        <v>19.677700042724609</v>
      </c>
      <c r="C354" s="12">
        <v>86.4775390625</v>
      </c>
    </row>
    <row r="355" spans="1:3" x14ac:dyDescent="0.25">
      <c r="A355" s="13">
        <v>45591.666666666664</v>
      </c>
      <c r="B355" s="12">
        <v>19.677700042724609</v>
      </c>
      <c r="C355" s="12">
        <v>86.704399108886719</v>
      </c>
    </row>
    <row r="356" spans="1:3" x14ac:dyDescent="0.25">
      <c r="A356" s="13">
        <v>45591.677083333336</v>
      </c>
      <c r="B356" s="12">
        <v>19.655099868774414</v>
      </c>
      <c r="C356" s="12">
        <v>86.432731628417969</v>
      </c>
    </row>
    <row r="357" spans="1:3" x14ac:dyDescent="0.25">
      <c r="A357" s="13">
        <v>45591.6875</v>
      </c>
      <c r="B357" s="12">
        <v>19.626899719238281</v>
      </c>
      <c r="C357" s="12">
        <v>86.728858947753906</v>
      </c>
    </row>
    <row r="358" spans="1:3" x14ac:dyDescent="0.25">
      <c r="A358" s="13">
        <v>45591.697916666664</v>
      </c>
      <c r="B358" s="12">
        <v>19.576099395751953</v>
      </c>
      <c r="C358" s="12">
        <v>86.905647277832031</v>
      </c>
    </row>
    <row r="359" spans="1:3" x14ac:dyDescent="0.25">
      <c r="A359" s="13">
        <v>45591.708333333336</v>
      </c>
      <c r="B359" s="12">
        <v>19.542200088500977</v>
      </c>
      <c r="C359" s="12">
        <v>87.109230041503906</v>
      </c>
    </row>
    <row r="360" spans="1:3" x14ac:dyDescent="0.25">
      <c r="A360" s="13">
        <v>45591.71875</v>
      </c>
      <c r="B360" s="12">
        <v>19.491399765014648</v>
      </c>
      <c r="C360" s="12">
        <v>86.805320739746094</v>
      </c>
    </row>
    <row r="361" spans="1:3" x14ac:dyDescent="0.25">
      <c r="A361" s="13">
        <v>45591.729166666664</v>
      </c>
      <c r="B361" s="12">
        <v>19.440500259399414</v>
      </c>
      <c r="C361" s="12">
        <v>87.042953491210938</v>
      </c>
    </row>
    <row r="362" spans="1:3" x14ac:dyDescent="0.25">
      <c r="A362" s="13">
        <v>45591.739583333336</v>
      </c>
      <c r="B362" s="12">
        <v>19.384099960327148</v>
      </c>
      <c r="C362" s="12">
        <v>87.309959411621094</v>
      </c>
    </row>
    <row r="363" spans="1:3" x14ac:dyDescent="0.25">
      <c r="A363" s="13">
        <v>45591.75</v>
      </c>
      <c r="B363" s="12">
        <v>19.327600479125977</v>
      </c>
      <c r="C363" s="12">
        <v>87.2994384765625</v>
      </c>
    </row>
    <row r="364" spans="1:3" x14ac:dyDescent="0.25">
      <c r="A364" s="13">
        <v>45591.760416666664</v>
      </c>
      <c r="B364" s="12">
        <v>19.265499114990234</v>
      </c>
      <c r="C364" s="12">
        <v>87.122108459472656</v>
      </c>
    </row>
    <row r="365" spans="1:3" x14ac:dyDescent="0.25">
      <c r="A365" s="13">
        <v>45591.770833333336</v>
      </c>
      <c r="B365" s="12">
        <v>19.519599914550781</v>
      </c>
      <c r="C365" s="12">
        <v>87.162574768066406</v>
      </c>
    </row>
    <row r="366" spans="1:3" x14ac:dyDescent="0.25">
      <c r="A366" s="13">
        <v>45591.78125</v>
      </c>
      <c r="B366" s="12">
        <v>19.943099975585938</v>
      </c>
      <c r="C366" s="12">
        <v>85.845573425292969</v>
      </c>
    </row>
    <row r="367" spans="1:3" x14ac:dyDescent="0.25">
      <c r="A367" s="13">
        <v>45591.791666666664</v>
      </c>
      <c r="B367" s="12">
        <v>20.225400924682617</v>
      </c>
      <c r="C367" s="12">
        <v>85.090545654296875</v>
      </c>
    </row>
    <row r="368" spans="1:3" x14ac:dyDescent="0.25">
      <c r="A368" s="13">
        <v>45591.802083333336</v>
      </c>
      <c r="B368" s="12">
        <v>20.355300903320313</v>
      </c>
      <c r="C368" s="12">
        <v>83.595039367675781</v>
      </c>
    </row>
    <row r="369" spans="1:3" x14ac:dyDescent="0.25">
      <c r="A369" s="13">
        <v>45591.8125</v>
      </c>
      <c r="B369" s="12">
        <v>20.366600036621094</v>
      </c>
      <c r="C369" s="12">
        <v>83.502113342285156</v>
      </c>
    </row>
    <row r="370" spans="1:3" x14ac:dyDescent="0.25">
      <c r="A370" s="13">
        <v>45591.822916666664</v>
      </c>
      <c r="B370" s="12">
        <v>20.264999389648438</v>
      </c>
      <c r="C370" s="12">
        <v>83.806060791015625</v>
      </c>
    </row>
    <row r="371" spans="1:3" x14ac:dyDescent="0.25">
      <c r="A371" s="13">
        <v>45591.833333333336</v>
      </c>
      <c r="B371" s="12">
        <v>20.067300796508789</v>
      </c>
      <c r="C371" s="12">
        <v>85.170249938964844</v>
      </c>
    </row>
    <row r="372" spans="1:3" x14ac:dyDescent="0.25">
      <c r="A372" s="13">
        <v>45591.84375</v>
      </c>
      <c r="B372" s="12">
        <v>19.796300888061523</v>
      </c>
      <c r="C372" s="12">
        <v>85.256454467773438</v>
      </c>
    </row>
    <row r="373" spans="1:3" x14ac:dyDescent="0.25">
      <c r="A373" s="13">
        <v>45591.854166666664</v>
      </c>
      <c r="B373" s="12">
        <v>19.525199890136719</v>
      </c>
      <c r="C373" s="12">
        <v>87.3802490234375</v>
      </c>
    </row>
    <row r="374" spans="1:3" x14ac:dyDescent="0.25">
      <c r="A374" s="13">
        <v>45591.864583333336</v>
      </c>
      <c r="B374" s="12">
        <v>19.310699462890625</v>
      </c>
      <c r="C374" s="12">
        <v>86.9410400390625</v>
      </c>
    </row>
    <row r="375" spans="1:3" x14ac:dyDescent="0.25">
      <c r="A375" s="13">
        <v>45591.875</v>
      </c>
      <c r="B375" s="12">
        <v>19.096099853515625</v>
      </c>
      <c r="C375" s="12">
        <v>88.338539123535156</v>
      </c>
    </row>
    <row r="376" spans="1:3" x14ac:dyDescent="0.25">
      <c r="A376" s="13">
        <v>45591.885416666664</v>
      </c>
      <c r="B376" s="12">
        <v>18.892900466918945</v>
      </c>
      <c r="C376" s="12">
        <v>89.40228271484375</v>
      </c>
    </row>
    <row r="377" spans="1:3" x14ac:dyDescent="0.25">
      <c r="A377" s="13">
        <v>45591.895833333336</v>
      </c>
      <c r="B377" s="12">
        <v>18.706600189208984</v>
      </c>
      <c r="C377" s="12">
        <v>89.687812805175781</v>
      </c>
    </row>
    <row r="378" spans="1:3" x14ac:dyDescent="0.25">
      <c r="A378" s="13">
        <v>45591.90625</v>
      </c>
      <c r="B378" s="12">
        <v>18.531600952148438</v>
      </c>
      <c r="C378" s="12">
        <v>89.867195129394531</v>
      </c>
    </row>
    <row r="379" spans="1:3" x14ac:dyDescent="0.25">
      <c r="A379" s="13">
        <v>45591.916666666664</v>
      </c>
      <c r="B379" s="12">
        <v>18.379199981689453</v>
      </c>
      <c r="C379" s="12">
        <v>90.614677429199219</v>
      </c>
    </row>
    <row r="380" spans="1:3" x14ac:dyDescent="0.25">
      <c r="A380" s="13">
        <v>45591.927083333336</v>
      </c>
      <c r="B380" s="12">
        <v>18.226900100708008</v>
      </c>
      <c r="C380" s="12">
        <v>91.041015625</v>
      </c>
    </row>
    <row r="381" spans="1:3" x14ac:dyDescent="0.25">
      <c r="A381" s="13">
        <v>45591.9375</v>
      </c>
      <c r="B381" s="12">
        <v>18.091400146484375</v>
      </c>
      <c r="C381" s="12">
        <v>91.055267333984375</v>
      </c>
    </row>
    <row r="382" spans="1:3" x14ac:dyDescent="0.25">
      <c r="A382" s="13">
        <v>45591.947916666664</v>
      </c>
      <c r="B382" s="12">
        <v>17.955900192260742</v>
      </c>
      <c r="C382" s="12">
        <v>91.396759033203125</v>
      </c>
    </row>
    <row r="383" spans="1:3" x14ac:dyDescent="0.25">
      <c r="A383" s="13">
        <v>45591.958333333336</v>
      </c>
      <c r="B383" s="12">
        <v>17.826099395751953</v>
      </c>
      <c r="C383" s="12">
        <v>91.11859130859375</v>
      </c>
    </row>
    <row r="384" spans="1:3" x14ac:dyDescent="0.25">
      <c r="A384" s="13">
        <v>45591.96875</v>
      </c>
      <c r="B384" s="12">
        <v>17.685100555419922</v>
      </c>
      <c r="C384" s="12">
        <v>91.293586730957031</v>
      </c>
    </row>
    <row r="385" spans="1:3" x14ac:dyDescent="0.25">
      <c r="A385" s="13">
        <v>45591.979166666664</v>
      </c>
      <c r="B385" s="12">
        <v>17.555299758911133</v>
      </c>
      <c r="C385" s="12">
        <v>91.096504211425781</v>
      </c>
    </row>
    <row r="386" spans="1:3" x14ac:dyDescent="0.25">
      <c r="A386" s="13">
        <v>45591.989583333336</v>
      </c>
      <c r="B386" s="12">
        <v>17.425500869750977</v>
      </c>
      <c r="C386" s="12">
        <v>91.347709655761719</v>
      </c>
    </row>
    <row r="387" spans="1:3" x14ac:dyDescent="0.25">
      <c r="A387" s="14">
        <v>45592</v>
      </c>
      <c r="B387" s="12">
        <v>17.306999206542969</v>
      </c>
      <c r="C387" s="12">
        <v>91.291038513183594</v>
      </c>
    </row>
    <row r="388" spans="1:3" x14ac:dyDescent="0.25">
      <c r="A388" s="13">
        <v>45592.010416666664</v>
      </c>
      <c r="B388" s="12">
        <v>17.194099426269531</v>
      </c>
      <c r="C388" s="12">
        <v>91.757537841796875</v>
      </c>
    </row>
    <row r="389" spans="1:3" x14ac:dyDescent="0.25">
      <c r="A389" s="13">
        <v>45592.020833333336</v>
      </c>
      <c r="B389" s="12">
        <v>17.08690071105957</v>
      </c>
      <c r="C389" s="12">
        <v>91.921867370605469</v>
      </c>
    </row>
    <row r="390" spans="1:3" x14ac:dyDescent="0.25">
      <c r="A390" s="13">
        <v>45592.03125</v>
      </c>
      <c r="B390" s="12">
        <v>16.990999221801758</v>
      </c>
      <c r="C390" s="12">
        <v>91.87286376953125</v>
      </c>
    </row>
    <row r="391" spans="1:3" x14ac:dyDescent="0.25">
      <c r="A391" s="13">
        <v>45592.041666666664</v>
      </c>
      <c r="B391" s="12">
        <v>16.889499664306641</v>
      </c>
      <c r="C391" s="12">
        <v>92.021377563476563</v>
      </c>
    </row>
    <row r="392" spans="1:3" x14ac:dyDescent="0.25">
      <c r="A392" s="13">
        <v>45592.052083333336</v>
      </c>
      <c r="B392" s="12">
        <v>16.799200057983398</v>
      </c>
      <c r="C392" s="12">
        <v>92.225860595703125</v>
      </c>
    </row>
    <row r="393" spans="1:3" x14ac:dyDescent="0.25">
      <c r="A393" s="13">
        <v>45592.0625</v>
      </c>
      <c r="B393" s="12">
        <v>16.714599609375</v>
      </c>
      <c r="C393" s="12">
        <v>92.377548217773438</v>
      </c>
    </row>
    <row r="394" spans="1:3" x14ac:dyDescent="0.25">
      <c r="A394" s="13">
        <v>45592.072916666664</v>
      </c>
      <c r="B394" s="12">
        <v>16.641199111938477</v>
      </c>
      <c r="C394" s="12">
        <v>92.544837951660156</v>
      </c>
    </row>
    <row r="395" spans="1:3" x14ac:dyDescent="0.25">
      <c r="A395" s="13">
        <v>45592.083333333336</v>
      </c>
      <c r="B395" s="12">
        <v>16.57349967956543</v>
      </c>
      <c r="C395" s="12">
        <v>92.992385864257813</v>
      </c>
    </row>
    <row r="396" spans="1:3" x14ac:dyDescent="0.25">
      <c r="A396" s="13">
        <v>45592.09375</v>
      </c>
      <c r="B396" s="12">
        <v>16.522800445556641</v>
      </c>
      <c r="C396" s="12">
        <v>93.305274963378906</v>
      </c>
    </row>
    <row r="397" spans="1:3" x14ac:dyDescent="0.25">
      <c r="A397" s="13">
        <v>45592.104166666664</v>
      </c>
      <c r="B397" s="12">
        <v>16.472000122070313</v>
      </c>
      <c r="C397" s="12">
        <v>93.389389038085938</v>
      </c>
    </row>
    <row r="398" spans="1:3" x14ac:dyDescent="0.25">
      <c r="A398" s="13">
        <v>45592.114583333336</v>
      </c>
      <c r="B398" s="12">
        <v>16.426900863647461</v>
      </c>
      <c r="C398" s="12">
        <v>93.652839660644531</v>
      </c>
    </row>
    <row r="399" spans="1:3" x14ac:dyDescent="0.25">
      <c r="A399" s="13">
        <v>45592.125</v>
      </c>
      <c r="B399" s="12">
        <v>16.38170051574707</v>
      </c>
      <c r="C399" s="12">
        <v>93.741378784179688</v>
      </c>
    </row>
    <row r="400" spans="1:3" x14ac:dyDescent="0.25">
      <c r="A400" s="13">
        <v>45592.135416666664</v>
      </c>
      <c r="B400" s="12">
        <v>16.336599349975586</v>
      </c>
      <c r="C400" s="12">
        <v>94.095512390136719</v>
      </c>
    </row>
    <row r="401" spans="1:3" x14ac:dyDescent="0.25">
      <c r="A401" s="13">
        <v>45592.145833333336</v>
      </c>
      <c r="B401" s="12">
        <v>16.297100067138672</v>
      </c>
      <c r="C401" s="12">
        <v>94.262451171875</v>
      </c>
    </row>
    <row r="402" spans="1:3" x14ac:dyDescent="0.25">
      <c r="A402" s="13">
        <v>45592.15625</v>
      </c>
      <c r="B402" s="12">
        <v>16.263299942016602</v>
      </c>
      <c r="C402" s="12">
        <v>94.494369506835938</v>
      </c>
    </row>
    <row r="403" spans="1:3" x14ac:dyDescent="0.25">
      <c r="A403" s="13">
        <v>45592.166666666664</v>
      </c>
      <c r="B403" s="12">
        <v>16.229400634765625</v>
      </c>
      <c r="C403" s="12">
        <v>94.578330993652344</v>
      </c>
    </row>
    <row r="404" spans="1:3" x14ac:dyDescent="0.25">
      <c r="A404" s="13">
        <v>45592.177083333336</v>
      </c>
      <c r="B404" s="12">
        <v>16.201200485229492</v>
      </c>
      <c r="C404" s="12">
        <v>94.841567993164063</v>
      </c>
    </row>
    <row r="405" spans="1:3" x14ac:dyDescent="0.25">
      <c r="A405" s="13">
        <v>45592.1875</v>
      </c>
      <c r="B405" s="12">
        <v>16.178699493408203</v>
      </c>
      <c r="C405" s="12">
        <v>94.8807373046875</v>
      </c>
    </row>
    <row r="406" spans="1:3" x14ac:dyDescent="0.25">
      <c r="A406" s="13">
        <v>45592.197916666664</v>
      </c>
      <c r="B406" s="12">
        <v>16.156099319458008</v>
      </c>
      <c r="C406" s="12">
        <v>95.188743591308594</v>
      </c>
    </row>
    <row r="407" spans="1:3" x14ac:dyDescent="0.25">
      <c r="A407" s="13">
        <v>45592.208333333336</v>
      </c>
      <c r="B407" s="12">
        <v>16.133600234985352</v>
      </c>
      <c r="C407" s="12">
        <v>95.577400207519531</v>
      </c>
    </row>
    <row r="408" spans="1:3" x14ac:dyDescent="0.25">
      <c r="A408" s="13">
        <v>45592.21875</v>
      </c>
      <c r="B408" s="12">
        <v>16.111000061035156</v>
      </c>
      <c r="C408" s="12">
        <v>95.606430053710938</v>
      </c>
    </row>
    <row r="409" spans="1:3" x14ac:dyDescent="0.25">
      <c r="A409" s="13">
        <v>45592.229166666664</v>
      </c>
      <c r="B409" s="12">
        <v>16.088399887084961</v>
      </c>
      <c r="C409" s="12">
        <v>95.877395629882813</v>
      </c>
    </row>
    <row r="410" spans="1:3" x14ac:dyDescent="0.25">
      <c r="A410" s="13">
        <v>45592.239583333336</v>
      </c>
      <c r="B410" s="12">
        <v>16.071500778198242</v>
      </c>
      <c r="C410" s="12">
        <v>96.19317626953125</v>
      </c>
    </row>
    <row r="411" spans="1:3" x14ac:dyDescent="0.25">
      <c r="A411" s="13">
        <v>45592.25</v>
      </c>
      <c r="B411" s="12">
        <v>16.054599761962891</v>
      </c>
      <c r="C411" s="12">
        <v>96.42156982421875</v>
      </c>
    </row>
    <row r="412" spans="1:3" x14ac:dyDescent="0.25">
      <c r="A412" s="13">
        <v>45592.260416666664</v>
      </c>
      <c r="B412" s="12">
        <v>16.037700653076172</v>
      </c>
      <c r="C412" s="12">
        <v>96.602912902832031</v>
      </c>
    </row>
    <row r="413" spans="1:3" x14ac:dyDescent="0.25">
      <c r="A413" s="13">
        <v>45592.270833333336</v>
      </c>
      <c r="B413" s="12">
        <v>16.015100479125977</v>
      </c>
      <c r="C413" s="12">
        <v>96.910751342773438</v>
      </c>
    </row>
    <row r="414" spans="1:3" x14ac:dyDescent="0.25">
      <c r="A414" s="13">
        <v>45592.28125</v>
      </c>
      <c r="B414" s="12">
        <v>15.998200416564941</v>
      </c>
      <c r="C414" s="12">
        <v>96.910636901855469</v>
      </c>
    </row>
    <row r="415" spans="1:3" x14ac:dyDescent="0.25">
      <c r="A415" s="13">
        <v>45592.291666666664</v>
      </c>
      <c r="B415" s="12">
        <v>15.958700180053711</v>
      </c>
      <c r="C415" s="12">
        <v>96.21051025390625</v>
      </c>
    </row>
    <row r="416" spans="1:3" x14ac:dyDescent="0.25">
      <c r="A416" s="13">
        <v>45592.302083333336</v>
      </c>
      <c r="B416" s="12">
        <v>15.947400093078613</v>
      </c>
      <c r="C416" s="12">
        <v>96.228363037109375</v>
      </c>
    </row>
    <row r="417" spans="1:3" x14ac:dyDescent="0.25">
      <c r="A417" s="13">
        <v>45592.3125</v>
      </c>
      <c r="B417" s="12">
        <v>16.455099105834961</v>
      </c>
      <c r="C417" s="12">
        <v>95.925010681152344</v>
      </c>
    </row>
    <row r="418" spans="1:3" x14ac:dyDescent="0.25">
      <c r="A418" s="13">
        <v>45592.322916666664</v>
      </c>
      <c r="B418" s="12">
        <v>17.312599182128906</v>
      </c>
      <c r="C418" s="12">
        <v>93.802024841308594</v>
      </c>
    </row>
    <row r="419" spans="1:3" x14ac:dyDescent="0.25">
      <c r="A419" s="13">
        <v>45592.333333333336</v>
      </c>
      <c r="B419" s="12">
        <v>18.074499130249023</v>
      </c>
      <c r="C419" s="12">
        <v>91.025001525878906</v>
      </c>
    </row>
    <row r="420" spans="1:3" x14ac:dyDescent="0.25">
      <c r="A420" s="13">
        <v>45592.34375</v>
      </c>
      <c r="B420" s="12">
        <v>18.604999542236328</v>
      </c>
      <c r="C420" s="12">
        <v>89.013031005859375</v>
      </c>
    </row>
    <row r="421" spans="1:3" x14ac:dyDescent="0.25">
      <c r="A421" s="13">
        <v>45592.354166666664</v>
      </c>
      <c r="B421" s="12">
        <v>18.921100616455078</v>
      </c>
      <c r="C421" s="12">
        <v>88.48138427734375</v>
      </c>
    </row>
    <row r="422" spans="1:3" x14ac:dyDescent="0.25">
      <c r="A422" s="13">
        <v>45592.364583333336</v>
      </c>
      <c r="B422" s="12">
        <v>19.101800918579102</v>
      </c>
      <c r="C422" s="12">
        <v>88.207717895507813</v>
      </c>
    </row>
    <row r="423" spans="1:3" x14ac:dyDescent="0.25">
      <c r="A423" s="13">
        <v>45592.375</v>
      </c>
      <c r="B423" s="12">
        <v>19.220399856567383</v>
      </c>
      <c r="C423" s="12">
        <v>88.257087707519531</v>
      </c>
    </row>
    <row r="424" spans="1:3" x14ac:dyDescent="0.25">
      <c r="A424" s="13">
        <v>45592.385416666664</v>
      </c>
      <c r="B424" s="12">
        <v>19.299400329589844</v>
      </c>
      <c r="C424" s="12">
        <v>88.15692138671875</v>
      </c>
    </row>
    <row r="425" spans="1:3" x14ac:dyDescent="0.25">
      <c r="A425" s="13">
        <v>45592.395833333336</v>
      </c>
      <c r="B425" s="12">
        <v>19.372800827026367</v>
      </c>
      <c r="C425" s="12">
        <v>88.468498229980469</v>
      </c>
    </row>
    <row r="426" spans="1:3" x14ac:dyDescent="0.25">
      <c r="A426" s="13">
        <v>45592.40625</v>
      </c>
      <c r="B426" s="12">
        <v>19.446199417114258</v>
      </c>
      <c r="C426" s="12">
        <v>88.753097534179688</v>
      </c>
    </row>
    <row r="427" spans="1:3" x14ac:dyDescent="0.25">
      <c r="A427" s="13">
        <v>45592.416666666664</v>
      </c>
      <c r="B427" s="12">
        <v>19.525199890136719</v>
      </c>
      <c r="C427" s="12">
        <v>88.83575439453125</v>
      </c>
    </row>
    <row r="428" spans="1:3" x14ac:dyDescent="0.25">
      <c r="A428" s="13">
        <v>45592.427083333336</v>
      </c>
      <c r="B428" s="12">
        <v>19.604299545288086</v>
      </c>
      <c r="C428" s="12">
        <v>88.718711853027344</v>
      </c>
    </row>
    <row r="429" spans="1:3" x14ac:dyDescent="0.25">
      <c r="A429" s="13">
        <v>45592.4375</v>
      </c>
      <c r="B429" s="12">
        <v>19.705900192260742</v>
      </c>
      <c r="C429" s="12">
        <v>89.005462646484375</v>
      </c>
    </row>
    <row r="430" spans="1:3" x14ac:dyDescent="0.25">
      <c r="A430" s="13">
        <v>45592.447916666664</v>
      </c>
      <c r="B430" s="12">
        <v>19.813199996948242</v>
      </c>
      <c r="C430" s="12">
        <v>88.971656799316406</v>
      </c>
    </row>
    <row r="431" spans="1:3" x14ac:dyDescent="0.25">
      <c r="A431" s="13">
        <v>45592.458333333336</v>
      </c>
      <c r="B431" s="12">
        <v>19.914800643920898</v>
      </c>
      <c r="C431" s="12">
        <v>88.923210144042969</v>
      </c>
    </row>
    <row r="432" spans="1:3" x14ac:dyDescent="0.25">
      <c r="A432" s="13">
        <v>45592.46875</v>
      </c>
      <c r="B432" s="12">
        <v>20.03339958190918</v>
      </c>
      <c r="C432" s="12">
        <v>89.450630187988281</v>
      </c>
    </row>
    <row r="433" spans="1:3" x14ac:dyDescent="0.25">
      <c r="A433" s="13">
        <v>45592.479166666664</v>
      </c>
      <c r="B433" s="12">
        <v>20.157699584960938</v>
      </c>
      <c r="C433" s="12">
        <v>88.915122985839844</v>
      </c>
    </row>
    <row r="434" spans="1:3" x14ac:dyDescent="0.25">
      <c r="A434" s="13">
        <v>45592.489583333336</v>
      </c>
      <c r="B434" s="12">
        <v>20.253700256347656</v>
      </c>
      <c r="C434" s="12">
        <v>89.096084594726563</v>
      </c>
    </row>
    <row r="435" spans="1:3" x14ac:dyDescent="0.25">
      <c r="A435" s="13">
        <v>45592.5</v>
      </c>
      <c r="B435" s="12">
        <v>20.338399887084961</v>
      </c>
      <c r="C435" s="12">
        <v>88.556129455566406</v>
      </c>
    </row>
    <row r="436" spans="1:3" x14ac:dyDescent="0.25">
      <c r="A436" s="13">
        <v>45592.510416666664</v>
      </c>
      <c r="B436" s="12">
        <v>20.411800384521484</v>
      </c>
      <c r="C436" s="12">
        <v>88.519149780273438</v>
      </c>
    </row>
    <row r="437" spans="1:3" x14ac:dyDescent="0.25">
      <c r="A437" s="13">
        <v>45592.520833333336</v>
      </c>
      <c r="B437" s="12">
        <v>20.468299865722656</v>
      </c>
      <c r="C437" s="12">
        <v>88.696037292480469</v>
      </c>
    </row>
    <row r="438" spans="1:3" x14ac:dyDescent="0.25">
      <c r="A438" s="13">
        <v>45592.53125</v>
      </c>
      <c r="B438" s="12">
        <v>20.524799346923828</v>
      </c>
      <c r="C438" s="12">
        <v>88.683006286621094</v>
      </c>
    </row>
    <row r="439" spans="1:3" x14ac:dyDescent="0.25">
      <c r="A439" s="13">
        <v>45592.541666666664</v>
      </c>
      <c r="B439" s="12">
        <v>20.603799819946289</v>
      </c>
      <c r="C439" s="12">
        <v>88.284080505371094</v>
      </c>
    </row>
    <row r="440" spans="1:3" x14ac:dyDescent="0.25">
      <c r="A440" s="13">
        <v>45592.552083333336</v>
      </c>
      <c r="B440" s="12">
        <v>20.699899673461914</v>
      </c>
      <c r="C440" s="12">
        <v>88.064689636230469</v>
      </c>
    </row>
    <row r="441" spans="1:3" x14ac:dyDescent="0.25">
      <c r="A441" s="13">
        <v>45592.5625</v>
      </c>
      <c r="B441" s="12">
        <v>20.75629997253418</v>
      </c>
      <c r="C441" s="12">
        <v>88.234817504882813</v>
      </c>
    </row>
    <row r="442" spans="1:3" x14ac:dyDescent="0.25">
      <c r="A442" s="13">
        <v>45592.572916666664</v>
      </c>
      <c r="B442" s="12">
        <v>20.835399627685547</v>
      </c>
      <c r="C442" s="12">
        <v>88.130950927734375</v>
      </c>
    </row>
    <row r="443" spans="1:3" x14ac:dyDescent="0.25">
      <c r="A443" s="13">
        <v>45592.583333333336</v>
      </c>
      <c r="B443" s="12">
        <v>20.954000473022461</v>
      </c>
      <c r="C443" s="12">
        <v>87.474266052246094</v>
      </c>
    </row>
    <row r="444" spans="1:3" x14ac:dyDescent="0.25">
      <c r="A444" s="13">
        <v>45592.59375</v>
      </c>
      <c r="B444" s="12">
        <v>21.066999435424805</v>
      </c>
      <c r="C444" s="12">
        <v>87.396942138671875</v>
      </c>
    </row>
    <row r="445" spans="1:3" x14ac:dyDescent="0.25">
      <c r="A445" s="13">
        <v>45592.604166666664</v>
      </c>
      <c r="B445" s="12">
        <v>21.146099090576172</v>
      </c>
      <c r="C445" s="12">
        <v>87.544212341308594</v>
      </c>
    </row>
    <row r="446" spans="1:3" x14ac:dyDescent="0.25">
      <c r="A446" s="13">
        <v>45592.614583333336</v>
      </c>
      <c r="B446" s="12">
        <v>21.180000305175781</v>
      </c>
      <c r="C446" s="12">
        <v>87.774757385253906</v>
      </c>
    </row>
    <row r="447" spans="1:3" x14ac:dyDescent="0.25">
      <c r="A447" s="13">
        <v>45592.625</v>
      </c>
      <c r="B447" s="12">
        <v>21.191299438476563</v>
      </c>
      <c r="C447" s="12">
        <v>87.457565307617188</v>
      </c>
    </row>
    <row r="448" spans="1:3" x14ac:dyDescent="0.25">
      <c r="A448" s="13">
        <v>45592.635416666664</v>
      </c>
      <c r="B448" s="12">
        <v>21.208200454711914</v>
      </c>
      <c r="C448" s="12">
        <v>87.909149169921875</v>
      </c>
    </row>
    <row r="449" spans="1:3" x14ac:dyDescent="0.25">
      <c r="A449" s="13">
        <v>45592.645833333336</v>
      </c>
      <c r="B449" s="12">
        <v>21.208200454711914</v>
      </c>
      <c r="C449" s="12">
        <v>87.358818054199219</v>
      </c>
    </row>
    <row r="450" spans="1:3" x14ac:dyDescent="0.25">
      <c r="A450" s="13">
        <v>45592.65625</v>
      </c>
      <c r="B450" s="12">
        <v>21.208200454711914</v>
      </c>
      <c r="C450" s="12">
        <v>87.803840637207031</v>
      </c>
    </row>
    <row r="451" spans="1:3" x14ac:dyDescent="0.25">
      <c r="A451" s="13">
        <v>45592.666666666664</v>
      </c>
      <c r="B451" s="12">
        <v>21.230800628662109</v>
      </c>
      <c r="C451" s="12">
        <v>88.246330261230469</v>
      </c>
    </row>
    <row r="452" spans="1:3" x14ac:dyDescent="0.25">
      <c r="A452" s="13">
        <v>45592.677083333336</v>
      </c>
      <c r="B452" s="12">
        <v>21.230800628662109</v>
      </c>
      <c r="C452" s="12">
        <v>88.039100646972656</v>
      </c>
    </row>
    <row r="453" spans="1:3" x14ac:dyDescent="0.25">
      <c r="A453" s="13">
        <v>45592.6875</v>
      </c>
      <c r="B453" s="12">
        <v>21.191299438476563</v>
      </c>
      <c r="C453" s="12">
        <v>87.936538696289063</v>
      </c>
    </row>
    <row r="454" spans="1:3" x14ac:dyDescent="0.25">
      <c r="A454" s="13">
        <v>45592.697916666664</v>
      </c>
      <c r="B454" s="12">
        <v>21.106599807739258</v>
      </c>
      <c r="C454" s="12">
        <v>88.127769470214844</v>
      </c>
    </row>
    <row r="455" spans="1:3" x14ac:dyDescent="0.25">
      <c r="A455" s="13">
        <v>45592.708333333336</v>
      </c>
      <c r="B455" s="12">
        <v>21.010499954223633</v>
      </c>
      <c r="C455" s="12">
        <v>88.486564636230469</v>
      </c>
    </row>
    <row r="456" spans="1:3" x14ac:dyDescent="0.25">
      <c r="A456" s="13">
        <v>45592.71875</v>
      </c>
      <c r="B456" s="12">
        <v>20.920099258422852</v>
      </c>
      <c r="C456" s="12">
        <v>87.946617126464844</v>
      </c>
    </row>
    <row r="457" spans="1:3" x14ac:dyDescent="0.25">
      <c r="A457" s="13">
        <v>45592.729166666664</v>
      </c>
      <c r="B457" s="12">
        <v>20.795900344848633</v>
      </c>
      <c r="C457" s="12">
        <v>87.549896240234375</v>
      </c>
    </row>
    <row r="458" spans="1:3" x14ac:dyDescent="0.25">
      <c r="A458" s="13">
        <v>45592.739583333336</v>
      </c>
      <c r="B458" s="12">
        <v>20.64900016784668</v>
      </c>
      <c r="C458" s="12">
        <v>87.943130493164063</v>
      </c>
    </row>
    <row r="459" spans="1:3" x14ac:dyDescent="0.25">
      <c r="A459" s="13">
        <v>45592.75</v>
      </c>
      <c r="B459" s="12">
        <v>20.524799346923828</v>
      </c>
      <c r="C459" s="12">
        <v>88.401458740234375</v>
      </c>
    </row>
    <row r="460" spans="1:3" x14ac:dyDescent="0.25">
      <c r="A460" s="13">
        <v>45592.760416666664</v>
      </c>
      <c r="B460" s="12">
        <v>20.423099517822266</v>
      </c>
      <c r="C460" s="12">
        <v>88.053276062011719</v>
      </c>
    </row>
    <row r="461" spans="1:3" x14ac:dyDescent="0.25">
      <c r="A461" s="13">
        <v>45592.770833333336</v>
      </c>
      <c r="B461" s="12">
        <v>20.321500778198242</v>
      </c>
      <c r="C461" s="12">
        <v>88.339317321777344</v>
      </c>
    </row>
    <row r="462" spans="1:3" x14ac:dyDescent="0.25">
      <c r="A462" s="13">
        <v>45592.78125</v>
      </c>
      <c r="B462" s="12">
        <v>20.21980094909668</v>
      </c>
      <c r="C462" s="12">
        <v>88.421821594238281</v>
      </c>
    </row>
    <row r="463" spans="1:3" x14ac:dyDescent="0.25">
      <c r="A463" s="13">
        <v>45592.791666666664</v>
      </c>
      <c r="B463" s="12">
        <v>20.123800277709961</v>
      </c>
      <c r="C463" s="12">
        <v>88.613815307617188</v>
      </c>
    </row>
    <row r="464" spans="1:3" x14ac:dyDescent="0.25">
      <c r="A464" s="13">
        <v>45592.802083333336</v>
      </c>
      <c r="B464" s="12">
        <v>20.027799606323242</v>
      </c>
      <c r="C464" s="12">
        <v>88.449943542480469</v>
      </c>
    </row>
    <row r="465" spans="1:3" x14ac:dyDescent="0.25">
      <c r="A465" s="13">
        <v>45592.8125</v>
      </c>
      <c r="B465" s="12">
        <v>19.937400817871094</v>
      </c>
      <c r="C465" s="12">
        <v>88.751327514648438</v>
      </c>
    </row>
    <row r="466" spans="1:3" x14ac:dyDescent="0.25">
      <c r="A466" s="13">
        <v>45592.822916666664</v>
      </c>
      <c r="B466" s="12">
        <v>19.858400344848633</v>
      </c>
      <c r="C466" s="12">
        <v>88.956535339355469</v>
      </c>
    </row>
    <row r="467" spans="1:3" x14ac:dyDescent="0.25">
      <c r="A467" s="13">
        <v>45592.833333333336</v>
      </c>
      <c r="B467" s="12">
        <v>19.773700714111328</v>
      </c>
      <c r="C467" s="12">
        <v>89.055595397949219</v>
      </c>
    </row>
    <row r="468" spans="1:3" x14ac:dyDescent="0.25">
      <c r="A468" s="13">
        <v>45592.84375</v>
      </c>
      <c r="B468" s="12">
        <v>19.683300018310547</v>
      </c>
      <c r="C468" s="12">
        <v>88.896202087402344</v>
      </c>
    </row>
    <row r="469" spans="1:3" x14ac:dyDescent="0.25">
      <c r="A469" s="13">
        <v>45592.854166666664</v>
      </c>
      <c r="B469" s="12">
        <v>19.609899520874023</v>
      </c>
      <c r="C469" s="12">
        <v>89.230987548828125</v>
      </c>
    </row>
    <row r="470" spans="1:3" x14ac:dyDescent="0.25">
      <c r="A470" s="13">
        <v>45592.864583333336</v>
      </c>
      <c r="B470" s="12">
        <v>19.480100631713867</v>
      </c>
      <c r="C470" s="12">
        <v>88.888130187988281</v>
      </c>
    </row>
    <row r="471" spans="1:3" x14ac:dyDescent="0.25">
      <c r="A471" s="13">
        <v>45592.875</v>
      </c>
      <c r="B471" s="12">
        <v>19.271200180053711</v>
      </c>
      <c r="C471" s="12">
        <v>89.014305114746094</v>
      </c>
    </row>
    <row r="472" spans="1:3" x14ac:dyDescent="0.25">
      <c r="A472" s="13">
        <v>45592.885416666664</v>
      </c>
      <c r="B472" s="12">
        <v>19.463100433349609</v>
      </c>
      <c r="C472" s="12">
        <v>88.6649169921875</v>
      </c>
    </row>
    <row r="473" spans="1:3" x14ac:dyDescent="0.25">
      <c r="A473" s="13">
        <v>45592.895833333336</v>
      </c>
      <c r="B473" s="12">
        <v>19.734199523925781</v>
      </c>
      <c r="C473" s="12">
        <v>89.471389770507813</v>
      </c>
    </row>
    <row r="474" spans="1:3" x14ac:dyDescent="0.25">
      <c r="A474" s="13">
        <v>45592.90625</v>
      </c>
      <c r="B474" s="12">
        <v>19.886600494384766</v>
      </c>
      <c r="C474" s="12">
        <v>88.714599609375</v>
      </c>
    </row>
    <row r="475" spans="1:3" x14ac:dyDescent="0.25">
      <c r="A475" s="13">
        <v>45592.916666666664</v>
      </c>
      <c r="B475" s="12">
        <v>19.903600692749023</v>
      </c>
      <c r="C475" s="12">
        <v>88.9278564453125</v>
      </c>
    </row>
    <row r="476" spans="1:3" x14ac:dyDescent="0.25">
      <c r="A476" s="13">
        <v>45592.927083333336</v>
      </c>
      <c r="B476" s="12">
        <v>19.813199996948242</v>
      </c>
      <c r="C476" s="12">
        <v>87.423812866210938</v>
      </c>
    </row>
    <row r="477" spans="1:3" x14ac:dyDescent="0.25">
      <c r="A477" s="13">
        <v>45592.9375</v>
      </c>
      <c r="B477" s="12">
        <v>19.626899719238281</v>
      </c>
      <c r="C477" s="12">
        <v>86.349662780761719</v>
      </c>
    </row>
    <row r="478" spans="1:3" x14ac:dyDescent="0.25">
      <c r="A478" s="13">
        <v>45592.947916666664</v>
      </c>
      <c r="B478" s="12">
        <v>19.406700134277344</v>
      </c>
      <c r="C478" s="12">
        <v>85.950401306152344</v>
      </c>
    </row>
    <row r="479" spans="1:3" x14ac:dyDescent="0.25">
      <c r="A479" s="13">
        <v>45592.958333333336</v>
      </c>
      <c r="B479" s="12">
        <v>19.18079948425293</v>
      </c>
      <c r="C479" s="12">
        <v>85.844741821289063</v>
      </c>
    </row>
    <row r="480" spans="1:3" x14ac:dyDescent="0.25">
      <c r="A480" s="13">
        <v>45592.96875</v>
      </c>
      <c r="B480" s="12">
        <v>18.966299057006836</v>
      </c>
      <c r="C480" s="12">
        <v>86.13006591796875</v>
      </c>
    </row>
    <row r="481" spans="1:3" x14ac:dyDescent="0.25">
      <c r="A481" s="13">
        <v>45592.979166666664</v>
      </c>
      <c r="B481" s="12">
        <v>18.785699844360352</v>
      </c>
      <c r="C481" s="12">
        <v>87.604217529296875</v>
      </c>
    </row>
    <row r="482" spans="1:3" x14ac:dyDescent="0.25">
      <c r="A482" s="13">
        <v>45592.989583333336</v>
      </c>
      <c r="B482" s="12">
        <v>18.621999740600586</v>
      </c>
      <c r="C482" s="12">
        <v>88.178413391113281</v>
      </c>
    </row>
    <row r="483" spans="1:3" x14ac:dyDescent="0.25">
      <c r="A483" s="14">
        <v>45593</v>
      </c>
      <c r="B483" s="12">
        <v>18.452600479125977</v>
      </c>
      <c r="C483" s="12">
        <v>88.757881164550781</v>
      </c>
    </row>
    <row r="484" spans="1:3" x14ac:dyDescent="0.25">
      <c r="A484" s="13">
        <v>45593.010416666664</v>
      </c>
      <c r="B484" s="12">
        <v>18.260700225830078</v>
      </c>
      <c r="C484" s="12">
        <v>88.141006469726563</v>
      </c>
    </row>
    <row r="485" spans="1:3" x14ac:dyDescent="0.25">
      <c r="A485" s="13">
        <v>45593.020833333336</v>
      </c>
      <c r="B485" s="12">
        <v>18.057500839233398</v>
      </c>
      <c r="C485" s="12">
        <v>88.511207580566406</v>
      </c>
    </row>
    <row r="486" spans="1:3" x14ac:dyDescent="0.25">
      <c r="A486" s="13">
        <v>45593.03125</v>
      </c>
      <c r="B486" s="12">
        <v>17.854400634765625</v>
      </c>
      <c r="C486" s="12">
        <v>88.675361633300781</v>
      </c>
    </row>
    <row r="487" spans="1:3" x14ac:dyDescent="0.25">
      <c r="A487" s="13">
        <v>45593.041666666664</v>
      </c>
      <c r="B487" s="12">
        <v>17.662500381469727</v>
      </c>
      <c r="C487" s="12">
        <v>88.6864013671875</v>
      </c>
    </row>
    <row r="488" spans="1:3" x14ac:dyDescent="0.25">
      <c r="A488" s="13">
        <v>45593.052083333336</v>
      </c>
      <c r="B488" s="12">
        <v>17.481899261474609</v>
      </c>
      <c r="C488" s="12">
        <v>88.928733825683594</v>
      </c>
    </row>
    <row r="489" spans="1:3" x14ac:dyDescent="0.25">
      <c r="A489" s="13">
        <v>45593.0625</v>
      </c>
      <c r="B489" s="12">
        <v>17.306999206542969</v>
      </c>
      <c r="C489" s="12">
        <v>89.111320495605469</v>
      </c>
    </row>
    <row r="490" spans="1:3" x14ac:dyDescent="0.25">
      <c r="A490" s="13">
        <v>45593.072916666664</v>
      </c>
      <c r="B490" s="12">
        <v>17.137699127197266</v>
      </c>
      <c r="C490" s="12">
        <v>88.624656677246094</v>
      </c>
    </row>
    <row r="491" spans="1:3" x14ac:dyDescent="0.25">
      <c r="A491" s="13">
        <v>45593.083333333336</v>
      </c>
      <c r="B491" s="12">
        <v>16.962799072265625</v>
      </c>
      <c r="C491" s="12">
        <v>88.706222534179688</v>
      </c>
    </row>
    <row r="492" spans="1:3" x14ac:dyDescent="0.25">
      <c r="A492" s="13">
        <v>45593.09375</v>
      </c>
      <c r="B492" s="12">
        <v>16.81049919128418</v>
      </c>
      <c r="C492" s="12">
        <v>89.475166320800781</v>
      </c>
    </row>
    <row r="493" spans="1:3" x14ac:dyDescent="0.25">
      <c r="A493" s="13">
        <v>45593.104166666664</v>
      </c>
      <c r="B493" s="12">
        <v>16.691999435424805</v>
      </c>
      <c r="C493" s="12">
        <v>90.001106262207031</v>
      </c>
    </row>
    <row r="494" spans="1:3" x14ac:dyDescent="0.25">
      <c r="A494" s="13">
        <v>45593.114583333336</v>
      </c>
      <c r="B494" s="12">
        <v>16.601800918579102</v>
      </c>
      <c r="C494" s="12">
        <v>90.710502624511719</v>
      </c>
    </row>
    <row r="495" spans="1:3" x14ac:dyDescent="0.25">
      <c r="A495" s="13">
        <v>45593.125</v>
      </c>
      <c r="B495" s="12">
        <v>16.539699554443359</v>
      </c>
      <c r="C495" s="12">
        <v>91.398162841796875</v>
      </c>
    </row>
    <row r="496" spans="1:3" x14ac:dyDescent="0.25">
      <c r="A496" s="13">
        <v>45593.135416666664</v>
      </c>
      <c r="B496" s="12">
        <v>16.494600296020508</v>
      </c>
      <c r="C496" s="12">
        <v>91.917434692382813</v>
      </c>
    </row>
    <row r="497" spans="1:3" x14ac:dyDescent="0.25">
      <c r="A497" s="13">
        <v>45593.145833333336</v>
      </c>
      <c r="B497" s="12">
        <v>16.460699081420898</v>
      </c>
      <c r="C497" s="12">
        <v>92.334556579589844</v>
      </c>
    </row>
    <row r="498" spans="1:3" x14ac:dyDescent="0.25">
      <c r="A498" s="13">
        <v>45593.15625</v>
      </c>
      <c r="B498" s="12">
        <v>16.415599822998047</v>
      </c>
      <c r="C498" s="12">
        <v>92.197952270507813</v>
      </c>
    </row>
    <row r="499" spans="1:3" x14ac:dyDescent="0.25">
      <c r="A499" s="13">
        <v>45593.166666666664</v>
      </c>
      <c r="B499" s="12">
        <v>16.359199523925781</v>
      </c>
      <c r="C499" s="12">
        <v>92.072624206542969</v>
      </c>
    </row>
    <row r="500" spans="1:3" x14ac:dyDescent="0.25">
      <c r="A500" s="13">
        <v>45593.177083333336</v>
      </c>
      <c r="B500" s="12">
        <v>16.285900115966797</v>
      </c>
      <c r="C500" s="12">
        <v>91.880157470703125</v>
      </c>
    </row>
    <row r="501" spans="1:3" x14ac:dyDescent="0.25">
      <c r="A501" s="13">
        <v>45593.1875</v>
      </c>
      <c r="B501" s="12">
        <v>16.206899642944336</v>
      </c>
      <c r="C501" s="12">
        <v>91.784111022949219</v>
      </c>
    </row>
    <row r="502" spans="1:3" x14ac:dyDescent="0.25">
      <c r="A502" s="13">
        <v>45593.197916666664</v>
      </c>
      <c r="B502" s="12">
        <v>16.122299194335938</v>
      </c>
      <c r="C502" s="12">
        <v>92.211250305175781</v>
      </c>
    </row>
    <row r="503" spans="1:3" x14ac:dyDescent="0.25">
      <c r="A503" s="13">
        <v>45593.208333333336</v>
      </c>
      <c r="B503" s="12">
        <v>16.065900802612305</v>
      </c>
      <c r="C503" s="12">
        <v>92.311119079589844</v>
      </c>
    </row>
    <row r="504" spans="1:3" x14ac:dyDescent="0.25">
      <c r="A504" s="13">
        <v>45593.21875</v>
      </c>
      <c r="B504" s="12">
        <v>16.015100479125977</v>
      </c>
      <c r="C504" s="12">
        <v>92.959693908691406</v>
      </c>
    </row>
    <row r="505" spans="1:3" x14ac:dyDescent="0.25">
      <c r="A505" s="13">
        <v>45593.229166666664</v>
      </c>
      <c r="B505" s="12">
        <v>15.975600242614746</v>
      </c>
      <c r="C505" s="12">
        <v>93.126609802246094</v>
      </c>
    </row>
    <row r="506" spans="1:3" x14ac:dyDescent="0.25">
      <c r="A506" s="13">
        <v>45593.239583333336</v>
      </c>
      <c r="B506" s="12">
        <v>15.936100006103516</v>
      </c>
      <c r="C506" s="12">
        <v>93.387557983398438</v>
      </c>
    </row>
    <row r="507" spans="1:3" x14ac:dyDescent="0.25">
      <c r="A507" s="13">
        <v>45593.25</v>
      </c>
      <c r="B507" s="12">
        <v>15.896699905395508</v>
      </c>
      <c r="C507" s="12">
        <v>93.769401550292969</v>
      </c>
    </row>
    <row r="508" spans="1:3" x14ac:dyDescent="0.25">
      <c r="A508" s="13">
        <v>45593.260416666664</v>
      </c>
      <c r="B508" s="12">
        <v>15.857199668884277</v>
      </c>
      <c r="C508" s="12">
        <v>93.932846069335938</v>
      </c>
    </row>
    <row r="509" spans="1:3" x14ac:dyDescent="0.25">
      <c r="A509" s="13">
        <v>45593.270833333336</v>
      </c>
      <c r="B509" s="12">
        <v>15.817700386047363</v>
      </c>
      <c r="C509" s="12">
        <v>93.891410827636719</v>
      </c>
    </row>
    <row r="510" spans="1:3" x14ac:dyDescent="0.25">
      <c r="A510" s="13">
        <v>45593.28125</v>
      </c>
      <c r="B510" s="12">
        <v>15.795100212097168</v>
      </c>
      <c r="C510" s="12">
        <v>94.588775634765625</v>
      </c>
    </row>
    <row r="511" spans="1:3" x14ac:dyDescent="0.25">
      <c r="A511" s="13">
        <v>45593.291666666664</v>
      </c>
      <c r="B511" s="12">
        <v>15.992500305175781</v>
      </c>
      <c r="C511" s="12">
        <v>94.379707336425781</v>
      </c>
    </row>
    <row r="512" spans="1:3" x14ac:dyDescent="0.25">
      <c r="A512" s="13">
        <v>45593.302083333336</v>
      </c>
      <c r="B512" s="12">
        <v>16.336599349975586</v>
      </c>
      <c r="C512" s="12">
        <v>93.083541870117188</v>
      </c>
    </row>
    <row r="513" spans="1:3" x14ac:dyDescent="0.25">
      <c r="A513" s="13">
        <v>45593.3125</v>
      </c>
      <c r="B513" s="12">
        <v>16.816099166870117</v>
      </c>
      <c r="C513" s="12">
        <v>92.151763916015625</v>
      </c>
    </row>
    <row r="514" spans="1:3" x14ac:dyDescent="0.25">
      <c r="A514" s="13">
        <v>45593.322916666664</v>
      </c>
      <c r="B514" s="12">
        <v>17.278799057006836</v>
      </c>
      <c r="C514" s="12">
        <v>91.137344360351563</v>
      </c>
    </row>
    <row r="515" spans="1:3" x14ac:dyDescent="0.25">
      <c r="A515" s="13">
        <v>45593.333333333336</v>
      </c>
      <c r="B515" s="12">
        <v>17.679399490356445</v>
      </c>
      <c r="C515" s="12">
        <v>90.024749755859375</v>
      </c>
    </row>
    <row r="516" spans="1:3" x14ac:dyDescent="0.25">
      <c r="A516" s="13">
        <v>45593.34375</v>
      </c>
      <c r="B516" s="12">
        <v>18.034999847412109</v>
      </c>
      <c r="C516" s="12">
        <v>89.043464660644531</v>
      </c>
    </row>
    <row r="517" spans="1:3" x14ac:dyDescent="0.25">
      <c r="A517" s="13">
        <v>45593.354166666664</v>
      </c>
      <c r="B517" s="12">
        <v>18.706600189208984</v>
      </c>
      <c r="C517" s="12">
        <v>88.211196899414063</v>
      </c>
    </row>
    <row r="518" spans="1:3" x14ac:dyDescent="0.25">
      <c r="A518" s="13">
        <v>45593.364583333336</v>
      </c>
      <c r="B518" s="12">
        <v>19.423599243164063</v>
      </c>
      <c r="C518" s="12">
        <v>86.84014892578125</v>
      </c>
    </row>
    <row r="519" spans="1:3" x14ac:dyDescent="0.25">
      <c r="A519" s="13">
        <v>45593.375</v>
      </c>
      <c r="B519" s="12">
        <v>19.914800643920898</v>
      </c>
      <c r="C519" s="12">
        <v>86.165603637695313</v>
      </c>
    </row>
    <row r="520" spans="1:3" x14ac:dyDescent="0.25">
      <c r="A520" s="13">
        <v>45593.385416666664</v>
      </c>
      <c r="B520" s="12">
        <v>20.242399215698242</v>
      </c>
      <c r="C520" s="12">
        <v>85.676727294921875</v>
      </c>
    </row>
    <row r="521" spans="1:3" x14ac:dyDescent="0.25">
      <c r="A521" s="13">
        <v>45593.395833333336</v>
      </c>
      <c r="B521" s="12">
        <v>20.440099716186523</v>
      </c>
      <c r="C521" s="12">
        <v>86.2352294921875</v>
      </c>
    </row>
    <row r="522" spans="1:3" x14ac:dyDescent="0.25">
      <c r="A522" s="13">
        <v>45593.40625</v>
      </c>
      <c r="B522" s="12">
        <v>20.598199844360352</v>
      </c>
      <c r="C522" s="12">
        <v>86.722396850585938</v>
      </c>
    </row>
    <row r="523" spans="1:3" x14ac:dyDescent="0.25">
      <c r="A523" s="13">
        <v>45593.416666666664</v>
      </c>
      <c r="B523" s="12">
        <v>20.728099822998047</v>
      </c>
      <c r="C523" s="12">
        <v>86.905990600585938</v>
      </c>
    </row>
    <row r="524" spans="1:3" x14ac:dyDescent="0.25">
      <c r="A524" s="13">
        <v>45593.427083333336</v>
      </c>
      <c r="B524" s="12">
        <v>20.835399627685547</v>
      </c>
      <c r="C524" s="12">
        <v>86.627235412597656</v>
      </c>
    </row>
    <row r="525" spans="1:3" x14ac:dyDescent="0.25">
      <c r="A525" s="13">
        <v>45593.4375</v>
      </c>
      <c r="B525" s="12">
        <v>20.937099456787109</v>
      </c>
      <c r="C525" s="12">
        <v>87.270790100097656</v>
      </c>
    </row>
    <row r="526" spans="1:3" x14ac:dyDescent="0.25">
      <c r="A526" s="13">
        <v>45593.447916666664</v>
      </c>
      <c r="B526" s="12">
        <v>21.050100326538086</v>
      </c>
      <c r="C526" s="12">
        <v>87.410758972167969</v>
      </c>
    </row>
    <row r="527" spans="1:3" x14ac:dyDescent="0.25">
      <c r="A527" s="13">
        <v>45593.458333333336</v>
      </c>
      <c r="B527" s="12">
        <v>21.1968994140625</v>
      </c>
      <c r="C527" s="12">
        <v>87.465408325195313</v>
      </c>
    </row>
    <row r="528" spans="1:3" x14ac:dyDescent="0.25">
      <c r="A528" s="13">
        <v>45593.46875</v>
      </c>
      <c r="B528" s="12">
        <v>21.445499420166016</v>
      </c>
      <c r="C528" s="12">
        <v>77.58062744140625</v>
      </c>
    </row>
    <row r="529" spans="1:3" x14ac:dyDescent="0.25">
      <c r="A529" s="13">
        <v>45593.479166666664</v>
      </c>
      <c r="B529" s="12">
        <v>21.242099761962891</v>
      </c>
      <c r="C529" s="12">
        <v>62.639293670654297</v>
      </c>
    </row>
    <row r="530" spans="1:3" x14ac:dyDescent="0.25">
      <c r="A530" s="13">
        <v>45593.489583333336</v>
      </c>
      <c r="B530" s="12">
        <v>21.259099960327148</v>
      </c>
      <c r="C530" s="12">
        <v>61.547592163085938</v>
      </c>
    </row>
    <row r="531" spans="1:3" x14ac:dyDescent="0.25">
      <c r="A531" s="13">
        <v>45593.5</v>
      </c>
      <c r="B531" s="12">
        <v>22.044399261474609</v>
      </c>
      <c r="C531" s="12">
        <v>58.557765960693359</v>
      </c>
    </row>
    <row r="532" spans="1:3" x14ac:dyDescent="0.25">
      <c r="A532" s="13">
        <v>45593.510416666664</v>
      </c>
      <c r="B532" s="12">
        <v>22.061399459838867</v>
      </c>
      <c r="C532" s="12">
        <v>59.921226501464844</v>
      </c>
    </row>
    <row r="533" spans="1:3" x14ac:dyDescent="0.25">
      <c r="A533" s="13">
        <v>45593.520833333336</v>
      </c>
      <c r="B533" s="12">
        <v>22.083999633789063</v>
      </c>
      <c r="C533" s="12">
        <v>60.036449432373047</v>
      </c>
    </row>
    <row r="534" spans="1:3" x14ac:dyDescent="0.25">
      <c r="A534" s="13">
        <v>45593.53125</v>
      </c>
      <c r="B534" s="12">
        <v>22.683000564575195</v>
      </c>
      <c r="C534" s="12">
        <v>55.894763946533203</v>
      </c>
    </row>
    <row r="535" spans="1:3" x14ac:dyDescent="0.25">
      <c r="A535" s="13">
        <v>45593.541666666664</v>
      </c>
      <c r="B535" s="12">
        <v>23.202999114990234</v>
      </c>
      <c r="C535" s="12">
        <v>55.517158508300781</v>
      </c>
    </row>
    <row r="536" spans="1:3" x14ac:dyDescent="0.25">
      <c r="A536" s="13">
        <v>45593.552083333336</v>
      </c>
      <c r="B536" s="12">
        <v>24.039600372314453</v>
      </c>
      <c r="C536" s="12">
        <v>52.616371154785156</v>
      </c>
    </row>
    <row r="537" spans="1:3" x14ac:dyDescent="0.25">
      <c r="A537" s="13">
        <v>45593.5625</v>
      </c>
      <c r="B537" s="12">
        <v>23.932199478149414</v>
      </c>
      <c r="C537" s="12">
        <v>52.928817749023438</v>
      </c>
    </row>
    <row r="538" spans="1:3" x14ac:dyDescent="0.25">
      <c r="A538" s="13">
        <v>45593.572916666664</v>
      </c>
      <c r="B538" s="12">
        <v>23.298999786376953</v>
      </c>
      <c r="C538" s="12">
        <v>54.607280731201172</v>
      </c>
    </row>
    <row r="539" spans="1:3" x14ac:dyDescent="0.25">
      <c r="A539" s="13">
        <v>45593.583333333336</v>
      </c>
      <c r="B539" s="12">
        <v>22.903400421142578</v>
      </c>
      <c r="C539" s="12">
        <v>57.605518341064453</v>
      </c>
    </row>
    <row r="540" spans="1:3" x14ac:dyDescent="0.25">
      <c r="A540" s="13">
        <v>45593.59375</v>
      </c>
      <c r="B540" s="12">
        <v>22.552999496459961</v>
      </c>
      <c r="C540" s="12">
        <v>56.621868133544922</v>
      </c>
    </row>
    <row r="541" spans="1:3" x14ac:dyDescent="0.25">
      <c r="A541" s="13">
        <v>45593.604166666664</v>
      </c>
      <c r="B541" s="12">
        <v>22.31559944152832</v>
      </c>
      <c r="C541" s="12">
        <v>57.621379852294922</v>
      </c>
    </row>
    <row r="542" spans="1:3" x14ac:dyDescent="0.25">
      <c r="A542" s="13">
        <v>45593.614583333336</v>
      </c>
      <c r="B542" s="12">
        <v>22.292999267578125</v>
      </c>
      <c r="C542" s="12">
        <v>57.397258758544922</v>
      </c>
    </row>
    <row r="543" spans="1:3" x14ac:dyDescent="0.25">
      <c r="A543" s="13">
        <v>45593.625</v>
      </c>
      <c r="B543" s="12">
        <v>21.971000671386719</v>
      </c>
      <c r="C543" s="12">
        <v>58.113010406494141</v>
      </c>
    </row>
    <row r="544" spans="1:3" x14ac:dyDescent="0.25">
      <c r="A544" s="13">
        <v>45593.635416666664</v>
      </c>
      <c r="B544" s="12">
        <v>21.835300445556641</v>
      </c>
      <c r="C544" s="12">
        <v>58.443069458007813</v>
      </c>
    </row>
    <row r="545" spans="1:3" x14ac:dyDescent="0.25">
      <c r="A545" s="13">
        <v>45593.645833333336</v>
      </c>
      <c r="B545" s="12">
        <v>21.716699600219727</v>
      </c>
      <c r="C545" s="12">
        <v>61.808609008789063</v>
      </c>
    </row>
    <row r="546" spans="1:3" x14ac:dyDescent="0.25">
      <c r="A546" s="13">
        <v>45593.65625</v>
      </c>
      <c r="B546" s="12">
        <v>21.575399398803711</v>
      </c>
      <c r="C546" s="12">
        <v>59.716033935546875</v>
      </c>
    </row>
    <row r="547" spans="1:3" x14ac:dyDescent="0.25">
      <c r="A547" s="13">
        <v>45593.666666666664</v>
      </c>
      <c r="B547" s="12">
        <v>21.388999938964844</v>
      </c>
      <c r="C547" s="12">
        <v>59.549457550048828</v>
      </c>
    </row>
    <row r="548" spans="1:3" x14ac:dyDescent="0.25">
      <c r="A548" s="13">
        <v>45593.677083333336</v>
      </c>
      <c r="B548" s="12">
        <v>21.033100128173828</v>
      </c>
      <c r="C548" s="12">
        <v>61.809860229492188</v>
      </c>
    </row>
    <row r="549" spans="1:3" x14ac:dyDescent="0.25">
      <c r="A549" s="13">
        <v>45593.6875</v>
      </c>
      <c r="B549" s="12">
        <v>20.824100494384766</v>
      </c>
      <c r="C549" s="12">
        <v>61.188217163085938</v>
      </c>
    </row>
    <row r="550" spans="1:3" x14ac:dyDescent="0.25">
      <c r="A550" s="13">
        <v>45593.697916666664</v>
      </c>
      <c r="B550" s="12">
        <v>20.711200714111328</v>
      </c>
      <c r="C550" s="12">
        <v>64.247940063476563</v>
      </c>
    </row>
    <row r="551" spans="1:3" x14ac:dyDescent="0.25">
      <c r="A551" s="13">
        <v>45593.708333333336</v>
      </c>
      <c r="B551" s="12">
        <v>20.812799453735352</v>
      </c>
      <c r="C551" s="12">
        <v>63.416744232177734</v>
      </c>
    </row>
    <row r="552" spans="1:3" x14ac:dyDescent="0.25">
      <c r="A552" s="13">
        <v>45593.71875</v>
      </c>
      <c r="B552" s="12">
        <v>20.818500518798828</v>
      </c>
      <c r="C552" s="12">
        <v>63.773914337158203</v>
      </c>
    </row>
    <row r="553" spans="1:3" x14ac:dyDescent="0.25">
      <c r="A553" s="13">
        <v>45593.729166666664</v>
      </c>
      <c r="B553" s="12">
        <v>20.722499847412109</v>
      </c>
      <c r="C553" s="12">
        <v>63.723491668701172</v>
      </c>
    </row>
    <row r="554" spans="1:3" x14ac:dyDescent="0.25">
      <c r="A554" s="13">
        <v>45593.739583333336</v>
      </c>
      <c r="B554" s="12">
        <v>20.536100387573242</v>
      </c>
      <c r="C554" s="12">
        <v>65.451866149902344</v>
      </c>
    </row>
    <row r="555" spans="1:3" x14ac:dyDescent="0.25">
      <c r="A555" s="13">
        <v>45593.75</v>
      </c>
      <c r="B555" s="12">
        <v>20.468299865722656</v>
      </c>
      <c r="C555" s="12">
        <v>67.711448669433594</v>
      </c>
    </row>
    <row r="556" spans="1:3" x14ac:dyDescent="0.25">
      <c r="A556" s="13">
        <v>45593.760416666664</v>
      </c>
      <c r="B556" s="12">
        <v>20.428800582885742</v>
      </c>
      <c r="C556" s="12">
        <v>69.771110534667969</v>
      </c>
    </row>
    <row r="557" spans="1:3" x14ac:dyDescent="0.25">
      <c r="A557" s="13">
        <v>45593.770833333336</v>
      </c>
      <c r="B557" s="12">
        <v>20.332700729370117</v>
      </c>
      <c r="C557" s="12">
        <v>71.872604370117188</v>
      </c>
    </row>
    <row r="558" spans="1:3" x14ac:dyDescent="0.25">
      <c r="A558" s="13">
        <v>45593.78125</v>
      </c>
      <c r="B558" s="12">
        <v>20.202899932861328</v>
      </c>
      <c r="C558" s="12">
        <v>73.703506469726563</v>
      </c>
    </row>
    <row r="559" spans="1:3" x14ac:dyDescent="0.25">
      <c r="A559" s="13">
        <v>45593.791666666664</v>
      </c>
      <c r="B559" s="12">
        <v>20.044700622558594</v>
      </c>
      <c r="C559" s="12">
        <v>75.860893249511719</v>
      </c>
    </row>
    <row r="560" spans="1:3" x14ac:dyDescent="0.25">
      <c r="A560" s="13">
        <v>45593.802083333336</v>
      </c>
      <c r="B560" s="12">
        <v>19.897899627685547</v>
      </c>
      <c r="C560" s="12">
        <v>76.795806884765625</v>
      </c>
    </row>
    <row r="561" spans="1:3" x14ac:dyDescent="0.25">
      <c r="A561" s="13">
        <v>45593.8125</v>
      </c>
      <c r="B561" s="12">
        <v>19.734199523925781</v>
      </c>
      <c r="C561" s="12">
        <v>78.255607604980469</v>
      </c>
    </row>
    <row r="562" spans="1:3" x14ac:dyDescent="0.25">
      <c r="A562" s="13">
        <v>45593.822916666664</v>
      </c>
      <c r="B562" s="12">
        <v>19.570400238037109</v>
      </c>
      <c r="C562" s="12">
        <v>79.680519104003906</v>
      </c>
    </row>
    <row r="563" spans="1:3" x14ac:dyDescent="0.25">
      <c r="A563" s="13">
        <v>45593.833333333336</v>
      </c>
      <c r="B563" s="12">
        <v>19.417999267578125</v>
      </c>
      <c r="C563" s="12">
        <v>80.862747192382813</v>
      </c>
    </row>
    <row r="564" spans="1:3" x14ac:dyDescent="0.25">
      <c r="A564" s="13">
        <v>45593.84375</v>
      </c>
      <c r="B564" s="12">
        <v>19.271200180053711</v>
      </c>
      <c r="C564" s="12">
        <v>81.351661682128906</v>
      </c>
    </row>
    <row r="565" spans="1:3" x14ac:dyDescent="0.25">
      <c r="A565" s="13">
        <v>45593.854166666664</v>
      </c>
      <c r="B565" s="12">
        <v>19.124399185180664</v>
      </c>
      <c r="C565" s="12">
        <v>82.506523132324219</v>
      </c>
    </row>
    <row r="566" spans="1:3" x14ac:dyDescent="0.25">
      <c r="A566" s="13">
        <v>45593.864583333336</v>
      </c>
      <c r="B566" s="12">
        <v>19.000200271606445</v>
      </c>
      <c r="C566" s="12">
        <v>82.714599609375</v>
      </c>
    </row>
    <row r="567" spans="1:3" x14ac:dyDescent="0.25">
      <c r="A567" s="13">
        <v>45593.875</v>
      </c>
      <c r="B567" s="12">
        <v>19.28809928894043</v>
      </c>
      <c r="C567" s="12">
        <v>81.540664672851563</v>
      </c>
    </row>
    <row r="568" spans="1:3" x14ac:dyDescent="0.25">
      <c r="A568" s="13">
        <v>45593.885416666664</v>
      </c>
      <c r="B568" s="12">
        <v>19.643800735473633</v>
      </c>
      <c r="C568" s="12">
        <v>79.709922790527344</v>
      </c>
    </row>
    <row r="569" spans="1:3" x14ac:dyDescent="0.25">
      <c r="A569" s="13">
        <v>45593.895833333336</v>
      </c>
      <c r="B569" s="12">
        <v>19.824499130249023</v>
      </c>
      <c r="C569" s="12">
        <v>81.373237609863281</v>
      </c>
    </row>
    <row r="570" spans="1:3" x14ac:dyDescent="0.25">
      <c r="A570" s="13">
        <v>45593.90625</v>
      </c>
      <c r="B570" s="12">
        <v>19.841400146484375</v>
      </c>
      <c r="C570" s="12">
        <v>80.495506286621094</v>
      </c>
    </row>
    <row r="571" spans="1:3" x14ac:dyDescent="0.25">
      <c r="A571" s="13">
        <v>45593.916666666664</v>
      </c>
      <c r="B571" s="12">
        <v>19.751100540161133</v>
      </c>
      <c r="C571" s="12">
        <v>78.644493103027344</v>
      </c>
    </row>
    <row r="572" spans="1:3" x14ac:dyDescent="0.25">
      <c r="A572" s="13">
        <v>45593.927083333336</v>
      </c>
      <c r="B572" s="12">
        <v>19.581699371337891</v>
      </c>
      <c r="C572" s="12">
        <v>79.750144958496094</v>
      </c>
    </row>
    <row r="573" spans="1:3" x14ac:dyDescent="0.25">
      <c r="A573" s="13">
        <v>45593.9375</v>
      </c>
      <c r="B573" s="12">
        <v>19.367099761962891</v>
      </c>
      <c r="C573" s="12">
        <v>80.708465576171875</v>
      </c>
    </row>
    <row r="574" spans="1:3" x14ac:dyDescent="0.25">
      <c r="A574" s="13">
        <v>45593.947916666664</v>
      </c>
      <c r="B574" s="12">
        <v>19.124399185180664</v>
      </c>
      <c r="C574" s="12">
        <v>81.163864135742188</v>
      </c>
    </row>
    <row r="575" spans="1:3" x14ac:dyDescent="0.25">
      <c r="A575" s="13">
        <v>45593.958333333336</v>
      </c>
      <c r="B575" s="12">
        <v>18.864700317382813</v>
      </c>
      <c r="C575" s="12">
        <v>81.683441162109375</v>
      </c>
    </row>
    <row r="576" spans="1:3" x14ac:dyDescent="0.25">
      <c r="A576" s="13">
        <v>45593.96875</v>
      </c>
      <c r="B576" s="12">
        <v>18.604999542236328</v>
      </c>
      <c r="C576" s="12">
        <v>82.418655395507813</v>
      </c>
    </row>
    <row r="577" spans="1:3" x14ac:dyDescent="0.25">
      <c r="A577" s="13">
        <v>45593.979166666664</v>
      </c>
      <c r="B577" s="12">
        <v>18.362300872802734</v>
      </c>
      <c r="C577" s="12">
        <v>82.4739990234375</v>
      </c>
    </row>
    <row r="578" spans="1:3" x14ac:dyDescent="0.25">
      <c r="A578" s="13">
        <v>45593.989583333336</v>
      </c>
      <c r="B578" s="12">
        <v>18.108299255371094</v>
      </c>
      <c r="C578" s="12">
        <v>82.598175048828125</v>
      </c>
    </row>
    <row r="579" spans="1:3" x14ac:dyDescent="0.25">
      <c r="A579" s="14">
        <v>45594</v>
      </c>
      <c r="B579" s="12">
        <v>17.8656005859375</v>
      </c>
      <c r="C579" s="12">
        <v>83.290863037109375</v>
      </c>
    </row>
    <row r="580" spans="1:3" x14ac:dyDescent="0.25">
      <c r="A580" s="13">
        <v>45594.010416666664</v>
      </c>
      <c r="B580" s="12">
        <v>17.639900207519531</v>
      </c>
      <c r="C580" s="12">
        <v>83.894844055175781</v>
      </c>
    </row>
    <row r="581" spans="1:3" x14ac:dyDescent="0.25">
      <c r="A581" s="13">
        <v>45594.020833333336</v>
      </c>
      <c r="B581" s="12">
        <v>17.4197998046875</v>
      </c>
      <c r="C581" s="12">
        <v>84.182487487792969</v>
      </c>
    </row>
    <row r="582" spans="1:3" x14ac:dyDescent="0.25">
      <c r="A582" s="13">
        <v>45594.03125</v>
      </c>
      <c r="B582" s="12">
        <v>17.216699600219727</v>
      </c>
      <c r="C582" s="12">
        <v>84.08892822265625</v>
      </c>
    </row>
    <row r="583" spans="1:3" x14ac:dyDescent="0.25">
      <c r="A583" s="13">
        <v>45594.041666666664</v>
      </c>
      <c r="B583" s="12">
        <v>17.024900436401367</v>
      </c>
      <c r="C583" s="12">
        <v>83.886360168457031</v>
      </c>
    </row>
    <row r="584" spans="1:3" x14ac:dyDescent="0.25">
      <c r="A584" s="13">
        <v>45594.052083333336</v>
      </c>
      <c r="B584" s="12">
        <v>16.838699340820313</v>
      </c>
      <c r="C584" s="12">
        <v>84.193153381347656</v>
      </c>
    </row>
    <row r="585" spans="1:3" x14ac:dyDescent="0.25">
      <c r="A585" s="13">
        <v>45594.0625</v>
      </c>
      <c r="B585" s="12">
        <v>16.663799285888672</v>
      </c>
      <c r="C585" s="12">
        <v>84.225845336914063</v>
      </c>
    </row>
    <row r="586" spans="1:3" x14ac:dyDescent="0.25">
      <c r="A586" s="13">
        <v>45594.072916666664</v>
      </c>
      <c r="B586" s="12">
        <v>16.483299255371094</v>
      </c>
      <c r="C586" s="12">
        <v>84.008651733398438</v>
      </c>
    </row>
    <row r="587" spans="1:3" x14ac:dyDescent="0.25">
      <c r="A587" s="13">
        <v>45594.083333333336</v>
      </c>
      <c r="B587" s="12">
        <v>16.308399200439453</v>
      </c>
      <c r="C587" s="12">
        <v>84.038032531738281</v>
      </c>
    </row>
    <row r="588" spans="1:3" x14ac:dyDescent="0.25">
      <c r="A588" s="13">
        <v>45594.09375</v>
      </c>
      <c r="B588" s="12">
        <v>16.133600234985352</v>
      </c>
      <c r="C588" s="12">
        <v>84.097648620605469</v>
      </c>
    </row>
    <row r="589" spans="1:3" x14ac:dyDescent="0.25">
      <c r="A589" s="13">
        <v>45594.104166666664</v>
      </c>
      <c r="B589" s="12">
        <v>15.970000267028809</v>
      </c>
      <c r="C589" s="12">
        <v>84.078598022460938</v>
      </c>
    </row>
    <row r="590" spans="1:3" x14ac:dyDescent="0.25">
      <c r="A590" s="13">
        <v>45594.114583333336</v>
      </c>
      <c r="B590" s="12">
        <v>15.890999794006348</v>
      </c>
      <c r="C590" s="12">
        <v>84.329887390136719</v>
      </c>
    </row>
    <row r="591" spans="1:3" x14ac:dyDescent="0.25">
      <c r="A591" s="13">
        <v>45594.125</v>
      </c>
      <c r="B591" s="12">
        <v>16.122299194335938</v>
      </c>
      <c r="C591" s="12">
        <v>82.885856628417969</v>
      </c>
    </row>
    <row r="592" spans="1:3" x14ac:dyDescent="0.25">
      <c r="A592" s="13">
        <v>45594.135416666664</v>
      </c>
      <c r="B592" s="12">
        <v>16.415599822998047</v>
      </c>
      <c r="C592" s="12">
        <v>80.872749328613281</v>
      </c>
    </row>
    <row r="593" spans="1:3" x14ac:dyDescent="0.25">
      <c r="A593" s="13">
        <v>45594.145833333336</v>
      </c>
      <c r="B593" s="12">
        <v>16.579200744628906</v>
      </c>
      <c r="C593" s="12">
        <v>80.490425109863281</v>
      </c>
    </row>
    <row r="594" spans="1:3" x14ac:dyDescent="0.25">
      <c r="A594" s="13">
        <v>45594.15625</v>
      </c>
      <c r="B594" s="12">
        <v>16.607400894165039</v>
      </c>
      <c r="C594" s="12">
        <v>80.417869567871094</v>
      </c>
    </row>
    <row r="595" spans="1:3" x14ac:dyDescent="0.25">
      <c r="A595" s="13">
        <v>45594.166666666664</v>
      </c>
      <c r="B595" s="12">
        <v>16.551000595092773</v>
      </c>
      <c r="C595" s="12">
        <v>80.697517395019531</v>
      </c>
    </row>
    <row r="596" spans="1:3" x14ac:dyDescent="0.25">
      <c r="A596" s="13">
        <v>45594.177083333336</v>
      </c>
      <c r="B596" s="12">
        <v>16.438199996948242</v>
      </c>
      <c r="C596" s="12">
        <v>81.249893188476563</v>
      </c>
    </row>
    <row r="597" spans="1:3" x14ac:dyDescent="0.25">
      <c r="A597" s="13">
        <v>45594.1875</v>
      </c>
      <c r="B597" s="12">
        <v>16.291500091552734</v>
      </c>
      <c r="C597" s="12">
        <v>81.755783081054688</v>
      </c>
    </row>
    <row r="598" spans="1:3" x14ac:dyDescent="0.25">
      <c r="A598" s="13">
        <v>45594.197916666664</v>
      </c>
      <c r="B598" s="12">
        <v>16.133600234985352</v>
      </c>
      <c r="C598" s="12">
        <v>82.729896545410156</v>
      </c>
    </row>
    <row r="599" spans="1:3" x14ac:dyDescent="0.25">
      <c r="A599" s="13">
        <v>45594.208333333336</v>
      </c>
      <c r="B599" s="12">
        <v>16.037700653076172</v>
      </c>
      <c r="C599" s="12">
        <v>81.621124267578125</v>
      </c>
    </row>
    <row r="600" spans="1:3" x14ac:dyDescent="0.25">
      <c r="A600" s="13">
        <v>45594.21875</v>
      </c>
      <c r="B600" s="12">
        <v>16.212499618530273</v>
      </c>
      <c r="C600" s="12">
        <v>80.710227966308594</v>
      </c>
    </row>
    <row r="601" spans="1:3" x14ac:dyDescent="0.25">
      <c r="A601" s="13">
        <v>45594.229166666664</v>
      </c>
      <c r="B601" s="12">
        <v>16.432500839233398</v>
      </c>
      <c r="C601" s="12">
        <v>80.038330078125</v>
      </c>
    </row>
    <row r="602" spans="1:3" x14ac:dyDescent="0.25">
      <c r="A602" s="13">
        <v>45594.239583333336</v>
      </c>
      <c r="B602" s="12">
        <v>16.545299530029297</v>
      </c>
      <c r="C602" s="12">
        <v>79.852302551269531</v>
      </c>
    </row>
    <row r="603" spans="1:3" x14ac:dyDescent="0.25">
      <c r="A603" s="13">
        <v>45594.25</v>
      </c>
      <c r="B603" s="12">
        <v>16.551000595092773</v>
      </c>
      <c r="C603" s="12">
        <v>80.182891845703125</v>
      </c>
    </row>
    <row r="604" spans="1:3" x14ac:dyDescent="0.25">
      <c r="A604" s="13">
        <v>45594.260416666664</v>
      </c>
      <c r="B604" s="12">
        <v>16.47760009765625</v>
      </c>
      <c r="C604" s="12">
        <v>80.903556823730469</v>
      </c>
    </row>
    <row r="605" spans="1:3" x14ac:dyDescent="0.25">
      <c r="A605" s="13">
        <v>45594.270833333336</v>
      </c>
      <c r="B605" s="12">
        <v>16.353500366210938</v>
      </c>
      <c r="C605" s="12">
        <v>81.453849792480469</v>
      </c>
    </row>
    <row r="606" spans="1:3" x14ac:dyDescent="0.25">
      <c r="A606" s="13">
        <v>45594.28125</v>
      </c>
      <c r="B606" s="12">
        <v>16.201200485229492</v>
      </c>
      <c r="C606" s="12">
        <v>82.402275085449219</v>
      </c>
    </row>
    <row r="607" spans="1:3" x14ac:dyDescent="0.25">
      <c r="A607" s="13">
        <v>45594.291666666664</v>
      </c>
      <c r="B607" s="12">
        <v>15.981300354003906</v>
      </c>
      <c r="C607" s="12">
        <v>81.9439697265625</v>
      </c>
    </row>
    <row r="608" spans="1:3" x14ac:dyDescent="0.25">
      <c r="A608" s="13">
        <v>45594.302083333336</v>
      </c>
      <c r="B608" s="12">
        <v>15.924900054931641</v>
      </c>
      <c r="C608" s="12">
        <v>82.740364074707031</v>
      </c>
    </row>
    <row r="609" spans="1:3" x14ac:dyDescent="0.25">
      <c r="A609" s="13">
        <v>45594.3125</v>
      </c>
      <c r="B609" s="12">
        <v>16.449399948120117</v>
      </c>
      <c r="C609" s="12">
        <v>82.105979919433594</v>
      </c>
    </row>
    <row r="610" spans="1:3" x14ac:dyDescent="0.25">
      <c r="A610" s="13">
        <v>45594.322916666664</v>
      </c>
      <c r="B610" s="12">
        <v>17.228000640869141</v>
      </c>
      <c r="C610" s="12">
        <v>80.345298767089844</v>
      </c>
    </row>
    <row r="611" spans="1:3" x14ac:dyDescent="0.25">
      <c r="A611" s="13">
        <v>45594.333333333336</v>
      </c>
      <c r="B611" s="12">
        <v>17.8656005859375</v>
      </c>
      <c r="C611" s="12">
        <v>79.15899658203125</v>
      </c>
    </row>
    <row r="612" spans="1:3" x14ac:dyDescent="0.25">
      <c r="A612" s="13">
        <v>45594.34375</v>
      </c>
      <c r="B612" s="12">
        <v>18.345399856567383</v>
      </c>
      <c r="C612" s="12">
        <v>78.122230529785156</v>
      </c>
    </row>
    <row r="613" spans="1:3" x14ac:dyDescent="0.25">
      <c r="A613" s="13">
        <v>45594.354166666664</v>
      </c>
      <c r="B613" s="12">
        <v>18.960699081420898</v>
      </c>
      <c r="C613" s="12">
        <v>77.308456420898438</v>
      </c>
    </row>
    <row r="614" spans="1:3" x14ac:dyDescent="0.25">
      <c r="A614" s="13">
        <v>45594.364583333336</v>
      </c>
      <c r="B614" s="12">
        <v>19.451799392700195</v>
      </c>
      <c r="C614" s="12">
        <v>77.047622680664063</v>
      </c>
    </row>
    <row r="615" spans="1:3" x14ac:dyDescent="0.25">
      <c r="A615" s="13">
        <v>45594.375</v>
      </c>
      <c r="B615" s="12">
        <v>19.711599349975586</v>
      </c>
      <c r="C615" s="12">
        <v>76.734794616699219</v>
      </c>
    </row>
    <row r="616" spans="1:3" x14ac:dyDescent="0.25">
      <c r="A616" s="13">
        <v>45594.385416666664</v>
      </c>
      <c r="B616" s="12">
        <v>19.813199996948242</v>
      </c>
      <c r="C616" s="12">
        <v>77.100296020507813</v>
      </c>
    </row>
    <row r="617" spans="1:3" x14ac:dyDescent="0.25">
      <c r="A617" s="13">
        <v>45594.395833333336</v>
      </c>
      <c r="B617" s="12">
        <v>19.835800170898438</v>
      </c>
      <c r="C617" s="12">
        <v>78.103218078613281</v>
      </c>
    </row>
    <row r="618" spans="1:3" x14ac:dyDescent="0.25">
      <c r="A618" s="13">
        <v>45594.40625</v>
      </c>
      <c r="B618" s="12">
        <v>19.886600494384766</v>
      </c>
      <c r="C618" s="12">
        <v>79.493797302246094</v>
      </c>
    </row>
    <row r="619" spans="1:3" x14ac:dyDescent="0.25">
      <c r="A619" s="13">
        <v>45594.416666666664</v>
      </c>
      <c r="B619" s="12">
        <v>20.095600128173828</v>
      </c>
      <c r="C619" s="12">
        <v>80.715446472167969</v>
      </c>
    </row>
    <row r="620" spans="1:3" x14ac:dyDescent="0.25">
      <c r="A620" s="13">
        <v>45594.427083333336</v>
      </c>
      <c r="B620" s="12">
        <v>20.462600708007813</v>
      </c>
      <c r="C620" s="12">
        <v>80.487083435058594</v>
      </c>
    </row>
    <row r="621" spans="1:3" x14ac:dyDescent="0.25">
      <c r="A621" s="13">
        <v>45594.4375</v>
      </c>
      <c r="B621" s="12">
        <v>20.875</v>
      </c>
      <c r="C621" s="12">
        <v>82.299575805664063</v>
      </c>
    </row>
    <row r="622" spans="1:3" x14ac:dyDescent="0.25">
      <c r="A622" s="13">
        <v>45594.447916666664</v>
      </c>
      <c r="B622" s="12">
        <v>21.163000106811523</v>
      </c>
      <c r="C622" s="12">
        <v>64.160629272460938</v>
      </c>
    </row>
    <row r="623" spans="1:3" x14ac:dyDescent="0.25">
      <c r="A623" s="13">
        <v>45594.458333333336</v>
      </c>
      <c r="B623" s="12">
        <v>20.829799652099609</v>
      </c>
      <c r="C623" s="12">
        <v>61.117683410644531</v>
      </c>
    </row>
    <row r="624" spans="1:3" x14ac:dyDescent="0.25">
      <c r="A624" s="13">
        <v>45594.46875</v>
      </c>
      <c r="B624" s="12">
        <v>21.078300476074219</v>
      </c>
      <c r="C624" s="12">
        <v>57.519706726074219</v>
      </c>
    </row>
    <row r="625" spans="1:3" x14ac:dyDescent="0.25">
      <c r="A625" s="13">
        <v>45594.479166666664</v>
      </c>
      <c r="B625" s="12">
        <v>22.044399261474609</v>
      </c>
      <c r="C625" s="12">
        <v>53.997493743896484</v>
      </c>
    </row>
    <row r="626" spans="1:3" x14ac:dyDescent="0.25">
      <c r="A626" s="13">
        <v>45594.489583333336</v>
      </c>
      <c r="B626" s="12">
        <v>22.276100158691406</v>
      </c>
      <c r="C626" s="12">
        <v>56.387332916259766</v>
      </c>
    </row>
    <row r="627" spans="1:3" x14ac:dyDescent="0.25">
      <c r="A627" s="13">
        <v>45594.5</v>
      </c>
      <c r="B627" s="12">
        <v>22.519100189208984</v>
      </c>
      <c r="C627" s="12">
        <v>52.563819885253906</v>
      </c>
    </row>
    <row r="628" spans="1:3" x14ac:dyDescent="0.25">
      <c r="A628" s="13">
        <v>45594.510416666664</v>
      </c>
      <c r="B628" s="12">
        <v>22.117900848388672</v>
      </c>
      <c r="C628" s="12">
        <v>56.262676239013672</v>
      </c>
    </row>
    <row r="629" spans="1:3" x14ac:dyDescent="0.25">
      <c r="A629" s="13">
        <v>45594.520833333336</v>
      </c>
      <c r="B629" s="12">
        <v>21.530300140380859</v>
      </c>
      <c r="C629" s="12">
        <v>55.134616851806641</v>
      </c>
    </row>
    <row r="630" spans="1:3" x14ac:dyDescent="0.25">
      <c r="A630" s="13">
        <v>45594.53125</v>
      </c>
      <c r="B630" s="12">
        <v>20.965299606323242</v>
      </c>
      <c r="C630" s="12">
        <v>57.196823120117188</v>
      </c>
    </row>
    <row r="631" spans="1:3" x14ac:dyDescent="0.25">
      <c r="A631" s="13">
        <v>45594.541666666664</v>
      </c>
      <c r="B631" s="12">
        <v>20.50779914855957</v>
      </c>
      <c r="C631" s="12">
        <v>62.964958190917969</v>
      </c>
    </row>
    <row r="632" spans="1:3" x14ac:dyDescent="0.25">
      <c r="A632" s="13">
        <v>45594.552083333336</v>
      </c>
      <c r="B632" s="12">
        <v>20.264999389648438</v>
      </c>
      <c r="C632" s="12">
        <v>63.044166564941406</v>
      </c>
    </row>
    <row r="633" spans="1:3" x14ac:dyDescent="0.25">
      <c r="A633" s="13">
        <v>45594.5625</v>
      </c>
      <c r="B633" s="12">
        <v>20.197200775146484</v>
      </c>
      <c r="C633" s="12">
        <v>60.960502624511719</v>
      </c>
    </row>
    <row r="634" spans="1:3" x14ac:dyDescent="0.25">
      <c r="A634" s="13">
        <v>45594.572916666664</v>
      </c>
      <c r="B634" s="12">
        <v>20.225400924682617</v>
      </c>
      <c r="C634" s="12">
        <v>59.974308013916016</v>
      </c>
    </row>
    <row r="635" spans="1:3" x14ac:dyDescent="0.25">
      <c r="A635" s="13">
        <v>45594.583333333336</v>
      </c>
      <c r="B635" s="12">
        <v>20.310199737548828</v>
      </c>
      <c r="C635" s="12">
        <v>61.449905395507813</v>
      </c>
    </row>
    <row r="636" spans="1:3" x14ac:dyDescent="0.25">
      <c r="A636" s="13">
        <v>45594.59375</v>
      </c>
      <c r="B636" s="12">
        <v>20.615100860595703</v>
      </c>
      <c r="C636" s="12">
        <v>59.902145385742188</v>
      </c>
    </row>
    <row r="637" spans="1:3" x14ac:dyDescent="0.25">
      <c r="A637" s="13">
        <v>45594.604166666664</v>
      </c>
      <c r="B637" s="12">
        <v>20.620800018310547</v>
      </c>
      <c r="C637" s="12">
        <v>61.175189971923828</v>
      </c>
    </row>
    <row r="638" spans="1:3" x14ac:dyDescent="0.25">
      <c r="A638" s="13">
        <v>45594.614583333336</v>
      </c>
      <c r="B638" s="12">
        <v>21.010499954223633</v>
      </c>
      <c r="C638" s="12">
        <v>59.297477722167969</v>
      </c>
    </row>
    <row r="639" spans="1:3" x14ac:dyDescent="0.25">
      <c r="A639" s="13">
        <v>45594.625</v>
      </c>
      <c r="B639" s="12">
        <v>21.86359977722168</v>
      </c>
      <c r="C639" s="12">
        <v>58.150653839111328</v>
      </c>
    </row>
    <row r="640" spans="1:3" x14ac:dyDescent="0.25">
      <c r="A640" s="13">
        <v>45594.635416666664</v>
      </c>
      <c r="B640" s="12">
        <v>21.869199752807617</v>
      </c>
      <c r="C640" s="12">
        <v>61.338943481445313</v>
      </c>
    </row>
    <row r="641" spans="1:3" x14ac:dyDescent="0.25">
      <c r="A641" s="13">
        <v>45594.645833333336</v>
      </c>
      <c r="B641" s="12">
        <v>21.513299942016602</v>
      </c>
      <c r="C641" s="12">
        <v>61.363555908203125</v>
      </c>
    </row>
    <row r="642" spans="1:3" x14ac:dyDescent="0.25">
      <c r="A642" s="13">
        <v>45594.65625</v>
      </c>
      <c r="B642" s="12">
        <v>21.027500152587891</v>
      </c>
      <c r="C642" s="12">
        <v>60.909236907958984</v>
      </c>
    </row>
    <row r="643" spans="1:3" x14ac:dyDescent="0.25">
      <c r="A643" s="13">
        <v>45594.666666666664</v>
      </c>
      <c r="B643" s="12">
        <v>20.846700668334961</v>
      </c>
      <c r="C643" s="12">
        <v>64.439682006835938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Rozmístění rostlin </vt:lpstr>
      <vt:lpstr>Růstové znaky</vt:lpstr>
      <vt:lpstr>Vlhkost substrátu</vt:lpstr>
      <vt:lpstr>Gazometrie</vt:lpstr>
      <vt:lpstr>Fluorescence chlorofylu</vt:lpstr>
      <vt:lpstr>Ozářenost</vt:lpstr>
      <vt:lpstr>Respirace</vt:lpstr>
      <vt:lpstr>Biomasa</vt:lpstr>
      <vt:lpstr>Teplota a vlhkost vzduchu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Peter Váczi</cp:lastModifiedBy>
  <dcterms:created xsi:type="dcterms:W3CDTF">2023-10-23T05:42:22Z</dcterms:created>
  <dcterms:modified xsi:type="dcterms:W3CDTF">2024-11-05T16:00:24Z</dcterms:modified>
</cp:coreProperties>
</file>