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copy.ics.muni.cz\share\712003-Functional Genomics and Proteomics of Plants\SHARED\Tomovičová Lucia\Genomics practice\2023_Cvika genomika_qPCR\Data analysis\"/>
    </mc:Choice>
  </mc:AlternateContent>
  <xr:revisionPtr revIDLastSave="0" documentId="13_ncr:1_{CC5813AA-5CCF-4466-BFDE-EFF95A6A2E84}" xr6:coauthVersionLast="47" xr6:coauthVersionMax="47" xr10:uidLastSave="{00000000-0000-0000-0000-000000000000}"/>
  <bookViews>
    <workbookView xWindow="11230" yWindow="2860" windowWidth="24520" windowHeight="16540" activeTab="1" xr2:uid="{00000000-000D-0000-FFFF-FFFF00000000}"/>
  </bookViews>
  <sheets>
    <sheet name="Efektivita amplifikace" sheetId="1" r:id="rId1"/>
    <sheet name="Analýza exprese genu LBD29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4" i="5"/>
  <c r="F28" i="5"/>
  <c r="G28" i="5" s="1"/>
  <c r="F20" i="5"/>
  <c r="G20" i="5" s="1"/>
  <c r="F16" i="5"/>
  <c r="G16" i="5" s="1"/>
  <c r="F12" i="5"/>
  <c r="G12" i="5" s="1"/>
  <c r="E34" i="5"/>
  <c r="F34" i="5" s="1"/>
  <c r="G34" i="5" s="1"/>
  <c r="E33" i="5"/>
  <c r="F33" i="5" s="1"/>
  <c r="G33" i="5" s="1"/>
  <c r="E30" i="5"/>
  <c r="F30" i="5" s="1"/>
  <c r="G30" i="5" s="1"/>
  <c r="E29" i="5"/>
  <c r="E28" i="5"/>
  <c r="F29" i="5" s="1"/>
  <c r="G29" i="5" s="1"/>
  <c r="E26" i="5"/>
  <c r="F26" i="5" s="1"/>
  <c r="E25" i="5"/>
  <c r="F25" i="5" s="1"/>
  <c r="G25" i="5" s="1"/>
  <c r="E24" i="5"/>
  <c r="F24" i="5" s="1"/>
  <c r="E22" i="5"/>
  <c r="F22" i="5" s="1"/>
  <c r="G22" i="5" s="1"/>
  <c r="E21" i="5"/>
  <c r="F21" i="5" s="1"/>
  <c r="G21" i="5" s="1"/>
  <c r="E20" i="5"/>
  <c r="E18" i="5"/>
  <c r="E17" i="5"/>
  <c r="E16" i="5"/>
  <c r="E14" i="5"/>
  <c r="F14" i="5" s="1"/>
  <c r="G14" i="5" s="1"/>
  <c r="E13" i="5"/>
  <c r="E12" i="5"/>
  <c r="F17" i="5" s="1"/>
  <c r="G17" i="5" s="1"/>
  <c r="E10" i="5"/>
  <c r="E9" i="5"/>
  <c r="E8" i="5"/>
  <c r="E6" i="5"/>
  <c r="E5" i="5"/>
  <c r="G4" i="5" l="1"/>
  <c r="F5" i="5"/>
  <c r="F6" i="5"/>
  <c r="F10" i="5"/>
  <c r="F9" i="5"/>
  <c r="F8" i="5"/>
  <c r="H29" i="5"/>
  <c r="I29" i="5"/>
  <c r="I21" i="5"/>
  <c r="H21" i="5"/>
  <c r="H5" i="5"/>
  <c r="I5" i="5"/>
  <c r="I13" i="5"/>
  <c r="H13" i="5"/>
  <c r="I17" i="5"/>
  <c r="H17" i="5"/>
  <c r="F13" i="5"/>
  <c r="F18" i="5"/>
  <c r="G18" i="5" s="1"/>
  <c r="G6" i="5" l="1"/>
  <c r="G9" i="5"/>
  <c r="G10" i="5"/>
  <c r="G24" i="5"/>
  <c r="G26" i="5"/>
  <c r="E32" i="5"/>
  <c r="F32" i="5" s="1"/>
  <c r="G32" i="5" s="1"/>
  <c r="E9" i="1"/>
  <c r="E8" i="1"/>
  <c r="G9" i="1"/>
  <c r="G31" i="1"/>
  <c r="E31" i="1"/>
  <c r="G30" i="1"/>
  <c r="E30" i="1"/>
  <c r="G29" i="1"/>
  <c r="E29" i="1"/>
  <c r="G28" i="1"/>
  <c r="E28" i="1"/>
  <c r="G27" i="1"/>
  <c r="E27" i="1"/>
  <c r="G35" i="1" s="1"/>
  <c r="H33" i="5" l="1"/>
  <c r="I33" i="5"/>
  <c r="I25" i="5"/>
  <c r="H25" i="5"/>
  <c r="G8" i="5"/>
  <c r="G13" i="5"/>
  <c r="G5" i="5"/>
  <c r="G36" i="1"/>
  <c r="G37" i="1"/>
  <c r="G5" i="1"/>
  <c r="G8" i="1"/>
  <c r="E7" i="1"/>
  <c r="G7" i="1"/>
  <c r="G6" i="1"/>
  <c r="E6" i="1"/>
  <c r="E5" i="1"/>
  <c r="H9" i="5" l="1"/>
  <c r="I9" i="5"/>
  <c r="G14" i="1"/>
  <c r="G13" i="1"/>
  <c r="G15" i="1" s="1"/>
</calcChain>
</file>

<file path=xl/sharedStrings.xml><?xml version="1.0" encoding="utf-8"?>
<sst xmlns="http://schemas.openxmlformats.org/spreadsheetml/2006/main" count="66" uniqueCount="36">
  <si>
    <t>cDNA</t>
  </si>
  <si>
    <t>Ct 1</t>
  </si>
  <si>
    <t>Ct 2</t>
  </si>
  <si>
    <t>Avg Ct</t>
  </si>
  <si>
    <t>Sample Quantity</t>
  </si>
  <si>
    <t>Log (sample quantity)</t>
  </si>
  <si>
    <t>10x</t>
  </si>
  <si>
    <t>100x</t>
  </si>
  <si>
    <t>1.000x</t>
  </si>
  <si>
    <t>10.000x</t>
  </si>
  <si>
    <t>100.000x</t>
  </si>
  <si>
    <t>Slope</t>
  </si>
  <si>
    <t>R Squared</t>
  </si>
  <si>
    <t>Efficiency (%)</t>
  </si>
  <si>
    <r>
      <t xml:space="preserve">Testovaný gen: </t>
    </r>
    <r>
      <rPr>
        <i/>
        <sz val="11"/>
        <color theme="1"/>
        <rFont val="Calibri"/>
        <family val="2"/>
        <charset val="238"/>
        <scheme val="minor"/>
      </rPr>
      <t>LBD29</t>
    </r>
  </si>
  <si>
    <t>Vzorek</t>
  </si>
  <si>
    <r>
      <t xml:space="preserve">Ct
(testovaný gen: </t>
    </r>
    <r>
      <rPr>
        <b/>
        <i/>
        <sz val="11"/>
        <color theme="0"/>
        <rFont val="Calibri"/>
        <family val="2"/>
        <charset val="238"/>
        <scheme val="minor"/>
      </rPr>
      <t>LBD29</t>
    </r>
    <r>
      <rPr>
        <b/>
        <sz val="11"/>
        <color theme="0"/>
        <rFont val="Calibri"/>
        <family val="2"/>
        <charset val="238"/>
        <scheme val="minor"/>
      </rPr>
      <t>)</t>
    </r>
  </si>
  <si>
    <r>
      <t>Ct
(referenční gen:</t>
    </r>
    <r>
      <rPr>
        <b/>
        <i/>
        <sz val="11"/>
        <color theme="0"/>
        <rFont val="Calibri"/>
        <family val="2"/>
        <charset val="238"/>
        <scheme val="minor"/>
      </rPr>
      <t xml:space="preserve"> UBC10</t>
    </r>
    <r>
      <rPr>
        <b/>
        <sz val="11"/>
        <color theme="0"/>
        <rFont val="Calibri"/>
        <family val="2"/>
        <charset val="238"/>
        <scheme val="minor"/>
      </rPr>
      <t>)</t>
    </r>
  </si>
  <si>
    <t>Δ Ct</t>
  </si>
  <si>
    <t>ΔΔCt</t>
  </si>
  <si>
    <t>SD
(odchylka)</t>
  </si>
  <si>
    <t>6 hod</t>
  </si>
  <si>
    <t>DMSO 6h</t>
  </si>
  <si>
    <t>NAA 6h</t>
  </si>
  <si>
    <t>12 hod</t>
  </si>
  <si>
    <t>DMSO 12h</t>
  </si>
  <si>
    <t>NAA 12h</t>
  </si>
  <si>
    <t>24 hod</t>
  </si>
  <si>
    <t>DMSO 24h</t>
  </si>
  <si>
    <t>NAA 24h</t>
  </si>
  <si>
    <t>48 hod</t>
  </si>
  <si>
    <t>DMSO 48h</t>
  </si>
  <si>
    <t>NAA 48h</t>
  </si>
  <si>
    <r>
      <t xml:space="preserve">Referenční gen: </t>
    </r>
    <r>
      <rPr>
        <i/>
        <sz val="11"/>
        <color theme="1"/>
        <rFont val="Calibri"/>
        <family val="2"/>
        <charset val="238"/>
        <scheme val="minor"/>
      </rPr>
      <t>UBC10</t>
    </r>
  </si>
  <si>
    <r>
      <t>2</t>
    </r>
    <r>
      <rPr>
        <b/>
        <vertAlign val="superscript"/>
        <sz val="11"/>
        <color theme="0"/>
        <rFont val="Calibri"/>
        <family val="2"/>
        <charset val="238"/>
        <scheme val="minor"/>
      </rPr>
      <t>-(∆∆Ct)</t>
    </r>
  </si>
  <si>
    <r>
      <t>Průměr 
2</t>
    </r>
    <r>
      <rPr>
        <b/>
        <vertAlign val="superscript"/>
        <sz val="11"/>
        <color theme="0"/>
        <rFont val="Calibri"/>
        <family val="2"/>
        <charset val="238"/>
        <scheme val="minor"/>
      </rPr>
      <t>-(∆∆Ct)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</si>
</sst>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indexed="8"/>
      <name val="Helvetica Neue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1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Protection="0">
      <alignment vertical="top"/>
    </xf>
  </cellStyleXfs>
  <cellXfs count="87">
    <xf numFmtId="0" fontId="0" fillId="0" borderId="0" xfId="0"/>
    <xf numFmtId="0" fontId="0" fillId="2" borderId="0" xfId="0" applyFill="1"/>
    <xf numFmtId="0" fontId="3" fillId="2" borderId="0" xfId="1" applyFill="1"/>
    <xf numFmtId="0" fontId="2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3" fillId="2" borderId="0" xfId="1" applyNumberFormat="1" applyFill="1" applyAlignment="1">
      <alignment horizontal="center"/>
    </xf>
    <xf numFmtId="0" fontId="3" fillId="2" borderId="0" xfId="1" applyFill="1" applyAlignment="1">
      <alignment horizontal="center"/>
    </xf>
    <xf numFmtId="0" fontId="0" fillId="2" borderId="1" xfId="0" applyFill="1" applyBorder="1" applyAlignment="1">
      <alignment horizontal="center"/>
    </xf>
    <xf numFmtId="2" fontId="3" fillId="2" borderId="1" xfId="1" applyNumberFormat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/>
    <xf numFmtId="164" fontId="0" fillId="2" borderId="0" xfId="0" applyNumberFormat="1" applyFill="1"/>
    <xf numFmtId="0" fontId="5" fillId="2" borderId="1" xfId="1" applyFont="1" applyFill="1" applyBorder="1"/>
    <xf numFmtId="2" fontId="5" fillId="3" borderId="1" xfId="1" applyNumberFormat="1" applyFont="1" applyFill="1" applyBorder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3" fillId="2" borderId="0" xfId="1" applyNumberForma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3" fillId="2" borderId="0" xfId="1" applyNumberFormat="1" applyFill="1" applyAlignment="1">
      <alignment horizontal="center"/>
    </xf>
    <xf numFmtId="165" fontId="3" fillId="2" borderId="1" xfId="1" applyNumberForma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 vertical="center"/>
    </xf>
    <xf numFmtId="164" fontId="0" fillId="2" borderId="3" xfId="0" applyNumberFormat="1" applyFill="1" applyBorder="1"/>
    <xf numFmtId="0" fontId="13" fillId="0" borderId="0" xfId="2" applyNumberFormat="1" applyFont="1">
      <alignment vertical="top"/>
    </xf>
    <xf numFmtId="0" fontId="13" fillId="2" borderId="0" xfId="2" applyNumberFormat="1" applyFont="1" applyFill="1" applyBorder="1">
      <alignment vertical="top"/>
    </xf>
    <xf numFmtId="0" fontId="14" fillId="0" borderId="0" xfId="2" applyFont="1" applyAlignment="1"/>
    <xf numFmtId="0" fontId="15" fillId="7" borderId="4" xfId="2" applyNumberFormat="1" applyFont="1" applyFill="1" applyBorder="1" applyAlignment="1">
      <alignment horizontal="center" vertical="top" wrapText="1"/>
    </xf>
    <xf numFmtId="0" fontId="9" fillId="7" borderId="4" xfId="2" applyNumberFormat="1" applyFont="1" applyFill="1" applyBorder="1" applyAlignment="1">
      <alignment horizontal="center" vertical="center" wrapText="1"/>
    </xf>
    <xf numFmtId="0" fontId="9" fillId="10" borderId="4" xfId="2" applyNumberFormat="1" applyFont="1" applyFill="1" applyBorder="1" applyAlignment="1">
      <alignment horizontal="center" vertical="center" wrapText="1"/>
    </xf>
    <xf numFmtId="0" fontId="15" fillId="2" borderId="0" xfId="2" applyNumberFormat="1" applyFont="1" applyFill="1" applyBorder="1" applyAlignment="1">
      <alignment horizontal="center" vertical="top" wrapText="1"/>
    </xf>
    <xf numFmtId="0" fontId="13" fillId="0" borderId="0" xfId="2" applyNumberFormat="1" applyFont="1" applyBorder="1">
      <alignment vertical="top"/>
    </xf>
    <xf numFmtId="0" fontId="15" fillId="7" borderId="4" xfId="2" applyNumberFormat="1" applyFont="1" applyFill="1" applyBorder="1" applyAlignment="1">
      <alignment horizontal="left" vertical="top" wrapText="1"/>
    </xf>
    <xf numFmtId="0" fontId="16" fillId="2" borderId="4" xfId="2" applyNumberFormat="1" applyFont="1" applyFill="1" applyBorder="1" applyAlignment="1">
      <alignment horizontal="left" vertical="top" wrapText="1"/>
    </xf>
    <xf numFmtId="166" fontId="1" fillId="2" borderId="4" xfId="2" applyNumberFormat="1" applyFont="1" applyFill="1" applyBorder="1" applyAlignment="1">
      <alignment vertical="top" wrapText="1"/>
    </xf>
    <xf numFmtId="2" fontId="1" fillId="2" borderId="4" xfId="2" applyNumberFormat="1" applyFont="1" applyFill="1" applyBorder="1" applyAlignment="1">
      <alignment vertical="top" wrapText="1"/>
    </xf>
    <xf numFmtId="0" fontId="1" fillId="2" borderId="4" xfId="2" applyNumberFormat="1" applyFont="1" applyFill="1" applyBorder="1" applyAlignment="1">
      <alignment vertical="top" wrapText="1"/>
    </xf>
    <xf numFmtId="0" fontId="13" fillId="2" borderId="0" xfId="2" applyNumberFormat="1" applyFont="1" applyFill="1" applyBorder="1" applyAlignment="1">
      <alignment vertical="top" wrapText="1"/>
    </xf>
    <xf numFmtId="0" fontId="17" fillId="2" borderId="0" xfId="2" applyNumberFormat="1" applyFont="1" applyFill="1" applyBorder="1" applyAlignment="1"/>
    <xf numFmtId="0" fontId="18" fillId="2" borderId="4" xfId="2" applyNumberFormat="1" applyFont="1" applyFill="1" applyBorder="1" applyAlignment="1"/>
    <xf numFmtId="0" fontId="1" fillId="2" borderId="4" xfId="2" applyFont="1" applyFill="1" applyBorder="1" applyAlignment="1"/>
    <xf numFmtId="0" fontId="1" fillId="0" borderId="4" xfId="2" applyNumberFormat="1" applyFont="1" applyFill="1" applyBorder="1" applyAlignment="1">
      <alignment vertical="top" wrapText="1"/>
    </xf>
    <xf numFmtId="166" fontId="13" fillId="2" borderId="0" xfId="2" applyNumberFormat="1" applyFont="1" applyFill="1" applyBorder="1" applyAlignment="1">
      <alignment vertical="top" wrapText="1"/>
    </xf>
    <xf numFmtId="2" fontId="1" fillId="0" borderId="4" xfId="2" applyNumberFormat="1" applyFont="1" applyFill="1" applyBorder="1" applyAlignment="1">
      <alignment vertical="top" wrapText="1"/>
    </xf>
    <xf numFmtId="0" fontId="19" fillId="2" borderId="0" xfId="2" applyNumberFormat="1" applyFont="1" applyFill="1" applyBorder="1" applyAlignment="1">
      <alignment horizontal="left" vertical="top" wrapText="1"/>
    </xf>
    <xf numFmtId="2" fontId="1" fillId="3" borderId="4" xfId="2" applyNumberFormat="1" applyFont="1" applyFill="1" applyBorder="1" applyAlignment="1">
      <alignment vertical="top" wrapText="1"/>
    </xf>
    <xf numFmtId="0" fontId="9" fillId="7" borderId="4" xfId="2" applyNumberFormat="1" applyFont="1" applyFill="1" applyBorder="1" applyAlignment="1">
      <alignment horizontal="left" vertical="top" wrapText="1"/>
    </xf>
    <xf numFmtId="0" fontId="18" fillId="9" borderId="4" xfId="2" applyNumberFormat="1" applyFont="1" applyFill="1" applyBorder="1" applyAlignment="1"/>
    <xf numFmtId="0" fontId="1" fillId="9" borderId="4" xfId="2" applyFont="1" applyFill="1" applyBorder="1" applyAlignment="1"/>
    <xf numFmtId="166" fontId="1" fillId="9" borderId="4" xfId="2" applyNumberFormat="1" applyFont="1" applyFill="1" applyBorder="1" applyAlignment="1">
      <alignment vertical="top" wrapText="1"/>
    </xf>
    <xf numFmtId="2" fontId="1" fillId="9" borderId="4" xfId="2" applyNumberFormat="1" applyFont="1" applyFill="1" applyBorder="1" applyAlignment="1">
      <alignment vertical="top" wrapText="1"/>
    </xf>
    <xf numFmtId="0" fontId="1" fillId="9" borderId="4" xfId="2" applyNumberFormat="1" applyFont="1" applyFill="1" applyBorder="1" applyAlignment="1">
      <alignment vertical="top" wrapText="1"/>
    </xf>
    <xf numFmtId="0" fontId="20" fillId="2" borderId="0" xfId="2" applyNumberFormat="1" applyFont="1" applyFill="1" applyBorder="1" applyAlignment="1">
      <alignment vertical="top" wrapText="1"/>
    </xf>
    <xf numFmtId="0" fontId="18" fillId="8" borderId="4" xfId="2" applyNumberFormat="1" applyFont="1" applyFill="1" applyBorder="1" applyAlignment="1"/>
    <xf numFmtId="0" fontId="1" fillId="8" borderId="4" xfId="2" applyFont="1" applyFill="1" applyBorder="1" applyAlignment="1"/>
    <xf numFmtId="166" fontId="1" fillId="8" borderId="4" xfId="2" applyNumberFormat="1" applyFont="1" applyFill="1" applyBorder="1" applyAlignment="1">
      <alignment vertical="top" wrapText="1"/>
    </xf>
    <xf numFmtId="2" fontId="1" fillId="8" borderId="4" xfId="2" applyNumberFormat="1" applyFont="1" applyFill="1" applyBorder="1" applyAlignment="1">
      <alignment vertical="top" wrapText="1"/>
    </xf>
    <xf numFmtId="0" fontId="1" fillId="8" borderId="4" xfId="2" applyNumberFormat="1" applyFont="1" applyFill="1" applyBorder="1" applyAlignment="1">
      <alignment vertical="top" wrapText="1"/>
    </xf>
    <xf numFmtId="0" fontId="16" fillId="8" borderId="4" xfId="2" applyNumberFormat="1" applyFont="1" applyFill="1" applyBorder="1" applyAlignment="1">
      <alignment horizontal="left" vertical="top" wrapText="1"/>
    </xf>
    <xf numFmtId="0" fontId="18" fillId="6" borderId="4" xfId="2" applyNumberFormat="1" applyFont="1" applyFill="1" applyBorder="1" applyAlignment="1"/>
    <xf numFmtId="0" fontId="1" fillId="6" borderId="4" xfId="2" applyFont="1" applyFill="1" applyBorder="1" applyAlignment="1"/>
    <xf numFmtId="166" fontId="1" fillId="6" borderId="4" xfId="2" applyNumberFormat="1" applyFont="1" applyFill="1" applyBorder="1" applyAlignment="1">
      <alignment vertical="top" wrapText="1"/>
    </xf>
    <xf numFmtId="2" fontId="1" fillId="6" borderId="4" xfId="2" applyNumberFormat="1" applyFont="1" applyFill="1" applyBorder="1" applyAlignment="1">
      <alignment vertical="top" wrapText="1"/>
    </xf>
    <xf numFmtId="0" fontId="1" fillId="6" borderId="4" xfId="2" applyNumberFormat="1" applyFont="1" applyFill="1" applyBorder="1" applyAlignment="1">
      <alignment vertical="top" wrapText="1"/>
    </xf>
    <xf numFmtId="0" fontId="16" fillId="6" borderId="4" xfId="2" applyNumberFormat="1" applyFont="1" applyFill="1" applyBorder="1" applyAlignment="1">
      <alignment horizontal="left" vertical="top" wrapText="1"/>
    </xf>
    <xf numFmtId="0" fontId="15" fillId="2" borderId="0" xfId="2" applyNumberFormat="1" applyFont="1" applyFill="1" applyBorder="1" applyAlignment="1">
      <alignment horizontal="left" vertical="top" wrapText="1"/>
    </xf>
    <xf numFmtId="0" fontId="14" fillId="2" borderId="0" xfId="2" applyFont="1" applyFill="1" applyBorder="1" applyAlignment="1"/>
    <xf numFmtId="2" fontId="13" fillId="2" borderId="0" xfId="2" applyNumberFormat="1" applyFont="1" applyFill="1" applyBorder="1" applyAlignment="1">
      <alignment vertical="top" wrapText="1"/>
    </xf>
    <xf numFmtId="0" fontId="15" fillId="0" borderId="0" xfId="2" applyNumberFormat="1" applyFont="1" applyFill="1" applyBorder="1" applyAlignment="1">
      <alignment horizontal="left" vertical="top" wrapText="1"/>
    </xf>
    <xf numFmtId="0" fontId="17" fillId="0" borderId="0" xfId="2" applyNumberFormat="1" applyFont="1" applyFill="1" applyBorder="1" applyAlignment="1"/>
    <xf numFmtId="0" fontId="14" fillId="0" borderId="0" xfId="2" applyFont="1" applyFill="1" applyBorder="1" applyAlignment="1"/>
    <xf numFmtId="0" fontId="13" fillId="0" borderId="0" xfId="2" applyNumberFormat="1" applyFont="1" applyFill="1" applyBorder="1" applyAlignment="1">
      <alignment vertical="top" wrapText="1"/>
    </xf>
    <xf numFmtId="2" fontId="13" fillId="0" borderId="0" xfId="2" applyNumberFormat="1" applyFont="1" applyFill="1" applyBorder="1" applyAlignment="1">
      <alignment vertical="top" wrapText="1"/>
    </xf>
    <xf numFmtId="0" fontId="19" fillId="0" borderId="0" xfId="2" applyNumberFormat="1" applyFont="1" applyFill="1" applyBorder="1" applyAlignment="1">
      <alignment horizontal="left" vertical="top" wrapText="1"/>
    </xf>
    <xf numFmtId="0" fontId="13" fillId="0" borderId="0" xfId="2" applyNumberFormat="1" applyFont="1" applyFill="1" applyBorder="1">
      <alignment vertical="top"/>
    </xf>
    <xf numFmtId="0" fontId="1" fillId="5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7" borderId="4" xfId="2" applyNumberFormat="1" applyFont="1" applyFill="1" applyBorder="1" applyAlignment="1">
      <alignment horizontal="center" vertical="center" wrapText="1"/>
    </xf>
    <xf numFmtId="166" fontId="11" fillId="2" borderId="0" xfId="2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99E8EE3-D360-4721-94D6-808AFEFC8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Kalibrační</a:t>
            </a:r>
            <a:r>
              <a:rPr lang="sk-SK" baseline="0"/>
              <a:t> přímka</a:t>
            </a:r>
            <a:r>
              <a:rPr lang="sk-SK"/>
              <a:t>_</a:t>
            </a:r>
            <a:r>
              <a:rPr lang="sk-SK" i="1"/>
              <a:t>UBC10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'Efektivita amplifikace'!$G$4</c:f>
              <c:strCache>
                <c:ptCount val="1"/>
                <c:pt idx="0">
                  <c:v>Log (sample quantity)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507217847769028E-2"/>
                  <c:y val="-0.25867417614464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'Efektivita amplifikace'!$E$5:$E$9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'Efektivita amplifikace'!$G$5:$G$9</c:f>
              <c:numCache>
                <c:formatCode>0.00</c:formatCode>
                <c:ptCount val="5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EA-42EE-99AB-7DD2FE1A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41039"/>
        <c:axId val="136635631"/>
      </c:scatterChart>
      <c:valAx>
        <c:axId val="13664103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Ct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35631"/>
        <c:crosses val="autoZero"/>
        <c:crossBetween val="midCat"/>
      </c:valAx>
      <c:valAx>
        <c:axId val="1366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Log (sample quantity)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41039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Kalibrační</a:t>
            </a:r>
            <a:r>
              <a:rPr lang="sk-SK" baseline="0"/>
              <a:t> přímka</a:t>
            </a:r>
            <a:r>
              <a:rPr lang="sk-SK"/>
              <a:t>_</a:t>
            </a:r>
            <a:r>
              <a:rPr lang="sk-SK" i="1"/>
              <a:t>LBD29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'Efektivita amplifikace'!$G$4</c:f>
              <c:strCache>
                <c:ptCount val="1"/>
                <c:pt idx="0">
                  <c:v>Log (sample quantity)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507217847769028E-2"/>
                  <c:y val="-0.25867417614464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'Efektivita amplifikace'!$E$27:$E$31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'Efektivita amplifikace'!$G$27:$G$31</c:f>
              <c:numCache>
                <c:formatCode>0.00</c:formatCode>
                <c:ptCount val="5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1F-40DB-A321-4071D8AF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41039"/>
        <c:axId val="136635631"/>
      </c:scatterChart>
      <c:valAx>
        <c:axId val="13664103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Ct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35631"/>
        <c:crosses val="autoZero"/>
        <c:crossBetween val="midCat"/>
      </c:valAx>
      <c:valAx>
        <c:axId val="1366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Log (sample quantity)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41039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347662</xdr:colOff>
      <xdr:row>3</xdr:row>
      <xdr:rowOff>23812</xdr:rowOff>
    </xdr:from>
    <xdr:to>
      <xdr:col>15</xdr:col>
      <xdr:colOff>271462</xdr:colOff>
      <xdr:row>17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3DACBD-54EE-4882-B3E7-4692979B3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24</xdr:row>
      <xdr:rowOff>161925</xdr:rowOff>
    </xdr:from>
    <xdr:to>
      <xdr:col>15</xdr:col>
      <xdr:colOff>257175</xdr:colOff>
      <xdr:row>39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5082D7-E79E-4446-8CD8-C30FE64A4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41"/>
  <sheetViews>
    <sheetView zoomScaleNormal="100" workbookViewId="0">
      <selection activeCell="D9" sqref="D9"/>
    </sheetView>
  </sheetViews>
  <sheetFormatPr defaultColWidth="8.7265625" defaultRowHeight="14.5"/>
  <cols>
    <col min="1" max="5" width="8.7265625" style="1"/>
    <col min="6" max="6" width="16.453125" style="1" customWidth="1"/>
    <col min="7" max="7" width="22.54296875" style="1" customWidth="1"/>
    <col min="8" max="16384" width="8.7265625" style="1"/>
  </cols>
  <sheetData>
    <row r="2" spans="2:24">
      <c r="B2" s="1" t="s">
        <v>33</v>
      </c>
    </row>
    <row r="4" spans="2:24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24">
      <c r="B5" s="5" t="s">
        <v>6</v>
      </c>
      <c r="C5" s="83"/>
      <c r="D5" s="83"/>
      <c r="E5" s="7" t="e">
        <f>AVERAGE(C5:D5)</f>
        <v>#DIV/0!</v>
      </c>
      <c r="F5" s="24">
        <v>0.1</v>
      </c>
      <c r="G5" s="6">
        <f>LOG(F5)</f>
        <v>-1</v>
      </c>
    </row>
    <row r="6" spans="2:24">
      <c r="B6" s="5" t="s">
        <v>7</v>
      </c>
      <c r="C6" s="83"/>
      <c r="D6" s="26"/>
      <c r="E6" s="7" t="e">
        <f>AVERAGE(C6:D6)</f>
        <v>#DIV/0!</v>
      </c>
      <c r="F6" s="24">
        <v>0.01</v>
      </c>
      <c r="G6" s="6">
        <f>LOG(F6)</f>
        <v>-2</v>
      </c>
    </row>
    <row r="7" spans="2:24">
      <c r="B7" s="5" t="s">
        <v>8</v>
      </c>
      <c r="C7" s="83"/>
      <c r="D7" s="83"/>
      <c r="E7" s="7" t="e">
        <f>AVERAGE(C7:D7)</f>
        <v>#DIV/0!</v>
      </c>
      <c r="F7" s="24">
        <v>1E-3</v>
      </c>
      <c r="G7" s="6">
        <f>LOG(F7)</f>
        <v>-3</v>
      </c>
      <c r="R7" s="84"/>
      <c r="S7" s="84"/>
      <c r="T7" s="84"/>
      <c r="U7" s="84"/>
      <c r="V7" s="84"/>
      <c r="W7" s="84"/>
      <c r="X7" s="84"/>
    </row>
    <row r="8" spans="2:24">
      <c r="B8" s="5" t="s">
        <v>9</v>
      </c>
      <c r="C8" s="83"/>
      <c r="D8" s="83"/>
      <c r="E8" s="7" t="e">
        <f>AVERAGE(C8:D8)</f>
        <v>#DIV/0!</v>
      </c>
      <c r="F8" s="24">
        <v>1E-4</v>
      </c>
      <c r="G8" s="6">
        <f t="shared" ref="G8" si="0">LOG(F8)</f>
        <v>-4</v>
      </c>
    </row>
    <row r="9" spans="2:24">
      <c r="B9" s="8" t="s">
        <v>10</v>
      </c>
      <c r="C9" s="27"/>
      <c r="D9" s="27"/>
      <c r="E9" s="10" t="e">
        <f>AVERAGE(C9:D9)</f>
        <v>#DIV/0!</v>
      </c>
      <c r="F9" s="25">
        <v>1.0000000000000001E-5</v>
      </c>
      <c r="G9" s="9">
        <f>LOG(F9)</f>
        <v>-5</v>
      </c>
      <c r="R9" s="16"/>
    </row>
    <row r="10" spans="2:24">
      <c r="E10" s="2"/>
    </row>
    <row r="11" spans="2:24">
      <c r="F11" s="28"/>
      <c r="G11" s="29"/>
    </row>
    <row r="12" spans="2:24">
      <c r="F12" s="2"/>
      <c r="G12" s="2"/>
      <c r="R12" s="30"/>
      <c r="S12" s="21"/>
      <c r="T12" s="22"/>
      <c r="U12" s="22"/>
      <c r="V12" s="21"/>
      <c r="W12" s="23"/>
    </row>
    <row r="13" spans="2:24">
      <c r="F13" s="11" t="s">
        <v>11</v>
      </c>
      <c r="G13" s="31" t="e">
        <f>SLOPE(G5:G9,E5:E9)</f>
        <v>#DIV/0!</v>
      </c>
      <c r="R13" s="30"/>
      <c r="S13" s="21"/>
      <c r="T13" s="22"/>
      <c r="U13" s="22"/>
      <c r="V13" s="21"/>
      <c r="W13" s="23"/>
    </row>
    <row r="14" spans="2:24">
      <c r="F14" s="12" t="s">
        <v>12</v>
      </c>
      <c r="G14" s="13" t="e">
        <f>RSQ(G5:G9,E5:E9)</f>
        <v>#DIV/0!</v>
      </c>
    </row>
    <row r="15" spans="2:24">
      <c r="F15" s="14" t="s">
        <v>13</v>
      </c>
      <c r="G15" s="15" t="e">
        <f>(10^(-1*G13)-1)*100</f>
        <v>#DIV/0!</v>
      </c>
    </row>
    <row r="18" spans="2:24">
      <c r="E18" s="2"/>
    </row>
    <row r="19" spans="2:24">
      <c r="E19" s="2"/>
    </row>
    <row r="20" spans="2:24">
      <c r="E20" s="2"/>
    </row>
    <row r="21" spans="2:24">
      <c r="B21" s="17"/>
      <c r="C21" s="18"/>
      <c r="D21" s="18"/>
      <c r="E21" s="18"/>
      <c r="F21" s="18"/>
      <c r="G21" s="18"/>
    </row>
    <row r="22" spans="2:24">
      <c r="B22" s="5"/>
      <c r="C22" s="5"/>
      <c r="D22" s="5"/>
      <c r="E22" s="7"/>
      <c r="F22" s="19"/>
      <c r="G22" s="6"/>
    </row>
    <row r="23" spans="2:24">
      <c r="B23" s="5"/>
      <c r="C23" s="5"/>
      <c r="D23" s="5"/>
      <c r="E23" s="7"/>
      <c r="F23" s="19"/>
      <c r="G23" s="6"/>
    </row>
    <row r="24" spans="2:24">
      <c r="B24" s="1" t="s">
        <v>14</v>
      </c>
      <c r="C24" s="5"/>
      <c r="D24" s="5"/>
      <c r="E24" s="7"/>
      <c r="F24" s="19"/>
      <c r="G24" s="6"/>
    </row>
    <row r="26" spans="2:24">
      <c r="B26" s="3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R26" s="84"/>
      <c r="S26" s="84"/>
      <c r="T26" s="84"/>
      <c r="U26" s="84"/>
      <c r="V26" s="84"/>
      <c r="W26" s="84"/>
      <c r="X26" s="84"/>
    </row>
    <row r="27" spans="2:24">
      <c r="B27" s="5" t="s">
        <v>6</v>
      </c>
      <c r="C27" s="83"/>
      <c r="D27" s="83"/>
      <c r="E27" s="7" t="e">
        <f>AVERAGE(C27:D27)</f>
        <v>#DIV/0!</v>
      </c>
      <c r="F27" s="24">
        <v>0.1</v>
      </c>
      <c r="G27" s="6">
        <f>LOG(F27)</f>
        <v>-1</v>
      </c>
    </row>
    <row r="28" spans="2:24">
      <c r="B28" s="5" t="s">
        <v>7</v>
      </c>
      <c r="C28" s="83"/>
      <c r="D28" s="26"/>
      <c r="E28" s="7" t="e">
        <f>AVERAGE(C28:D28)</f>
        <v>#DIV/0!</v>
      </c>
      <c r="F28" s="24">
        <v>0.01</v>
      </c>
      <c r="G28" s="6">
        <f>LOG(F28)</f>
        <v>-2</v>
      </c>
      <c r="R28" s="16"/>
    </row>
    <row r="29" spans="2:24">
      <c r="B29" s="5" t="s">
        <v>8</v>
      </c>
      <c r="C29" s="83"/>
      <c r="D29" s="83"/>
      <c r="E29" s="7" t="e">
        <f>AVERAGE(C29:D29)</f>
        <v>#DIV/0!</v>
      </c>
      <c r="F29" s="24">
        <v>1E-3</v>
      </c>
      <c r="G29" s="6">
        <f>LOG(F29)</f>
        <v>-3</v>
      </c>
    </row>
    <row r="30" spans="2:24">
      <c r="B30" s="5" t="s">
        <v>9</v>
      </c>
      <c r="C30" s="83"/>
      <c r="D30" s="83"/>
      <c r="E30" s="7" t="e">
        <f>AVERAGE(C30:D30)</f>
        <v>#DIV/0!</v>
      </c>
      <c r="F30" s="24">
        <v>1E-4</v>
      </c>
      <c r="G30" s="6">
        <f t="shared" ref="G30" si="1">LOG(F30)</f>
        <v>-4</v>
      </c>
    </row>
    <row r="31" spans="2:24">
      <c r="B31" s="8" t="s">
        <v>10</v>
      </c>
      <c r="C31" s="27"/>
      <c r="D31" s="27"/>
      <c r="E31" s="10" t="e">
        <f>AVERAGE(C31:D31)</f>
        <v>#DIV/0!</v>
      </c>
      <c r="F31" s="25">
        <v>1.0000000000000001E-5</v>
      </c>
      <c r="G31" s="9">
        <f>LOG(F31)</f>
        <v>-5</v>
      </c>
      <c r="R31" s="20"/>
      <c r="S31" s="21"/>
      <c r="T31" s="22"/>
      <c r="U31" s="22"/>
      <c r="V31" s="21"/>
      <c r="W31" s="23"/>
    </row>
    <row r="32" spans="2:24">
      <c r="E32" s="2"/>
      <c r="R32" s="20"/>
      <c r="S32" s="21"/>
      <c r="T32" s="22"/>
      <c r="U32" s="22"/>
      <c r="V32" s="21"/>
      <c r="W32" s="23"/>
    </row>
    <row r="33" spans="5:7">
      <c r="F33" s="28"/>
      <c r="G33" s="29"/>
    </row>
    <row r="34" spans="5:7">
      <c r="F34" s="2"/>
      <c r="G34" s="2"/>
    </row>
    <row r="35" spans="5:7">
      <c r="F35" s="11" t="s">
        <v>11</v>
      </c>
      <c r="G35" s="31" t="e">
        <f>SLOPE(G27:G31,E27:E31)</f>
        <v>#DIV/0!</v>
      </c>
    </row>
    <row r="36" spans="5:7">
      <c r="F36" s="12" t="s">
        <v>12</v>
      </c>
      <c r="G36" s="13" t="e">
        <f>RSQ(G27:G31,E27:E31)</f>
        <v>#DIV/0!</v>
      </c>
    </row>
    <row r="37" spans="5:7">
      <c r="F37" s="14" t="s">
        <v>13</v>
      </c>
      <c r="G37" s="15" t="e">
        <f>(10^(-1*G35)-1)*100</f>
        <v>#DIV/0!</v>
      </c>
    </row>
    <row r="40" spans="5:7">
      <c r="E40" s="2"/>
    </row>
    <row r="41" spans="5:7">
      <c r="E41" s="2"/>
    </row>
  </sheetData>
  <mergeCells count="2">
    <mergeCell ref="R26:X26"/>
    <mergeCell ref="R7:X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B904-5323-453E-82D1-6901CF950831}">
  <dimension ref="A1:IS80"/>
  <sheetViews>
    <sheetView showGridLines="0" tabSelected="1" zoomScaleNormal="100" workbookViewId="0">
      <selection activeCell="P12" sqref="P12"/>
    </sheetView>
  </sheetViews>
  <sheetFormatPr defaultColWidth="11.7265625" defaultRowHeight="20.149999999999999" customHeight="1"/>
  <cols>
    <col min="1" max="1" width="9.81640625" style="32" customWidth="1"/>
    <col min="2" max="2" width="25.81640625" style="32" customWidth="1"/>
    <col min="3" max="3" width="15.453125" style="32" customWidth="1"/>
    <col min="4" max="4" width="14.26953125" style="32" customWidth="1"/>
    <col min="5" max="5" width="13.81640625" style="32" customWidth="1"/>
    <col min="6" max="6" width="14.453125" style="32" customWidth="1"/>
    <col min="7" max="7" width="15.453125" style="32" customWidth="1"/>
    <col min="8" max="8" width="14.1796875" style="32" customWidth="1"/>
    <col min="9" max="9" width="11.26953125" style="32" customWidth="1"/>
    <col min="10" max="10" width="1.453125" style="32" customWidth="1"/>
    <col min="11" max="11" width="22.1796875" style="32" customWidth="1"/>
    <col min="12" max="12" width="8.81640625" style="32" customWidth="1"/>
    <col min="13" max="14" width="9.54296875" style="32" customWidth="1"/>
    <col min="15" max="253" width="11.7265625" style="32" customWidth="1"/>
    <col min="254" max="16384" width="11.7265625" style="34"/>
  </cols>
  <sheetData>
    <row r="1" spans="1:25" ht="9" customHeight="1">
      <c r="J1" s="33"/>
      <c r="K1" s="33"/>
      <c r="L1" s="33"/>
      <c r="M1" s="33"/>
      <c r="N1" s="33"/>
    </row>
    <row r="2" spans="1:25" ht="48.65" customHeight="1">
      <c r="A2" s="35"/>
      <c r="B2" s="36" t="s">
        <v>15</v>
      </c>
      <c r="C2" s="37" t="s">
        <v>16</v>
      </c>
      <c r="D2" s="37" t="s">
        <v>17</v>
      </c>
      <c r="E2" s="36" t="s">
        <v>18</v>
      </c>
      <c r="F2" s="36" t="s">
        <v>19</v>
      </c>
      <c r="G2" s="36" t="s">
        <v>34</v>
      </c>
      <c r="H2" s="36" t="s">
        <v>35</v>
      </c>
      <c r="I2" s="36" t="s">
        <v>20</v>
      </c>
      <c r="J2" s="38"/>
      <c r="K2" s="38"/>
      <c r="L2" s="38"/>
      <c r="M2" s="38"/>
      <c r="N2" s="38"/>
      <c r="O2" s="39"/>
      <c r="P2" s="39"/>
      <c r="Q2" s="39"/>
      <c r="R2" s="39"/>
      <c r="S2" s="33"/>
      <c r="T2" s="33"/>
      <c r="U2" s="33"/>
      <c r="V2" s="33"/>
      <c r="W2" s="33"/>
      <c r="X2" s="33"/>
      <c r="Y2" s="33"/>
    </row>
    <row r="3" spans="1:25" ht="17.149999999999999" customHeight="1">
      <c r="A3" s="40"/>
      <c r="B3" s="41"/>
      <c r="C3" s="41"/>
      <c r="D3" s="41"/>
      <c r="E3" s="42"/>
      <c r="F3" s="42"/>
      <c r="G3" s="43"/>
      <c r="H3" s="44"/>
      <c r="I3" s="44"/>
      <c r="J3" s="45"/>
      <c r="K3" s="46"/>
    </row>
    <row r="4" spans="1:25" ht="16.149999999999999" customHeight="1">
      <c r="A4" s="85" t="s">
        <v>21</v>
      </c>
      <c r="B4" s="47" t="s">
        <v>22</v>
      </c>
      <c r="C4" s="48"/>
      <c r="D4" s="48"/>
      <c r="E4" s="42" t="e">
        <f>C4-AVERAGE($D$4:D$6)</f>
        <v>#DIV/0!</v>
      </c>
      <c r="F4" s="42" t="e">
        <f>E4-AVERAGE($E$4:$E$6)</f>
        <v>#DIV/0!</v>
      </c>
      <c r="G4" s="43" t="e">
        <f>2^-F4</f>
        <v>#DIV/0!</v>
      </c>
      <c r="H4" s="49"/>
      <c r="I4" s="44"/>
      <c r="J4" s="45"/>
      <c r="K4" s="46"/>
      <c r="L4" s="50"/>
      <c r="M4" s="50"/>
      <c r="N4" s="50"/>
      <c r="O4" s="39"/>
      <c r="P4" s="39"/>
      <c r="Q4" s="39"/>
      <c r="R4" s="39"/>
      <c r="S4" s="33"/>
      <c r="T4" s="33"/>
      <c r="U4" s="33"/>
      <c r="V4" s="33"/>
      <c r="W4" s="33"/>
      <c r="X4" s="33"/>
      <c r="Y4" s="33"/>
    </row>
    <row r="5" spans="1:25" ht="16.149999999999999" customHeight="1">
      <c r="A5" s="85"/>
      <c r="B5" s="47" t="s">
        <v>22</v>
      </c>
      <c r="C5" s="48"/>
      <c r="D5" s="48"/>
      <c r="E5" s="42" t="e">
        <f>C5-AVERAGE($D$4:D$6)</f>
        <v>#DIV/0!</v>
      </c>
      <c r="F5" s="42" t="e">
        <f>E5-AVERAGE($E$4:$E$6)</f>
        <v>#DIV/0!</v>
      </c>
      <c r="G5" s="43" t="e">
        <f>2^-F5</f>
        <v>#DIV/0!</v>
      </c>
      <c r="H5" s="51" t="e">
        <f>AVERAGE(G4:G6)</f>
        <v>#DIV/0!</v>
      </c>
      <c r="I5" s="44" t="e">
        <f>STDEV(G4:G6)</f>
        <v>#DIV/0!</v>
      </c>
      <c r="J5" s="45"/>
      <c r="K5" s="46"/>
      <c r="L5" s="50"/>
      <c r="M5" s="50"/>
      <c r="N5" s="50"/>
      <c r="O5" s="39"/>
      <c r="P5" s="39"/>
      <c r="Q5" s="39"/>
      <c r="R5" s="39"/>
      <c r="S5" s="33"/>
      <c r="T5" s="33"/>
      <c r="U5" s="33"/>
      <c r="V5" s="33"/>
      <c r="W5" s="33"/>
      <c r="X5" s="33"/>
      <c r="Y5" s="33"/>
    </row>
    <row r="6" spans="1:25" ht="16.149999999999999" customHeight="1">
      <c r="A6" s="85"/>
      <c r="B6" s="47" t="s">
        <v>22</v>
      </c>
      <c r="C6" s="48"/>
      <c r="D6" s="48"/>
      <c r="E6" s="42" t="e">
        <f>C6-AVERAGE($D$4:D$6)</f>
        <v>#DIV/0!</v>
      </c>
      <c r="F6" s="42" t="e">
        <f>E6-AVERAGE($E$4:$E$6)</f>
        <v>#DIV/0!</v>
      </c>
      <c r="G6" s="43" t="e">
        <f>2^-F6</f>
        <v>#DIV/0!</v>
      </c>
      <c r="H6" s="49"/>
      <c r="I6" s="44"/>
      <c r="J6" s="45"/>
      <c r="K6" s="46"/>
      <c r="L6" s="50"/>
      <c r="M6" s="50"/>
      <c r="N6" s="50"/>
      <c r="O6" s="39"/>
      <c r="P6" s="39"/>
      <c r="Q6" s="39"/>
      <c r="R6" s="39"/>
      <c r="S6" s="33"/>
      <c r="T6" s="33"/>
      <c r="U6" s="33"/>
      <c r="V6" s="33"/>
      <c r="W6" s="33"/>
      <c r="X6" s="33"/>
      <c r="Y6" s="33"/>
    </row>
    <row r="7" spans="1:25" ht="16.149999999999999" customHeight="1">
      <c r="A7" s="85"/>
      <c r="B7" s="41"/>
      <c r="C7" s="41"/>
      <c r="D7" s="41"/>
      <c r="E7" s="42"/>
      <c r="F7" s="42"/>
      <c r="G7" s="43"/>
      <c r="H7" s="49"/>
      <c r="I7" s="44"/>
      <c r="J7" s="45"/>
      <c r="K7" s="52"/>
      <c r="L7" s="50"/>
      <c r="M7" s="50"/>
      <c r="N7" s="50"/>
      <c r="O7" s="39"/>
      <c r="P7" s="39"/>
      <c r="Q7" s="39"/>
      <c r="R7" s="39"/>
      <c r="S7" s="33"/>
      <c r="T7" s="33"/>
      <c r="U7" s="33"/>
      <c r="V7" s="33"/>
      <c r="W7" s="33"/>
      <c r="X7" s="33"/>
      <c r="Y7" s="33"/>
    </row>
    <row r="8" spans="1:25" ht="16.149999999999999" customHeight="1">
      <c r="A8" s="85"/>
      <c r="B8" s="47" t="s">
        <v>23</v>
      </c>
      <c r="C8" s="48"/>
      <c r="D8" s="48"/>
      <c r="E8" s="42" t="e">
        <f>C8-AVERAGE($D$8:D$10)</f>
        <v>#DIV/0!</v>
      </c>
      <c r="F8" s="42" t="e">
        <f>E8-AVERAGE($E$4:$E$6)</f>
        <v>#DIV/0!</v>
      </c>
      <c r="G8" s="43" t="e">
        <f>2^-F8</f>
        <v>#DIV/0!</v>
      </c>
      <c r="H8" s="49"/>
      <c r="I8" s="44"/>
      <c r="J8" s="45"/>
      <c r="K8" s="46"/>
      <c r="L8" s="50"/>
      <c r="M8" s="50"/>
      <c r="N8" s="50"/>
      <c r="O8" s="39"/>
      <c r="P8" s="39"/>
      <c r="Q8" s="39"/>
      <c r="R8" s="39"/>
      <c r="S8" s="33"/>
      <c r="T8" s="33"/>
      <c r="U8" s="33"/>
      <c r="V8" s="33"/>
      <c r="W8" s="33"/>
      <c r="X8" s="33"/>
      <c r="Y8" s="33"/>
    </row>
    <row r="9" spans="1:25" ht="16.149999999999999" customHeight="1">
      <c r="A9" s="85"/>
      <c r="B9" s="47" t="s">
        <v>23</v>
      </c>
      <c r="C9" s="48"/>
      <c r="D9" s="48"/>
      <c r="E9" s="42" t="e">
        <f>C9-AVERAGE($D$8:D$10)</f>
        <v>#DIV/0!</v>
      </c>
      <c r="F9" s="42" t="e">
        <f>E9-AVERAGE($E$4:$E$6)</f>
        <v>#DIV/0!</v>
      </c>
      <c r="G9" s="43" t="e">
        <f>2^-F9</f>
        <v>#DIV/0!</v>
      </c>
      <c r="H9" s="53" t="e">
        <f>AVERAGE(G8:G10)</f>
        <v>#DIV/0!</v>
      </c>
      <c r="I9" s="44" t="e">
        <f>STDEV(G8:G10)</f>
        <v>#DIV/0!</v>
      </c>
      <c r="J9" s="45"/>
      <c r="K9" s="46"/>
      <c r="L9" s="50"/>
      <c r="M9" s="50"/>
      <c r="N9" s="50"/>
      <c r="O9" s="39"/>
      <c r="P9" s="39"/>
      <c r="Q9" s="39"/>
      <c r="R9" s="39"/>
      <c r="S9" s="39"/>
    </row>
    <row r="10" spans="1:25" ht="16.149999999999999" customHeight="1">
      <c r="A10" s="85"/>
      <c r="B10" s="47" t="s">
        <v>23</v>
      </c>
      <c r="C10" s="48"/>
      <c r="D10" s="48"/>
      <c r="E10" s="42" t="e">
        <f>C10-AVERAGE($D$8:D$10)</f>
        <v>#DIV/0!</v>
      </c>
      <c r="F10" s="42" t="e">
        <f>E10-AVERAGE($E$4:$E$6)</f>
        <v>#DIV/0!</v>
      </c>
      <c r="G10" s="43" t="e">
        <f>2^-F10</f>
        <v>#DIV/0!</v>
      </c>
      <c r="H10" s="49"/>
      <c r="I10" s="44"/>
      <c r="J10" s="45"/>
      <c r="K10" s="46"/>
      <c r="L10" s="50"/>
      <c r="M10" s="50"/>
      <c r="N10" s="50"/>
    </row>
    <row r="11" spans="1:25" ht="17.149999999999999" customHeight="1">
      <c r="A11" s="54"/>
      <c r="B11" s="41"/>
      <c r="C11" s="41"/>
      <c r="D11" s="41"/>
      <c r="E11" s="42"/>
      <c r="F11" s="42"/>
      <c r="G11" s="43"/>
      <c r="H11" s="44"/>
      <c r="I11" s="44"/>
      <c r="J11" s="45"/>
      <c r="K11" s="46"/>
      <c r="L11" s="50"/>
      <c r="M11" s="50"/>
      <c r="N11" s="50"/>
    </row>
    <row r="12" spans="1:25" ht="16.149999999999999" customHeight="1">
      <c r="A12" s="85" t="s">
        <v>24</v>
      </c>
      <c r="B12" s="55" t="s">
        <v>25</v>
      </c>
      <c r="C12" s="56"/>
      <c r="D12" s="56"/>
      <c r="E12" s="57" t="e">
        <f>C12-AVERAGE($D$12:D$14)</f>
        <v>#DIV/0!</v>
      </c>
      <c r="F12" s="57" t="e">
        <f>E12-AVERAGE($E$12:$E$14)</f>
        <v>#DIV/0!</v>
      </c>
      <c r="G12" s="58" t="e">
        <f>2^-F12</f>
        <v>#DIV/0!</v>
      </c>
      <c r="H12" s="59"/>
      <c r="I12" s="44"/>
      <c r="J12" s="45"/>
      <c r="K12" s="46"/>
      <c r="L12" s="50"/>
      <c r="M12" s="50"/>
      <c r="N12" s="50"/>
    </row>
    <row r="13" spans="1:25" ht="16.149999999999999" customHeight="1">
      <c r="A13" s="85"/>
      <c r="B13" s="55" t="s">
        <v>25</v>
      </c>
      <c r="C13" s="56"/>
      <c r="D13" s="56"/>
      <c r="E13" s="57" t="e">
        <f>C13-AVERAGE($D$12:D$14)</f>
        <v>#DIV/0!</v>
      </c>
      <c r="F13" s="57" t="e">
        <f>E13-AVERAGE($E$12:$E$14)</f>
        <v>#DIV/0!</v>
      </c>
      <c r="G13" s="58" t="e">
        <f>2^-F13</f>
        <v>#DIV/0!</v>
      </c>
      <c r="H13" s="58" t="e">
        <f>AVERAGE(G12:G14)</f>
        <v>#DIV/0!</v>
      </c>
      <c r="I13" s="44" t="e">
        <f>STDEV(G12:G14)</f>
        <v>#DIV/0!</v>
      </c>
      <c r="J13" s="45"/>
      <c r="K13" s="46"/>
      <c r="L13" s="50"/>
      <c r="M13" s="50"/>
      <c r="N13" s="50"/>
    </row>
    <row r="14" spans="1:25" ht="16.149999999999999" customHeight="1">
      <c r="A14" s="85"/>
      <c r="B14" s="55" t="s">
        <v>25</v>
      </c>
      <c r="C14" s="56"/>
      <c r="D14" s="56"/>
      <c r="E14" s="57" t="e">
        <f>C14-AVERAGE($D$12:D$14)</f>
        <v>#DIV/0!</v>
      </c>
      <c r="F14" s="57" t="e">
        <f>E14-AVERAGE($E$12:$E$14)</f>
        <v>#DIV/0!</v>
      </c>
      <c r="G14" s="58" t="e">
        <f>2^-F14</f>
        <v>#DIV/0!</v>
      </c>
      <c r="H14" s="59"/>
      <c r="I14" s="44"/>
      <c r="J14" s="45"/>
      <c r="K14" s="60"/>
      <c r="L14" s="50"/>
      <c r="M14" s="50"/>
      <c r="N14" s="50"/>
    </row>
    <row r="15" spans="1:25" ht="16.149999999999999" customHeight="1">
      <c r="A15" s="85"/>
      <c r="B15" s="55"/>
      <c r="C15" s="56"/>
      <c r="D15" s="56"/>
      <c r="E15" s="59"/>
      <c r="F15" s="57"/>
      <c r="G15" s="58"/>
      <c r="H15" s="59"/>
      <c r="I15" s="44"/>
      <c r="J15" s="45"/>
      <c r="K15" s="46"/>
      <c r="L15" s="50"/>
      <c r="M15" s="50"/>
      <c r="N15" s="50"/>
    </row>
    <row r="16" spans="1:25" ht="16.149999999999999" customHeight="1">
      <c r="A16" s="85"/>
      <c r="B16" s="55" t="s">
        <v>26</v>
      </c>
      <c r="C16" s="56"/>
      <c r="D16" s="56"/>
      <c r="E16" s="57" t="e">
        <f>C16-AVERAGE($D$16:$D$18)</f>
        <v>#DIV/0!</v>
      </c>
      <c r="F16" s="57" t="e">
        <f>E16-AVERAGE($E$12:$E$14)</f>
        <v>#DIV/0!</v>
      </c>
      <c r="G16" s="58" t="e">
        <f>2^-F16</f>
        <v>#DIV/0!</v>
      </c>
      <c r="H16" s="59"/>
      <c r="I16" s="44"/>
      <c r="J16" s="45"/>
      <c r="K16" s="46"/>
      <c r="L16" s="50"/>
      <c r="M16" s="50"/>
      <c r="N16" s="50"/>
    </row>
    <row r="17" spans="1:14" ht="16.149999999999999" customHeight="1">
      <c r="A17" s="85"/>
      <c r="B17" s="55" t="s">
        <v>26</v>
      </c>
      <c r="C17" s="56"/>
      <c r="D17" s="56"/>
      <c r="E17" s="57" t="e">
        <f>C17-AVERAGE($D$16:$D$18)</f>
        <v>#DIV/0!</v>
      </c>
      <c r="F17" s="57" t="e">
        <f>E17-AVERAGE($E$12:$E$14)</f>
        <v>#DIV/0!</v>
      </c>
      <c r="G17" s="58" t="e">
        <f>2^-F17</f>
        <v>#DIV/0!</v>
      </c>
      <c r="H17" s="53" t="e">
        <f>AVERAGE(G16:G18)</f>
        <v>#DIV/0!</v>
      </c>
      <c r="I17" s="44" t="e">
        <f>STDEV(G16:G18)</f>
        <v>#DIV/0!</v>
      </c>
      <c r="J17" s="45"/>
      <c r="K17" s="46"/>
      <c r="L17" s="50"/>
      <c r="M17" s="50"/>
      <c r="N17" s="50"/>
    </row>
    <row r="18" spans="1:14" ht="16.149999999999999" customHeight="1">
      <c r="A18" s="85"/>
      <c r="B18" s="55" t="s">
        <v>26</v>
      </c>
      <c r="C18" s="56"/>
      <c r="D18" s="56"/>
      <c r="E18" s="57" t="e">
        <f>C18-AVERAGE($D$16:$D$18)</f>
        <v>#DIV/0!</v>
      </c>
      <c r="F18" s="57" t="e">
        <f>E18-AVERAGE($E$12:$E$14)</f>
        <v>#DIV/0!</v>
      </c>
      <c r="G18" s="58" t="e">
        <f>2^-F18</f>
        <v>#DIV/0!</v>
      </c>
      <c r="H18" s="59"/>
      <c r="I18" s="44"/>
      <c r="J18" s="45"/>
      <c r="K18" s="46"/>
      <c r="L18" s="50"/>
      <c r="M18" s="50"/>
      <c r="N18" s="50"/>
    </row>
    <row r="19" spans="1:14" ht="16.149999999999999" customHeight="1">
      <c r="A19" s="54"/>
      <c r="B19" s="41"/>
      <c r="C19" s="41"/>
      <c r="D19" s="41"/>
      <c r="E19" s="44"/>
      <c r="F19" s="44"/>
      <c r="G19" s="43"/>
      <c r="H19" s="44"/>
      <c r="I19" s="44"/>
      <c r="J19" s="45"/>
      <c r="K19" s="45"/>
      <c r="L19" s="50"/>
      <c r="M19" s="50"/>
      <c r="N19" s="50"/>
    </row>
    <row r="20" spans="1:14" ht="16.149999999999999" customHeight="1">
      <c r="A20" s="85" t="s">
        <v>27</v>
      </c>
      <c r="B20" s="61" t="s">
        <v>28</v>
      </c>
      <c r="C20" s="62"/>
      <c r="D20" s="62"/>
      <c r="E20" s="63" t="e">
        <f>C20-AVERAGE($D$20:D$22)</f>
        <v>#DIV/0!</v>
      </c>
      <c r="F20" s="63" t="e">
        <f>E20-AVERAGE($E$20:$E$22)</f>
        <v>#DIV/0!</v>
      </c>
      <c r="G20" s="64" t="e">
        <f>2^-F20</f>
        <v>#DIV/0!</v>
      </c>
      <c r="H20" s="65"/>
      <c r="I20" s="44"/>
      <c r="J20" s="45"/>
      <c r="K20" s="52"/>
      <c r="L20" s="50"/>
      <c r="M20" s="50"/>
      <c r="N20" s="50"/>
    </row>
    <row r="21" spans="1:14" ht="16.149999999999999" customHeight="1">
      <c r="A21" s="85"/>
      <c r="B21" s="61" t="s">
        <v>28</v>
      </c>
      <c r="C21" s="62"/>
      <c r="D21" s="62"/>
      <c r="E21" s="63" t="e">
        <f>C21-AVERAGE($D$20:D$22)</f>
        <v>#DIV/0!</v>
      </c>
      <c r="F21" s="63" t="e">
        <f>E21-AVERAGE($E$20:$E$22)</f>
        <v>#DIV/0!</v>
      </c>
      <c r="G21" s="64" t="e">
        <f>2^-F21</f>
        <v>#DIV/0!</v>
      </c>
      <c r="H21" s="64" t="e">
        <f>AVERAGE(G20:G22)</f>
        <v>#DIV/0!</v>
      </c>
      <c r="I21" s="44" t="e">
        <f>STDEV(G20:G22)</f>
        <v>#DIV/0!</v>
      </c>
      <c r="J21" s="45"/>
      <c r="K21" s="46"/>
      <c r="L21" s="50"/>
      <c r="M21" s="50"/>
      <c r="N21" s="50"/>
    </row>
    <row r="22" spans="1:14" ht="16.149999999999999" customHeight="1">
      <c r="A22" s="85"/>
      <c r="B22" s="61" t="s">
        <v>28</v>
      </c>
      <c r="C22" s="62"/>
      <c r="D22" s="62"/>
      <c r="E22" s="63" t="e">
        <f>C22-AVERAGE($D$20:D$22)</f>
        <v>#DIV/0!</v>
      </c>
      <c r="F22" s="63" t="e">
        <f>E22-AVERAGE($E$20:$E$22)</f>
        <v>#DIV/0!</v>
      </c>
      <c r="G22" s="64" t="e">
        <f>2^-F22</f>
        <v>#DIV/0!</v>
      </c>
      <c r="H22" s="65"/>
      <c r="I22" s="44"/>
      <c r="J22" s="45"/>
      <c r="K22" s="46"/>
      <c r="L22" s="50"/>
      <c r="M22" s="50"/>
      <c r="N22" s="50"/>
    </row>
    <row r="23" spans="1:14" ht="17.149999999999999" customHeight="1">
      <c r="A23" s="85"/>
      <c r="B23" s="66"/>
      <c r="C23" s="66"/>
      <c r="D23" s="66"/>
      <c r="E23" s="63"/>
      <c r="F23" s="63"/>
      <c r="G23" s="64"/>
      <c r="H23" s="65"/>
      <c r="I23" s="44"/>
      <c r="J23" s="45"/>
      <c r="K23" s="46"/>
      <c r="L23" s="50"/>
      <c r="M23" s="50"/>
      <c r="N23" s="50"/>
    </row>
    <row r="24" spans="1:14" ht="16.149999999999999" customHeight="1">
      <c r="A24" s="85"/>
      <c r="B24" s="61" t="s">
        <v>29</v>
      </c>
      <c r="C24" s="62"/>
      <c r="D24" s="62"/>
      <c r="E24" s="63" t="e">
        <f>C24-AVERAGE($D$24:D$26)</f>
        <v>#DIV/0!</v>
      </c>
      <c r="F24" s="63" t="e">
        <f>E24-AVERAGE($E$20:$E$22)</f>
        <v>#DIV/0!</v>
      </c>
      <c r="G24" s="64" t="e">
        <f>2^-F24</f>
        <v>#DIV/0!</v>
      </c>
      <c r="H24" s="65"/>
      <c r="I24" s="44"/>
      <c r="J24" s="45"/>
      <c r="K24" s="46"/>
      <c r="L24" s="50"/>
      <c r="M24" s="50"/>
      <c r="N24" s="50"/>
    </row>
    <row r="25" spans="1:14" ht="16.149999999999999" customHeight="1">
      <c r="A25" s="85"/>
      <c r="B25" s="61" t="s">
        <v>29</v>
      </c>
      <c r="C25" s="62"/>
      <c r="D25" s="62"/>
      <c r="E25" s="63" t="e">
        <f>C25-AVERAGE($D$24:D$26)</f>
        <v>#DIV/0!</v>
      </c>
      <c r="F25" s="63" t="e">
        <f>E25-AVERAGE($E$20:$E$22)</f>
        <v>#DIV/0!</v>
      </c>
      <c r="G25" s="64" t="e">
        <f>2^-F25</f>
        <v>#DIV/0!</v>
      </c>
      <c r="H25" s="53" t="e">
        <f>AVERAGE(G24:G26)</f>
        <v>#DIV/0!</v>
      </c>
      <c r="I25" s="44" t="e">
        <f>STDEV(G24:G26)</f>
        <v>#DIV/0!</v>
      </c>
      <c r="J25" s="45"/>
      <c r="K25" s="46"/>
      <c r="L25" s="50"/>
      <c r="M25" s="50"/>
      <c r="N25" s="50"/>
    </row>
    <row r="26" spans="1:14" ht="16.149999999999999" customHeight="1">
      <c r="A26" s="85"/>
      <c r="B26" s="61" t="s">
        <v>29</v>
      </c>
      <c r="C26" s="62"/>
      <c r="D26" s="62"/>
      <c r="E26" s="63" t="e">
        <f>C26-AVERAGE($D$24:D$26)</f>
        <v>#DIV/0!</v>
      </c>
      <c r="F26" s="63" t="e">
        <f>E26-AVERAGE($E$20:$E$22)</f>
        <v>#DIV/0!</v>
      </c>
      <c r="G26" s="64" t="e">
        <f>2^-F26</f>
        <v>#DIV/0!</v>
      </c>
      <c r="H26" s="65"/>
      <c r="I26" s="44"/>
      <c r="J26" s="45"/>
      <c r="K26" s="46"/>
      <c r="L26" s="50"/>
      <c r="M26" s="50"/>
      <c r="N26" s="50"/>
    </row>
    <row r="27" spans="1:14" ht="17.149999999999999" customHeight="1">
      <c r="A27" s="54"/>
      <c r="B27" s="41"/>
      <c r="C27" s="41"/>
      <c r="D27" s="41"/>
      <c r="E27" s="42"/>
      <c r="F27" s="42"/>
      <c r="G27" s="43"/>
      <c r="H27" s="44"/>
      <c r="I27" s="44"/>
      <c r="J27" s="45"/>
      <c r="K27" s="52"/>
      <c r="L27" s="50"/>
      <c r="M27" s="50"/>
      <c r="N27" s="50"/>
    </row>
    <row r="28" spans="1:14" ht="16.149999999999999" customHeight="1">
      <c r="A28" s="85" t="s">
        <v>30</v>
      </c>
      <c r="B28" s="67" t="s">
        <v>31</v>
      </c>
      <c r="C28" s="68"/>
      <c r="D28" s="68"/>
      <c r="E28" s="69" t="e">
        <f>C28-AVERAGE($D$28:D$30)</f>
        <v>#DIV/0!</v>
      </c>
      <c r="F28" s="69" t="e">
        <f>E28-AVERAGE($E$28:$E$30)</f>
        <v>#DIV/0!</v>
      </c>
      <c r="G28" s="70" t="e">
        <f>2^-F28</f>
        <v>#DIV/0!</v>
      </c>
      <c r="H28" s="71"/>
      <c r="I28" s="44"/>
      <c r="J28" s="45"/>
      <c r="K28" s="46"/>
      <c r="L28" s="50"/>
      <c r="M28" s="50"/>
      <c r="N28" s="50"/>
    </row>
    <row r="29" spans="1:14" ht="16.149999999999999" customHeight="1">
      <c r="A29" s="85"/>
      <c r="B29" s="67" t="s">
        <v>31</v>
      </c>
      <c r="C29" s="68"/>
      <c r="D29" s="68"/>
      <c r="E29" s="69" t="e">
        <f>C29-AVERAGE($D$28:D$30)</f>
        <v>#DIV/0!</v>
      </c>
      <c r="F29" s="69" t="e">
        <f>E29-AVERAGE($E$28:$E$30)</f>
        <v>#DIV/0!</v>
      </c>
      <c r="G29" s="70" t="e">
        <f>2^-F29</f>
        <v>#DIV/0!</v>
      </c>
      <c r="H29" s="70" t="e">
        <f>AVERAGE(G28:G30)</f>
        <v>#DIV/0!</v>
      </c>
      <c r="I29" s="44" t="e">
        <f>STDEV(G28:G30)</f>
        <v>#DIV/0!</v>
      </c>
      <c r="J29" s="45"/>
      <c r="K29" s="46"/>
      <c r="L29" s="50"/>
      <c r="M29" s="50"/>
      <c r="N29" s="50"/>
    </row>
    <row r="30" spans="1:14" ht="16.149999999999999" customHeight="1">
      <c r="A30" s="85"/>
      <c r="B30" s="67" t="s">
        <v>31</v>
      </c>
      <c r="C30" s="68"/>
      <c r="D30" s="68"/>
      <c r="E30" s="69" t="e">
        <f>C30-AVERAGE($D$28:D$30)</f>
        <v>#DIV/0!</v>
      </c>
      <c r="F30" s="69" t="e">
        <f>E30-AVERAGE($E$28:$E$30)</f>
        <v>#DIV/0!</v>
      </c>
      <c r="G30" s="70" t="e">
        <f>2^-F30</f>
        <v>#DIV/0!</v>
      </c>
      <c r="H30" s="71"/>
      <c r="I30" s="44"/>
      <c r="J30" s="45"/>
      <c r="K30" s="46"/>
      <c r="L30" s="50"/>
      <c r="M30" s="50"/>
      <c r="N30" s="50"/>
    </row>
    <row r="31" spans="1:14" ht="17.149999999999999" customHeight="1">
      <c r="A31" s="85"/>
      <c r="B31" s="72"/>
      <c r="C31" s="72"/>
      <c r="D31" s="72"/>
      <c r="E31" s="69"/>
      <c r="F31" s="69"/>
      <c r="G31" s="70"/>
      <c r="H31" s="71"/>
      <c r="I31" s="44"/>
      <c r="J31" s="45"/>
      <c r="K31" s="46"/>
      <c r="L31" s="50"/>
      <c r="M31" s="50"/>
      <c r="N31" s="50"/>
    </row>
    <row r="32" spans="1:14" ht="17.149999999999999" customHeight="1">
      <c r="A32" s="85"/>
      <c r="B32" s="67" t="s">
        <v>32</v>
      </c>
      <c r="C32" s="68"/>
      <c r="D32" s="68"/>
      <c r="E32" s="69" t="e">
        <f>C32-AVERAGE($D$32:D$34)</f>
        <v>#DIV/0!</v>
      </c>
      <c r="F32" s="69" t="e">
        <f>E32-AVERAGE($E$28:$E$30)</f>
        <v>#DIV/0!</v>
      </c>
      <c r="G32" s="70" t="e">
        <f>2^-F32</f>
        <v>#DIV/0!</v>
      </c>
      <c r="H32" s="71"/>
      <c r="I32" s="44"/>
      <c r="J32" s="45"/>
      <c r="K32" s="46"/>
      <c r="L32" s="50"/>
      <c r="M32" s="50"/>
      <c r="N32" s="50"/>
    </row>
    <row r="33" spans="1:16" ht="16.149999999999999" customHeight="1">
      <c r="A33" s="85"/>
      <c r="B33" s="67" t="s">
        <v>32</v>
      </c>
      <c r="C33" s="68"/>
      <c r="D33" s="68"/>
      <c r="E33" s="69" t="e">
        <f>C33-AVERAGE($D$32:D$34)</f>
        <v>#DIV/0!</v>
      </c>
      <c r="F33" s="69" t="e">
        <f>E33-AVERAGE($E$28:$E$30)</f>
        <v>#DIV/0!</v>
      </c>
      <c r="G33" s="70" t="e">
        <f>2^-F33</f>
        <v>#DIV/0!</v>
      </c>
      <c r="H33" s="53" t="e">
        <f>AVERAGE(G32:G34)</f>
        <v>#DIV/0!</v>
      </c>
      <c r="I33" s="44" t="e">
        <f>STDEV(G32:G34)</f>
        <v>#DIV/0!</v>
      </c>
      <c r="J33" s="45"/>
      <c r="K33" s="46"/>
      <c r="L33" s="50"/>
      <c r="M33" s="50"/>
      <c r="N33" s="50"/>
    </row>
    <row r="34" spans="1:16" ht="16.149999999999999" customHeight="1">
      <c r="A34" s="85"/>
      <c r="B34" s="67" t="s">
        <v>32</v>
      </c>
      <c r="C34" s="68"/>
      <c r="D34" s="68"/>
      <c r="E34" s="69" t="e">
        <f>C34-AVERAGE($D$32:D$34)</f>
        <v>#DIV/0!</v>
      </c>
      <c r="F34" s="69" t="e">
        <f>E34-AVERAGE($E$28:$E$30)</f>
        <v>#DIV/0!</v>
      </c>
      <c r="G34" s="70" t="e">
        <f>2^-F34</f>
        <v>#DIV/0!</v>
      </c>
      <c r="H34" s="71"/>
      <c r="I34" s="44"/>
      <c r="J34" s="45"/>
      <c r="K34" s="60"/>
      <c r="L34" s="50"/>
      <c r="M34" s="50"/>
      <c r="N34" s="50"/>
    </row>
    <row r="35" spans="1:16" ht="16.149999999999999" customHeight="1">
      <c r="A35" s="73"/>
      <c r="B35" s="46"/>
      <c r="C35" s="74"/>
      <c r="D35" s="74"/>
      <c r="E35" s="45"/>
      <c r="F35" s="50"/>
      <c r="G35" s="75"/>
      <c r="H35" s="45"/>
      <c r="I35" s="45"/>
      <c r="J35" s="45"/>
      <c r="K35" s="46"/>
      <c r="L35" s="50"/>
      <c r="M35" s="50"/>
      <c r="N35" s="50"/>
    </row>
    <row r="36" spans="1:16" ht="16.149999999999999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1:16" ht="16.149999999999999" customHeight="1">
      <c r="A37" s="73"/>
      <c r="B37" s="46"/>
      <c r="C37" s="74"/>
      <c r="D37" s="74"/>
      <c r="E37" s="50"/>
      <c r="F37" s="50"/>
      <c r="G37" s="75"/>
      <c r="H37" s="75"/>
      <c r="I37" s="45"/>
      <c r="J37" s="45"/>
      <c r="K37" s="46"/>
      <c r="L37" s="50"/>
      <c r="M37" s="50"/>
      <c r="N37" s="50"/>
    </row>
    <row r="38" spans="1:16" ht="16.149999999999999" customHeight="1">
      <c r="A38" s="73"/>
      <c r="B38" s="46"/>
      <c r="C38" s="74"/>
      <c r="D38" s="74"/>
      <c r="E38" s="50"/>
      <c r="F38" s="50"/>
      <c r="G38" s="75"/>
      <c r="H38" s="45"/>
      <c r="I38" s="45"/>
      <c r="J38" s="45"/>
      <c r="K38" s="46"/>
      <c r="L38" s="50"/>
      <c r="M38" s="50"/>
      <c r="N38" s="50"/>
    </row>
    <row r="39" spans="1:16" ht="16.149999999999999" customHeight="1">
      <c r="A39" s="73"/>
      <c r="B39" s="52"/>
      <c r="C39" s="52"/>
      <c r="D39" s="52"/>
      <c r="E39" s="45"/>
      <c r="F39" s="45"/>
      <c r="G39" s="75"/>
      <c r="H39" s="45"/>
      <c r="I39" s="45"/>
      <c r="J39" s="45"/>
      <c r="K39" s="45"/>
      <c r="L39" s="50"/>
      <c r="M39" s="50"/>
      <c r="N39" s="50"/>
    </row>
    <row r="40" spans="1:16" ht="16.149999999999999" customHeight="1">
      <c r="A40" s="73"/>
      <c r="B40" s="46"/>
      <c r="C40" s="74"/>
      <c r="D40" s="74"/>
      <c r="E40" s="50"/>
      <c r="F40" s="50"/>
      <c r="G40" s="75"/>
      <c r="H40" s="45"/>
      <c r="I40" s="45"/>
      <c r="J40" s="45"/>
      <c r="K40" s="52"/>
      <c r="L40" s="50"/>
      <c r="M40" s="50"/>
      <c r="N40" s="50"/>
    </row>
    <row r="41" spans="1:16" ht="16.149999999999999" customHeight="1">
      <c r="A41" s="73"/>
      <c r="B41" s="46"/>
      <c r="C41" s="74"/>
      <c r="D41" s="74"/>
      <c r="E41" s="50"/>
      <c r="F41" s="50"/>
      <c r="G41" s="75"/>
      <c r="H41" s="75"/>
      <c r="I41" s="45"/>
      <c r="J41" s="45"/>
      <c r="K41" s="46"/>
      <c r="L41" s="50"/>
      <c r="M41" s="50"/>
      <c r="N41" s="50"/>
    </row>
    <row r="42" spans="1:16" ht="16.149999999999999" customHeight="1">
      <c r="A42" s="73"/>
      <c r="B42" s="46"/>
      <c r="C42" s="74"/>
      <c r="D42" s="74"/>
      <c r="E42" s="50"/>
      <c r="F42" s="50"/>
      <c r="G42" s="75"/>
      <c r="H42" s="45"/>
      <c r="I42" s="45"/>
      <c r="J42" s="45"/>
      <c r="K42" s="46"/>
      <c r="L42" s="50"/>
      <c r="M42" s="50"/>
      <c r="N42" s="50"/>
    </row>
    <row r="43" spans="1:16" ht="16.149999999999999" customHeight="1">
      <c r="A43" s="73"/>
      <c r="B43" s="52"/>
      <c r="C43" s="52"/>
      <c r="D43" s="52"/>
      <c r="E43" s="50"/>
      <c r="F43" s="50"/>
      <c r="G43" s="75"/>
      <c r="H43" s="45"/>
      <c r="I43" s="45"/>
      <c r="J43" s="45"/>
      <c r="K43" s="46"/>
      <c r="L43" s="50"/>
      <c r="M43" s="50"/>
      <c r="N43" s="50"/>
    </row>
    <row r="44" spans="1:16" ht="16.149999999999999" customHeight="1">
      <c r="A44" s="73"/>
      <c r="B44" s="46"/>
      <c r="C44" s="74"/>
      <c r="D44" s="74"/>
      <c r="E44" s="50"/>
      <c r="F44" s="50"/>
      <c r="G44" s="75"/>
      <c r="H44" s="45"/>
      <c r="I44" s="45"/>
      <c r="J44" s="45"/>
      <c r="K44" s="46"/>
      <c r="L44" s="50"/>
      <c r="M44" s="50"/>
      <c r="N44" s="50"/>
    </row>
    <row r="45" spans="1:16" ht="16.149999999999999" customHeight="1">
      <c r="A45" s="73"/>
      <c r="B45" s="46"/>
      <c r="C45" s="74"/>
      <c r="D45" s="74"/>
      <c r="E45" s="50"/>
      <c r="F45" s="50"/>
      <c r="G45" s="75"/>
      <c r="H45" s="75"/>
      <c r="I45" s="45"/>
      <c r="J45" s="45"/>
      <c r="K45" s="46"/>
      <c r="L45" s="50"/>
      <c r="M45" s="50"/>
      <c r="N45" s="50"/>
    </row>
    <row r="46" spans="1:16" ht="16.149999999999999" customHeight="1">
      <c r="A46" s="73"/>
      <c r="B46" s="46"/>
      <c r="C46" s="74"/>
      <c r="D46" s="74"/>
      <c r="E46" s="50"/>
      <c r="F46" s="50"/>
      <c r="G46" s="75"/>
      <c r="H46" s="45"/>
      <c r="I46" s="45"/>
      <c r="J46" s="45"/>
      <c r="K46" s="46"/>
      <c r="L46" s="50"/>
      <c r="M46" s="50"/>
      <c r="N46" s="50"/>
    </row>
    <row r="47" spans="1:16" ht="16.149999999999999" customHeight="1">
      <c r="A47" s="73"/>
      <c r="B47" s="52"/>
      <c r="C47" s="52"/>
      <c r="D47" s="52"/>
      <c r="E47" s="50"/>
      <c r="F47" s="50"/>
      <c r="G47" s="75"/>
      <c r="H47" s="45"/>
      <c r="I47" s="45"/>
      <c r="J47" s="45"/>
      <c r="K47" s="52"/>
      <c r="L47" s="50"/>
      <c r="M47" s="50"/>
      <c r="N47" s="50"/>
    </row>
    <row r="48" spans="1:16" ht="16.149999999999999" customHeight="1">
      <c r="A48" s="73"/>
      <c r="B48" s="46"/>
      <c r="C48" s="74"/>
      <c r="D48" s="74"/>
      <c r="E48" s="50"/>
      <c r="F48" s="50"/>
      <c r="G48" s="75"/>
      <c r="H48" s="45"/>
      <c r="I48" s="45"/>
      <c r="J48" s="45"/>
      <c r="K48" s="46"/>
      <c r="L48" s="50"/>
      <c r="M48" s="50"/>
      <c r="N48" s="50"/>
    </row>
    <row r="49" spans="1:14" ht="16.149999999999999" customHeight="1">
      <c r="A49" s="73"/>
      <c r="B49" s="46"/>
      <c r="C49" s="74"/>
      <c r="D49" s="74"/>
      <c r="E49" s="45"/>
      <c r="F49" s="45"/>
      <c r="G49" s="75"/>
      <c r="H49" s="45"/>
      <c r="I49" s="45"/>
      <c r="J49" s="45"/>
      <c r="K49" s="46"/>
      <c r="L49" s="50"/>
      <c r="M49" s="50"/>
      <c r="N49" s="50"/>
    </row>
    <row r="50" spans="1:14" ht="16.149999999999999" customHeight="1">
      <c r="A50" s="76"/>
      <c r="B50" s="77"/>
      <c r="C50" s="78"/>
      <c r="D50" s="78"/>
      <c r="E50" s="79"/>
      <c r="F50" s="79"/>
      <c r="G50" s="80"/>
      <c r="H50" s="80"/>
      <c r="I50" s="79"/>
      <c r="J50" s="79"/>
      <c r="K50" s="77"/>
      <c r="L50" s="50"/>
      <c r="M50" s="50"/>
      <c r="N50" s="50"/>
    </row>
    <row r="51" spans="1:14" ht="16.149999999999999" customHeight="1">
      <c r="A51" s="76"/>
      <c r="B51" s="77"/>
      <c r="C51" s="78"/>
      <c r="D51" s="78"/>
      <c r="E51" s="79"/>
      <c r="F51" s="79"/>
      <c r="G51" s="80"/>
      <c r="H51" s="79"/>
      <c r="I51" s="79"/>
      <c r="J51" s="79"/>
      <c r="K51" s="77"/>
      <c r="L51" s="50"/>
      <c r="M51" s="50"/>
      <c r="N51" s="50"/>
    </row>
    <row r="52" spans="1:14" ht="16.149999999999999" customHeight="1">
      <c r="A52" s="76"/>
      <c r="B52" s="81"/>
      <c r="C52" s="81"/>
      <c r="D52" s="81"/>
      <c r="E52" s="79"/>
      <c r="F52" s="79"/>
      <c r="G52" s="80"/>
      <c r="H52" s="79"/>
      <c r="I52" s="79"/>
      <c r="J52" s="79"/>
      <c r="K52" s="77"/>
      <c r="L52" s="50"/>
      <c r="M52" s="50"/>
      <c r="N52" s="50"/>
    </row>
    <row r="53" spans="1:14" ht="16.149999999999999" customHeight="1">
      <c r="A53" s="76"/>
      <c r="B53" s="77"/>
      <c r="C53" s="78"/>
      <c r="D53" s="78"/>
      <c r="E53" s="79"/>
      <c r="F53" s="79"/>
      <c r="G53" s="80"/>
      <c r="H53" s="79"/>
      <c r="I53" s="79"/>
      <c r="J53" s="79"/>
      <c r="K53" s="77"/>
      <c r="L53" s="50"/>
      <c r="M53" s="50"/>
      <c r="N53" s="50"/>
    </row>
    <row r="54" spans="1:14" ht="16.149999999999999" customHeight="1">
      <c r="A54" s="76"/>
      <c r="B54" s="77"/>
      <c r="C54" s="78"/>
      <c r="D54" s="78"/>
      <c r="E54" s="79"/>
      <c r="F54" s="79"/>
      <c r="G54" s="80"/>
      <c r="H54" s="80"/>
      <c r="I54" s="79"/>
      <c r="J54" s="79"/>
      <c r="K54" s="77"/>
      <c r="L54" s="50"/>
      <c r="M54" s="50"/>
      <c r="N54" s="50"/>
    </row>
    <row r="55" spans="1:14" ht="16.149999999999999" customHeight="1">
      <c r="A55" s="76"/>
      <c r="B55" s="77"/>
      <c r="C55" s="78"/>
      <c r="D55" s="78"/>
      <c r="E55" s="79"/>
      <c r="F55" s="79"/>
      <c r="G55" s="80"/>
      <c r="H55" s="79"/>
      <c r="I55" s="79"/>
      <c r="J55" s="79"/>
      <c r="K55" s="77"/>
      <c r="L55" s="50"/>
      <c r="M55" s="50"/>
      <c r="N55" s="50"/>
    </row>
    <row r="56" spans="1:14" ht="16.149999999999999" customHeight="1">
      <c r="A56" s="76"/>
      <c r="B56" s="77"/>
      <c r="C56" s="78"/>
      <c r="D56" s="78"/>
      <c r="E56" s="79"/>
      <c r="F56" s="79"/>
      <c r="G56" s="80"/>
      <c r="H56" s="79"/>
      <c r="I56" s="79"/>
      <c r="J56" s="79"/>
      <c r="K56" s="77"/>
      <c r="L56" s="50"/>
      <c r="M56" s="50"/>
      <c r="N56" s="50"/>
    </row>
    <row r="57" spans="1:14" ht="16.149999999999999" customHeight="1">
      <c r="A57" s="76"/>
      <c r="B57" s="77"/>
      <c r="C57" s="78"/>
      <c r="D57" s="78"/>
      <c r="E57" s="79"/>
      <c r="F57" s="79"/>
      <c r="G57" s="80"/>
      <c r="H57" s="79"/>
      <c r="I57" s="79"/>
      <c r="J57" s="79"/>
      <c r="K57" s="77"/>
      <c r="L57" s="50"/>
      <c r="M57" s="50"/>
      <c r="N57" s="50"/>
    </row>
    <row r="58" spans="1:14" ht="16.149999999999999" customHeight="1">
      <c r="A58" s="76"/>
      <c r="B58" s="77"/>
      <c r="C58" s="78"/>
      <c r="D58" s="78"/>
      <c r="E58" s="79"/>
      <c r="F58" s="79"/>
      <c r="G58" s="80"/>
      <c r="H58" s="80"/>
      <c r="I58" s="79"/>
      <c r="J58" s="79"/>
      <c r="K58" s="77"/>
      <c r="L58" s="50"/>
      <c r="M58" s="50"/>
      <c r="N58" s="50"/>
    </row>
    <row r="59" spans="1:14" ht="16.149999999999999" customHeight="1">
      <c r="A59" s="76"/>
      <c r="B59" s="77"/>
      <c r="C59" s="78"/>
      <c r="D59" s="78"/>
      <c r="E59" s="79"/>
      <c r="F59" s="79"/>
      <c r="G59" s="80"/>
      <c r="H59" s="79"/>
      <c r="I59" s="79"/>
      <c r="J59" s="79"/>
      <c r="K59" s="77"/>
      <c r="L59" s="50"/>
      <c r="M59" s="50"/>
      <c r="N59" s="50"/>
    </row>
    <row r="60" spans="1:14" ht="16.149999999999999" customHeight="1">
      <c r="A60" s="76"/>
      <c r="B60" s="81"/>
      <c r="C60" s="78"/>
      <c r="D60" s="81"/>
      <c r="E60" s="79"/>
      <c r="F60" s="79"/>
      <c r="G60" s="80"/>
      <c r="H60" s="79"/>
      <c r="I60" s="79"/>
      <c r="J60" s="79"/>
      <c r="K60" s="77"/>
      <c r="L60" s="50"/>
      <c r="M60" s="50"/>
      <c r="N60" s="50"/>
    </row>
    <row r="61" spans="1:14" ht="16.149999999999999" customHeight="1">
      <c r="A61" s="76"/>
      <c r="B61" s="77"/>
      <c r="C61" s="78"/>
      <c r="D61" s="78"/>
      <c r="E61" s="79"/>
      <c r="F61" s="79"/>
      <c r="G61" s="80"/>
      <c r="H61" s="79"/>
      <c r="I61" s="79"/>
      <c r="J61" s="79"/>
      <c r="K61" s="77"/>
      <c r="L61" s="50"/>
      <c r="M61" s="50"/>
      <c r="N61" s="50"/>
    </row>
    <row r="62" spans="1:14" ht="16.149999999999999" customHeight="1">
      <c r="A62" s="76"/>
      <c r="B62" s="77"/>
      <c r="C62" s="78"/>
      <c r="D62" s="78"/>
      <c r="E62" s="79"/>
      <c r="F62" s="79"/>
      <c r="G62" s="80"/>
      <c r="H62" s="80"/>
      <c r="I62" s="79"/>
      <c r="J62" s="79"/>
      <c r="K62" s="77"/>
      <c r="L62" s="50"/>
      <c r="M62" s="50"/>
      <c r="N62" s="50"/>
    </row>
    <row r="63" spans="1:14" ht="16.149999999999999" customHeight="1">
      <c r="A63" s="76"/>
      <c r="B63" s="77"/>
      <c r="C63" s="78"/>
      <c r="D63" s="78"/>
      <c r="E63" s="79"/>
      <c r="F63" s="79"/>
      <c r="G63" s="80"/>
      <c r="H63" s="79"/>
      <c r="I63" s="79"/>
      <c r="J63" s="79"/>
      <c r="K63" s="77"/>
      <c r="L63" s="50"/>
      <c r="M63" s="50"/>
      <c r="N63" s="50"/>
    </row>
    <row r="64" spans="1:14" ht="16.149999999999999" customHeight="1">
      <c r="A64" s="76"/>
      <c r="B64" s="81"/>
      <c r="C64" s="81"/>
      <c r="D64" s="81"/>
      <c r="E64" s="79"/>
      <c r="F64" s="79"/>
      <c r="G64" s="80"/>
      <c r="H64" s="79"/>
      <c r="I64" s="79"/>
      <c r="J64" s="79"/>
      <c r="K64" s="77"/>
      <c r="L64" s="50"/>
      <c r="M64" s="50"/>
      <c r="N64" s="50"/>
    </row>
    <row r="65" spans="1:14" ht="16.149999999999999" customHeight="1">
      <c r="A65" s="76"/>
      <c r="B65" s="77"/>
      <c r="C65" s="78"/>
      <c r="D65" s="78"/>
      <c r="E65" s="79"/>
      <c r="F65" s="79"/>
      <c r="G65" s="80"/>
      <c r="H65" s="79"/>
      <c r="I65" s="79"/>
      <c r="J65" s="79"/>
      <c r="K65" s="77"/>
      <c r="L65" s="50"/>
      <c r="M65" s="50"/>
      <c r="N65" s="50"/>
    </row>
    <row r="66" spans="1:14" ht="20.149999999999999" customHeight="1">
      <c r="A66" s="82"/>
      <c r="B66" s="77"/>
      <c r="C66" s="78"/>
      <c r="D66" s="78"/>
      <c r="E66" s="79"/>
      <c r="F66" s="79"/>
      <c r="G66" s="80"/>
      <c r="H66" s="80"/>
      <c r="I66" s="79"/>
      <c r="J66" s="82"/>
      <c r="K66" s="77"/>
      <c r="L66" s="50"/>
      <c r="M66" s="50"/>
      <c r="N66" s="33"/>
    </row>
    <row r="67" spans="1:14" ht="20.149999999999999" customHeight="1">
      <c r="A67" s="82"/>
      <c r="B67" s="77"/>
      <c r="C67" s="78"/>
      <c r="D67" s="78"/>
      <c r="E67" s="79"/>
      <c r="F67" s="79"/>
      <c r="G67" s="80"/>
      <c r="H67" s="79"/>
      <c r="I67" s="79"/>
      <c r="J67" s="82"/>
      <c r="K67" s="77"/>
      <c r="L67" s="50"/>
      <c r="M67" s="50"/>
      <c r="N67" s="33"/>
    </row>
    <row r="68" spans="1:14" ht="20.149999999999999" customHeight="1">
      <c r="A68" s="82"/>
      <c r="B68" s="81"/>
      <c r="C68" s="78"/>
      <c r="D68" s="81"/>
      <c r="E68" s="79"/>
      <c r="F68" s="79"/>
      <c r="G68" s="80"/>
      <c r="H68" s="79"/>
      <c r="I68" s="79"/>
      <c r="J68" s="82"/>
      <c r="K68" s="77"/>
      <c r="L68" s="33"/>
      <c r="M68" s="33"/>
      <c r="N68" s="33"/>
    </row>
    <row r="69" spans="1:14" ht="20.149999999999999" customHeight="1">
      <c r="A69" s="82"/>
      <c r="B69" s="77"/>
      <c r="C69" s="78"/>
      <c r="D69" s="78"/>
      <c r="E69" s="79"/>
      <c r="F69" s="79"/>
      <c r="G69" s="80"/>
      <c r="H69" s="79"/>
      <c r="I69" s="79"/>
      <c r="J69" s="82"/>
      <c r="K69" s="77"/>
      <c r="L69" s="33"/>
      <c r="M69" s="33"/>
      <c r="N69" s="33"/>
    </row>
    <row r="70" spans="1:14" ht="20.149999999999999" customHeight="1">
      <c r="A70" s="82"/>
      <c r="B70" s="77"/>
      <c r="C70" s="78"/>
      <c r="D70" s="78"/>
      <c r="E70" s="79"/>
      <c r="F70" s="79"/>
      <c r="G70" s="80"/>
      <c r="H70" s="80"/>
      <c r="I70" s="79"/>
      <c r="J70" s="82"/>
      <c r="K70" s="82"/>
      <c r="L70" s="33"/>
      <c r="M70" s="33"/>
      <c r="N70" s="33"/>
    </row>
    <row r="71" spans="1:14" ht="20.149999999999999" customHeight="1">
      <c r="A71" s="82"/>
      <c r="B71" s="77"/>
      <c r="C71" s="78"/>
      <c r="D71" s="78"/>
      <c r="E71" s="79"/>
      <c r="F71" s="79"/>
      <c r="G71" s="80"/>
      <c r="H71" s="79"/>
      <c r="I71" s="79"/>
      <c r="J71" s="82"/>
      <c r="K71" s="82"/>
      <c r="L71" s="33"/>
      <c r="M71" s="33"/>
      <c r="N71" s="33"/>
    </row>
    <row r="72" spans="1:14" ht="20.149999999999999" customHeight="1">
      <c r="A72" s="82"/>
      <c r="B72" s="81"/>
      <c r="C72" s="81"/>
      <c r="D72" s="81"/>
      <c r="E72" s="79"/>
      <c r="F72" s="79"/>
      <c r="G72" s="80"/>
      <c r="H72" s="79"/>
      <c r="I72" s="79"/>
      <c r="J72" s="82"/>
      <c r="K72" s="82"/>
      <c r="L72" s="33"/>
      <c r="M72" s="33"/>
      <c r="N72" s="33"/>
    </row>
    <row r="73" spans="1:14" ht="20.149999999999999" customHeight="1">
      <c r="A73" s="82"/>
      <c r="B73" s="77"/>
      <c r="C73" s="78"/>
      <c r="D73" s="78"/>
      <c r="E73" s="79"/>
      <c r="F73" s="79"/>
      <c r="G73" s="80"/>
      <c r="H73" s="79"/>
      <c r="I73" s="79"/>
      <c r="J73" s="82"/>
      <c r="K73" s="82"/>
      <c r="L73" s="33"/>
      <c r="M73" s="33"/>
      <c r="N73" s="33"/>
    </row>
    <row r="74" spans="1:14" ht="20.149999999999999" customHeight="1">
      <c r="A74" s="82"/>
      <c r="B74" s="77"/>
      <c r="C74" s="78"/>
      <c r="D74" s="78"/>
      <c r="E74" s="79"/>
      <c r="F74" s="79"/>
      <c r="G74" s="80"/>
      <c r="H74" s="80"/>
      <c r="I74" s="79"/>
      <c r="J74" s="82"/>
      <c r="K74" s="82"/>
    </row>
    <row r="75" spans="1:14" ht="20.149999999999999" customHeight="1">
      <c r="A75" s="82"/>
      <c r="B75" s="77"/>
      <c r="C75" s="78"/>
      <c r="D75" s="78"/>
      <c r="E75" s="79"/>
      <c r="F75" s="79"/>
      <c r="G75" s="80"/>
      <c r="H75" s="79"/>
      <c r="I75" s="79"/>
      <c r="J75" s="82"/>
      <c r="K75" s="82"/>
    </row>
    <row r="76" spans="1:14" ht="20.149999999999999" customHeight="1">
      <c r="A76" s="82"/>
      <c r="B76" s="81"/>
      <c r="C76" s="78"/>
      <c r="D76" s="81"/>
      <c r="E76" s="79"/>
      <c r="F76" s="79"/>
      <c r="G76" s="80"/>
      <c r="H76" s="79"/>
      <c r="I76" s="79"/>
      <c r="J76" s="82"/>
      <c r="K76" s="82"/>
    </row>
    <row r="77" spans="1:14" ht="20.149999999999999" customHeight="1">
      <c r="A77" s="82"/>
      <c r="B77" s="77"/>
      <c r="C77" s="78"/>
      <c r="D77" s="78"/>
      <c r="E77" s="79"/>
      <c r="F77" s="79"/>
      <c r="G77" s="80"/>
      <c r="H77" s="79"/>
      <c r="I77" s="79"/>
      <c r="J77" s="82"/>
      <c r="K77" s="82"/>
    </row>
    <row r="78" spans="1:14" ht="20.149999999999999" customHeight="1">
      <c r="A78" s="82"/>
      <c r="B78" s="77"/>
      <c r="C78" s="78"/>
      <c r="D78" s="78"/>
      <c r="E78" s="79"/>
      <c r="F78" s="79"/>
      <c r="G78" s="80"/>
      <c r="H78" s="80"/>
      <c r="I78" s="79"/>
      <c r="J78" s="82"/>
      <c r="K78" s="82"/>
    </row>
    <row r="79" spans="1:14" ht="20.149999999999999" customHeight="1">
      <c r="A79" s="82"/>
      <c r="B79" s="77"/>
      <c r="C79" s="78"/>
      <c r="D79" s="78"/>
      <c r="E79" s="79"/>
      <c r="F79" s="79"/>
      <c r="G79" s="80"/>
      <c r="H79" s="79"/>
      <c r="I79" s="79"/>
      <c r="J79" s="82"/>
      <c r="K79" s="82"/>
    </row>
    <row r="80" spans="1:14" ht="20.149999999999999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</row>
  </sheetData>
  <mergeCells count="5">
    <mergeCell ref="A4:A10"/>
    <mergeCell ref="A12:A18"/>
    <mergeCell ref="A20:A26"/>
    <mergeCell ref="A28:A34"/>
    <mergeCell ref="A36:P36"/>
  </mergeCells>
  <conditionalFormatting sqref="H45 H41 H37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1" bottom="1" header="0.5" footer="0.5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Efektivita amplifikace</vt:lpstr>
      <vt:lpstr>Analýza exprese genu LBD29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</dc:creator>
  <cp:keywords/>
  <dc:description/>
  <cp:lastModifiedBy>Lucia Tomovičová</cp:lastModifiedBy>
  <cp:revision/>
  <dcterms:created xsi:type="dcterms:W3CDTF">2016-12-15T13:48:47Z</dcterms:created>
  <dcterms:modified xsi:type="dcterms:W3CDTF">2024-12-15T13:20:38Z</dcterms:modified>
  <cp:category/>
  <cp:contentStatus/>
</cp:coreProperties>
</file>