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s\Fakulta\výuka\GREEN DEAL_předměty\Praktické úlohy vodního hospodářství\cvičení\cvičení Čeperka\cvičení 5_hydrodynamické testy\"/>
    </mc:Choice>
  </mc:AlternateContent>
  <xr:revisionPtr revIDLastSave="0" documentId="13_ncr:1_{EC0CADB1-9E26-4DF7-8781-2C8E28C9A9EC}" xr6:coauthVersionLast="47" xr6:coauthVersionMax="47" xr10:uidLastSave="{00000000-0000-0000-0000-000000000000}"/>
  <bookViews>
    <workbookView xWindow="-98" yWindow="-98" windowWidth="28996" windowHeight="15945" activeTab="1" xr2:uid="{7CEF2530-75C0-48DC-A35F-C18E1981B403}"/>
  </bookViews>
  <sheets>
    <sheet name="5M" sheetId="5" r:id="rId1"/>
    <sheet name="4.24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4" l="1"/>
  <c r="G54" i="4"/>
  <c r="G42" i="4"/>
  <c r="G94" i="4"/>
  <c r="D94" i="4"/>
  <c r="E94" i="4" s="1"/>
  <c r="G93" i="4"/>
  <c r="E93" i="4"/>
  <c r="D93" i="4"/>
  <c r="G92" i="4"/>
  <c r="D92" i="4"/>
  <c r="E92" i="4" s="1"/>
  <c r="G91" i="4"/>
  <c r="E91" i="4"/>
  <c r="D91" i="4"/>
  <c r="G90" i="4"/>
  <c r="D90" i="4"/>
  <c r="E90" i="4" s="1"/>
  <c r="G89" i="4"/>
  <c r="D89" i="4"/>
  <c r="E89" i="4" s="1"/>
  <c r="G88" i="4"/>
  <c r="D88" i="4"/>
  <c r="E88" i="4" s="1"/>
  <c r="G87" i="4"/>
  <c r="D87" i="4"/>
  <c r="E87" i="4" s="1"/>
  <c r="G86" i="4"/>
  <c r="D86" i="4"/>
  <c r="E86" i="4" s="1"/>
  <c r="G85" i="4"/>
  <c r="E85" i="4"/>
  <c r="D85" i="4"/>
  <c r="G84" i="4"/>
  <c r="D84" i="4"/>
  <c r="E84" i="4" s="1"/>
  <c r="G83" i="4"/>
  <c r="E83" i="4"/>
  <c r="D83" i="4"/>
  <c r="G82" i="4"/>
  <c r="D82" i="4"/>
  <c r="E82" i="4" s="1"/>
  <c r="G81" i="4"/>
  <c r="D81" i="4"/>
  <c r="E81" i="4" s="1"/>
  <c r="G80" i="4"/>
  <c r="D80" i="4"/>
  <c r="E80" i="4" s="1"/>
  <c r="G79" i="4"/>
  <c r="E79" i="4"/>
  <c r="D79" i="4"/>
  <c r="G78" i="4"/>
  <c r="D78" i="4"/>
  <c r="E78" i="4" s="1"/>
  <c r="G77" i="4"/>
  <c r="E77" i="4"/>
  <c r="D77" i="4"/>
  <c r="G76" i="4"/>
  <c r="D76" i="4"/>
  <c r="E76" i="4" s="1"/>
  <c r="G75" i="4"/>
  <c r="E75" i="4"/>
  <c r="D75" i="4"/>
  <c r="AH74" i="4"/>
  <c r="G74" i="4"/>
  <c r="D74" i="4"/>
  <c r="E74" i="4" s="1"/>
  <c r="AH73" i="4"/>
  <c r="G73" i="4"/>
  <c r="E73" i="4"/>
  <c r="D73" i="4"/>
  <c r="AH72" i="4"/>
  <c r="G72" i="4"/>
  <c r="D72" i="4"/>
  <c r="E72" i="4" s="1"/>
  <c r="AH71" i="4"/>
  <c r="G71" i="4"/>
  <c r="E71" i="4"/>
  <c r="D71" i="4"/>
  <c r="AH70" i="4"/>
  <c r="G70" i="4"/>
  <c r="D70" i="4"/>
  <c r="E70" i="4" s="1"/>
  <c r="AH69" i="4"/>
  <c r="G69" i="4"/>
  <c r="E69" i="4"/>
  <c r="D69" i="4"/>
  <c r="AH68" i="4"/>
  <c r="G68" i="4"/>
  <c r="D68" i="4"/>
  <c r="E68" i="4" s="1"/>
  <c r="AH67" i="4"/>
  <c r="G67" i="4"/>
  <c r="D67" i="4"/>
  <c r="E67" i="4" s="1"/>
  <c r="AH66" i="4"/>
  <c r="G66" i="4"/>
  <c r="D66" i="4"/>
  <c r="E66" i="4" s="1"/>
  <c r="AH65" i="4"/>
  <c r="G65" i="4"/>
  <c r="D65" i="4"/>
  <c r="E65" i="4" s="1"/>
  <c r="AH64" i="4"/>
  <c r="G64" i="4"/>
  <c r="D64" i="4"/>
  <c r="E64" i="4" s="1"/>
  <c r="AH63" i="4"/>
  <c r="G63" i="4"/>
  <c r="D63" i="4"/>
  <c r="E63" i="4" s="1"/>
  <c r="AH62" i="4"/>
  <c r="G62" i="4"/>
  <c r="D62" i="4"/>
  <c r="E62" i="4" s="1"/>
  <c r="AH61" i="4"/>
  <c r="G61" i="4"/>
  <c r="D61" i="4"/>
  <c r="E61" i="4" s="1"/>
  <c r="AH60" i="4"/>
  <c r="G60" i="4"/>
  <c r="D60" i="4"/>
  <c r="E60" i="4" s="1"/>
  <c r="AH59" i="4"/>
  <c r="G59" i="4"/>
  <c r="E59" i="4"/>
  <c r="D59" i="4"/>
  <c r="AH58" i="4"/>
  <c r="G58" i="4"/>
  <c r="D58" i="4"/>
  <c r="E58" i="4" s="1"/>
  <c r="AH57" i="4"/>
  <c r="G57" i="4"/>
  <c r="D57" i="4"/>
  <c r="E57" i="4" s="1"/>
  <c r="AH56" i="4"/>
  <c r="G56" i="4"/>
  <c r="D56" i="4"/>
  <c r="E56" i="4" s="1"/>
  <c r="G55" i="4"/>
  <c r="D55" i="4"/>
  <c r="E55" i="4" s="1"/>
  <c r="D54" i="4"/>
  <c r="G53" i="4"/>
  <c r="G52" i="4"/>
  <c r="G51" i="4"/>
  <c r="G50" i="4"/>
  <c r="AH49" i="4"/>
  <c r="G49" i="4"/>
  <c r="AH48" i="4"/>
  <c r="G48" i="4"/>
  <c r="AH47" i="4"/>
  <c r="G47" i="4"/>
  <c r="AH46" i="4"/>
  <c r="G46" i="4"/>
  <c r="AH45" i="4"/>
  <c r="G45" i="4"/>
  <c r="AH44" i="4"/>
  <c r="G44" i="4"/>
  <c r="AH43" i="4"/>
  <c r="J43" i="4"/>
  <c r="G43" i="4"/>
  <c r="AH42" i="4"/>
  <c r="AH41" i="4"/>
  <c r="G41" i="4"/>
  <c r="AH40" i="4"/>
  <c r="G40" i="4"/>
  <c r="AH39" i="4"/>
  <c r="G39" i="4"/>
  <c r="AH38" i="4"/>
  <c r="G38" i="4"/>
  <c r="AH37" i="4"/>
  <c r="G37" i="4"/>
  <c r="AH36" i="4"/>
  <c r="G36" i="4"/>
  <c r="AH35" i="4"/>
  <c r="G35" i="4"/>
  <c r="AH34" i="4"/>
  <c r="G34" i="4"/>
  <c r="AH33" i="4"/>
  <c r="G33" i="4"/>
  <c r="AH32" i="4"/>
  <c r="G32" i="4"/>
  <c r="AH31" i="4"/>
  <c r="G31" i="4"/>
  <c r="G30" i="4"/>
  <c r="G29" i="4"/>
  <c r="G28" i="4"/>
  <c r="G27" i="4"/>
  <c r="AH26" i="4"/>
  <c r="G26" i="4"/>
  <c r="AH25" i="4"/>
  <c r="G25" i="4"/>
  <c r="AH24" i="4"/>
  <c r="G24" i="4"/>
  <c r="AH23" i="4"/>
  <c r="G23" i="4"/>
  <c r="AH22" i="4"/>
  <c r="G22" i="4"/>
  <c r="AH21" i="4"/>
  <c r="G21" i="4"/>
  <c r="AH20" i="4"/>
  <c r="G20" i="4"/>
  <c r="AH19" i="4"/>
  <c r="G19" i="4"/>
  <c r="AH18" i="4"/>
  <c r="G18" i="4"/>
  <c r="AH17" i="4"/>
  <c r="J17" i="4"/>
  <c r="G17" i="4"/>
  <c r="AH16" i="4"/>
  <c r="G16" i="4"/>
  <c r="AH15" i="4"/>
  <c r="G15" i="4"/>
  <c r="AH14" i="4"/>
  <c r="G14" i="4"/>
  <c r="AH13" i="4"/>
  <c r="G13" i="4"/>
  <c r="AH12" i="4"/>
  <c r="G12" i="4"/>
  <c r="AH11" i="4"/>
  <c r="G11" i="4"/>
  <c r="AH10" i="4"/>
  <c r="G10" i="4"/>
  <c r="AH9" i="4"/>
  <c r="G9" i="4"/>
  <c r="AH8" i="4"/>
  <c r="G8" i="4"/>
  <c r="AH7" i="4"/>
  <c r="G7" i="4"/>
  <c r="I5" i="4"/>
  <c r="D9" i="5" l="1"/>
  <c r="D10" i="5" s="1"/>
</calcChain>
</file>

<file path=xl/sharedStrings.xml><?xml version="1.0" encoding="utf-8"?>
<sst xmlns="http://schemas.openxmlformats.org/spreadsheetml/2006/main" count="67" uniqueCount="32">
  <si>
    <t>Q</t>
  </si>
  <si>
    <r>
      <t>m</t>
    </r>
    <r>
      <rPr>
        <vertAlign val="superscript"/>
        <sz val="11"/>
        <color theme="1"/>
        <rFont val="Aptos Narrow"/>
        <family val="2"/>
        <charset val="238"/>
        <scheme val="minor"/>
      </rPr>
      <t>3</t>
    </r>
    <r>
      <rPr>
        <sz val="11"/>
        <color theme="1"/>
        <rFont val="Aptos Narrow"/>
        <family val="2"/>
        <charset val="238"/>
        <scheme val="minor"/>
      </rPr>
      <t>/s</t>
    </r>
  </si>
  <si>
    <t>H'</t>
  </si>
  <si>
    <t>M</t>
  </si>
  <si>
    <t>m</t>
  </si>
  <si>
    <t>s</t>
  </si>
  <si>
    <t>k odhad</t>
  </si>
  <si>
    <t>m/s</t>
  </si>
  <si>
    <t>r vrtu</t>
  </si>
  <si>
    <r>
      <t xml:space="preserve">R </t>
    </r>
    <r>
      <rPr>
        <sz val="9"/>
        <color theme="1"/>
        <rFont val="Aptos Narrow"/>
        <family val="2"/>
        <charset val="238"/>
        <scheme val="minor"/>
      </rPr>
      <t>Sichardta</t>
    </r>
  </si>
  <si>
    <r>
      <t xml:space="preserve">R </t>
    </r>
    <r>
      <rPr>
        <sz val="9"/>
        <color theme="1"/>
        <rFont val="Aptos Narrow"/>
        <family val="2"/>
        <charset val="238"/>
        <scheme val="minor"/>
      </rPr>
      <t>Kusakina</t>
    </r>
  </si>
  <si>
    <t>T</t>
  </si>
  <si>
    <r>
      <t>m</t>
    </r>
    <r>
      <rPr>
        <b/>
        <vertAlign val="superscript"/>
        <sz val="11"/>
        <color theme="1"/>
        <rFont val="Aptos Narrow"/>
        <family val="2"/>
        <charset val="238"/>
        <scheme val="minor"/>
      </rPr>
      <t>2</t>
    </r>
    <r>
      <rPr>
        <b/>
        <sz val="11"/>
        <color theme="1"/>
        <rFont val="Aptos Narrow"/>
        <family val="2"/>
        <charset val="238"/>
        <scheme val="minor"/>
      </rPr>
      <t>/s</t>
    </r>
  </si>
  <si>
    <t>k</t>
  </si>
  <si>
    <t>Výsledky čerpací a stoupací zkoušky na vrtu 4.24</t>
  </si>
  <si>
    <t>2. stupeň 6 l/s</t>
  </si>
  <si>
    <t>ČZ</t>
  </si>
  <si>
    <t>datum</t>
  </si>
  <si>
    <t>denní čas</t>
  </si>
  <si>
    <t>t [min]</t>
  </si>
  <si>
    <t>t´ [min]</t>
  </si>
  <si>
    <t>HPV</t>
  </si>
  <si>
    <t>sníž. [m]</t>
  </si>
  <si>
    <t>Q [L/s]</t>
  </si>
  <si>
    <t xml:space="preserve"> </t>
  </si>
  <si>
    <t>čerpací zkouška</t>
  </si>
  <si>
    <t>i [m]</t>
  </si>
  <si>
    <t>s [m]</t>
  </si>
  <si>
    <t>3. stupeň 8 l/s</t>
  </si>
  <si>
    <t>stoupací zkouška</t>
  </si>
  <si>
    <t xml:space="preserve">4. stupeň Q max </t>
  </si>
  <si>
    <t>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</si>
</sst>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h:mm;@"/>
    <numFmt numFmtId="165" formatCode="0.00000"/>
    <numFmt numFmtId="166" formatCode="0.000000"/>
    <numFmt numFmtId="167" formatCode="0.000"/>
    <numFmt numFmtId="168" formatCode="0.0"/>
    <numFmt numFmtId="169" formatCode="0.0E+00"/>
    <numFmt numFmtId="170" formatCode="0.000E+00"/>
  </numFmts>
  <fonts count="19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vertAlign val="superscript"/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vertAlign val="superscript"/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  <charset val="238"/>
    </font>
    <font>
      <b/>
      <sz val="10"/>
      <name val="Calibri "/>
      <charset val="238"/>
    </font>
    <font>
      <b/>
      <sz val="10"/>
      <name val="Arial"/>
      <family val="2"/>
      <charset val="238"/>
    </font>
    <font>
      <sz val="9"/>
      <name val="Calibri "/>
      <charset val="238"/>
    </font>
    <font>
      <sz val="10"/>
      <name val="Arial"/>
      <family val="2"/>
      <charset val="238"/>
    </font>
    <font>
      <sz val="9"/>
      <color theme="1"/>
      <name val="Calibri "/>
      <charset val="238"/>
    </font>
    <font>
      <sz val="10"/>
      <color theme="1"/>
      <name val="Calibri "/>
      <charset val="238"/>
    </font>
    <font>
      <sz val="10"/>
      <name val="Calibri "/>
      <charset val="238"/>
    </font>
    <font>
      <b/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5">
    <xf numFmtId="0" fontId="0" fillId="0" borderId="0" xfId="0"/>
    <xf numFmtId="2" fontId="0" fillId="0" borderId="0" xfId="0" applyNumberFormat="1"/>
    <xf numFmtId="0" fontId="1" fillId="2" borderId="0" xfId="0" applyFont="1" applyFill="1"/>
    <xf numFmtId="11" fontId="1" fillId="2" borderId="0" xfId="0" applyNumberFormat="1" applyFont="1" applyFill="1"/>
    <xf numFmtId="0" fontId="5" fillId="0" borderId="0" xfId="1" applyAlignment="1">
      <alignment horizontal="center" vertical="center"/>
    </xf>
    <xf numFmtId="164" fontId="5" fillId="0" borderId="0" xfId="1" applyNumberFormat="1" applyAlignment="1">
      <alignment horizontal="center" vertical="center"/>
    </xf>
    <xf numFmtId="1" fontId="5" fillId="0" borderId="0" xfId="1" applyNumberFormat="1" applyAlignment="1">
      <alignment horizontal="center" vertical="center"/>
    </xf>
    <xf numFmtId="2" fontId="5" fillId="0" borderId="0" xfId="1" applyNumberFormat="1" applyAlignment="1">
      <alignment horizontal="center" vertical="center"/>
    </xf>
    <xf numFmtId="1" fontId="5" fillId="0" borderId="0" xfId="1" applyNumberFormat="1"/>
    <xf numFmtId="0" fontId="5" fillId="0" borderId="0" xfId="1"/>
    <xf numFmtId="0" fontId="6" fillId="3" borderId="1" xfId="1" applyFont="1" applyFill="1" applyBorder="1" applyAlignment="1">
      <alignment horizontal="left" vertical="center"/>
    </xf>
    <xf numFmtId="164" fontId="6" fillId="3" borderId="1" xfId="1" applyNumberFormat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2" fontId="5" fillId="4" borderId="0" xfId="1" applyNumberFormat="1" applyFill="1" applyAlignment="1">
      <alignment horizontal="center" vertical="center"/>
    </xf>
    <xf numFmtId="2" fontId="5" fillId="0" borderId="0" xfId="1" applyNumberFormat="1"/>
    <xf numFmtId="0" fontId="7" fillId="6" borderId="1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/>
    </xf>
    <xf numFmtId="164" fontId="9" fillId="8" borderId="1" xfId="1" applyNumberFormat="1" applyFont="1" applyFill="1" applyBorder="1" applyAlignment="1">
      <alignment horizontal="center" vertical="center"/>
    </xf>
    <xf numFmtId="2" fontId="9" fillId="9" borderId="1" xfId="1" applyNumberFormat="1" applyFont="1" applyFill="1" applyBorder="1" applyAlignment="1">
      <alignment horizontal="center" vertical="center"/>
    </xf>
    <xf numFmtId="0" fontId="10" fillId="8" borderId="5" xfId="1" applyFont="1" applyFill="1" applyBorder="1" applyAlignment="1">
      <alignment horizontal="center" vertical="center"/>
    </xf>
    <xf numFmtId="164" fontId="10" fillId="8" borderId="6" xfId="1" applyNumberFormat="1" applyFont="1" applyFill="1" applyBorder="1" applyAlignment="1">
      <alignment horizontal="center" vertical="center"/>
    </xf>
    <xf numFmtId="0" fontId="10" fillId="8" borderId="7" xfId="1" applyFont="1" applyFill="1" applyBorder="1" applyAlignment="1">
      <alignment horizontal="center" vertical="center"/>
    </xf>
    <xf numFmtId="0" fontId="10" fillId="8" borderId="8" xfId="1" applyFont="1" applyFill="1" applyBorder="1" applyAlignment="1">
      <alignment horizontal="center" vertical="center"/>
    </xf>
    <xf numFmtId="0" fontId="10" fillId="8" borderId="6" xfId="1" applyFont="1" applyFill="1" applyBorder="1" applyAlignment="1">
      <alignment horizontal="center" vertical="center"/>
    </xf>
    <xf numFmtId="2" fontId="10" fillId="9" borderId="6" xfId="1" applyNumberFormat="1" applyFont="1" applyFill="1" applyBorder="1" applyAlignment="1">
      <alignment horizontal="center" vertical="center"/>
    </xf>
    <xf numFmtId="2" fontId="10" fillId="9" borderId="9" xfId="1" applyNumberFormat="1" applyFont="1" applyFill="1" applyBorder="1" applyAlignment="1">
      <alignment horizontal="center" vertical="center"/>
    </xf>
    <xf numFmtId="14" fontId="9" fillId="1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2" fontId="9" fillId="0" borderId="1" xfId="1" applyNumberFormat="1" applyFont="1" applyBorder="1" applyAlignment="1">
      <alignment horizontal="center" vertical="center"/>
    </xf>
    <xf numFmtId="14" fontId="10" fillId="10" borderId="10" xfId="1" applyNumberFormat="1" applyFont="1" applyFill="1" applyBorder="1" applyAlignment="1">
      <alignment horizontal="center" vertical="center"/>
    </xf>
    <xf numFmtId="164" fontId="10" fillId="0" borderId="10" xfId="1" applyNumberFormat="1" applyFont="1" applyBorder="1" applyAlignment="1">
      <alignment horizontal="center" vertical="center"/>
    </xf>
    <xf numFmtId="1" fontId="10" fillId="0" borderId="10" xfId="1" applyNumberFormat="1" applyFont="1" applyBorder="1" applyAlignment="1">
      <alignment horizontal="center" vertical="center"/>
    </xf>
    <xf numFmtId="0" fontId="5" fillId="0" borderId="10" xfId="1" applyBorder="1" applyAlignment="1">
      <alignment horizontal="center"/>
    </xf>
    <xf numFmtId="2" fontId="10" fillId="0" borderId="10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/>
    </xf>
    <xf numFmtId="11" fontId="5" fillId="0" borderId="0" xfId="1" applyNumberFormat="1"/>
    <xf numFmtId="165" fontId="5" fillId="0" borderId="0" xfId="1" applyNumberFormat="1"/>
    <xf numFmtId="0" fontId="11" fillId="0" borderId="1" xfId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64" fontId="5" fillId="0" borderId="1" xfId="1" applyNumberFormat="1" applyBorder="1" applyAlignment="1">
      <alignment horizontal="center" vertical="center"/>
    </xf>
    <xf numFmtId="1" fontId="5" fillId="0" borderId="1" xfId="1" applyNumberFormat="1" applyBorder="1" applyAlignment="1">
      <alignment horizontal="center" vertical="center"/>
    </xf>
    <xf numFmtId="166" fontId="5" fillId="0" borderId="0" xfId="1" applyNumberFormat="1" applyAlignment="1">
      <alignment horizontal="center" vertical="center"/>
    </xf>
    <xf numFmtId="0" fontId="5" fillId="0" borderId="1" xfId="1" applyBorder="1"/>
    <xf numFmtId="14" fontId="11" fillId="0" borderId="1" xfId="1" applyNumberFormat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/>
    </xf>
    <xf numFmtId="164" fontId="12" fillId="6" borderId="1" xfId="1" applyNumberFormat="1" applyFont="1" applyFill="1" applyBorder="1" applyAlignment="1">
      <alignment horizontal="center" vertical="center"/>
    </xf>
    <xf numFmtId="1" fontId="12" fillId="6" borderId="1" xfId="1" applyNumberFormat="1" applyFont="1" applyFill="1" applyBorder="1" applyAlignment="1">
      <alignment horizontal="center" vertical="center"/>
    </xf>
    <xf numFmtId="2" fontId="12" fillId="6" borderId="1" xfId="1" applyNumberFormat="1" applyFont="1" applyFill="1" applyBorder="1" applyAlignment="1">
      <alignment horizontal="center" vertical="center"/>
    </xf>
    <xf numFmtId="2" fontId="13" fillId="6" borderId="1" xfId="1" applyNumberFormat="1" applyFont="1" applyFill="1" applyBorder="1" applyAlignment="1">
      <alignment horizontal="center" vertical="center"/>
    </xf>
    <xf numFmtId="2" fontId="9" fillId="6" borderId="1" xfId="1" applyNumberFormat="1" applyFont="1" applyFill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6" fillId="13" borderId="17" xfId="0" applyFont="1" applyFill="1" applyBorder="1" applyAlignment="1">
      <alignment horizontal="center" vertical="center"/>
    </xf>
    <xf numFmtId="0" fontId="16" fillId="13" borderId="17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11" fontId="16" fillId="12" borderId="17" xfId="0" applyNumberFormat="1" applyFont="1" applyFill="1" applyBorder="1" applyAlignment="1">
      <alignment horizontal="center" vertical="center"/>
    </xf>
    <xf numFmtId="168" fontId="11" fillId="0" borderId="1" xfId="1" applyNumberFormat="1" applyFont="1" applyBorder="1" applyAlignment="1">
      <alignment horizontal="center" vertical="center"/>
    </xf>
    <xf numFmtId="168" fontId="10" fillId="0" borderId="1" xfId="1" applyNumberFormat="1" applyFont="1" applyBorder="1" applyAlignment="1">
      <alignment horizontal="center" vertical="center"/>
    </xf>
    <xf numFmtId="1" fontId="11" fillId="0" borderId="1" xfId="1" applyNumberFormat="1" applyFont="1" applyBorder="1"/>
    <xf numFmtId="1" fontId="5" fillId="0" borderId="1" xfId="1" applyNumberFormat="1" applyBorder="1"/>
    <xf numFmtId="0" fontId="16" fillId="12" borderId="1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6" fillId="14" borderId="16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1" fontId="16" fillId="0" borderId="17" xfId="0" applyNumberFormat="1" applyFont="1" applyBorder="1" applyAlignment="1">
      <alignment horizontal="center" vertical="center"/>
    </xf>
    <xf numFmtId="11" fontId="8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2" fontId="10" fillId="10" borderId="1" xfId="0" applyNumberFormat="1" applyFont="1" applyFill="1" applyBorder="1" applyAlignment="1">
      <alignment horizontal="center" vertical="center"/>
    </xf>
    <xf numFmtId="167" fontId="10" fillId="10" borderId="1" xfId="0" applyNumberFormat="1" applyFont="1" applyFill="1" applyBorder="1" applyAlignment="1">
      <alignment horizontal="center" vertical="center"/>
    </xf>
    <xf numFmtId="169" fontId="10" fillId="10" borderId="1" xfId="0" applyNumberFormat="1" applyFont="1" applyFill="1" applyBorder="1" applyAlignment="1">
      <alignment horizontal="center" vertical="center"/>
    </xf>
    <xf numFmtId="170" fontId="10" fillId="10" borderId="1" xfId="0" applyNumberFormat="1" applyFont="1" applyFill="1" applyBorder="1" applyAlignment="1">
      <alignment horizontal="center" vertical="center"/>
    </xf>
    <xf numFmtId="169" fontId="10" fillId="2" borderId="1" xfId="0" applyNumberFormat="1" applyFont="1" applyFill="1" applyBorder="1" applyAlignment="1">
      <alignment horizontal="center" vertical="center"/>
    </xf>
    <xf numFmtId="11" fontId="10" fillId="10" borderId="1" xfId="0" applyNumberFormat="1" applyFont="1" applyFill="1" applyBorder="1" applyAlignment="1">
      <alignment horizontal="center" vertical="center"/>
    </xf>
    <xf numFmtId="170" fontId="10" fillId="0" borderId="0" xfId="0" applyNumberFormat="1" applyFont="1" applyAlignment="1">
      <alignment horizontal="center" vertical="center"/>
    </xf>
    <xf numFmtId="11" fontId="8" fillId="10" borderId="0" xfId="0" applyNumberFormat="1" applyFont="1" applyFill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" fontId="0" fillId="15" borderId="0" xfId="0" applyNumberFormat="1" applyFill="1"/>
    <xf numFmtId="11" fontId="0" fillId="15" borderId="0" xfId="0" applyNumberFormat="1" applyFill="1"/>
    <xf numFmtId="0" fontId="0" fillId="15" borderId="0" xfId="0" applyFill="1"/>
    <xf numFmtId="0" fontId="1" fillId="16" borderId="0" xfId="0" applyFont="1" applyFill="1"/>
    <xf numFmtId="11" fontId="1" fillId="16" borderId="0" xfId="0" applyNumberFormat="1" applyFont="1" applyFill="1"/>
    <xf numFmtId="0" fontId="5" fillId="0" borderId="0" xfId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4" fillId="11" borderId="11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/>
    </xf>
    <xf numFmtId="0" fontId="14" fillId="11" borderId="13" xfId="0" applyFont="1" applyFill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2" fontId="10" fillId="10" borderId="14" xfId="0" applyNumberFormat="1" applyFont="1" applyFill="1" applyBorder="1" applyAlignment="1">
      <alignment horizontal="center" vertical="center"/>
    </xf>
    <xf numFmtId="2" fontId="10" fillId="10" borderId="15" xfId="0" applyNumberFormat="1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0" fillId="10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2" fontId="10" fillId="10" borderId="18" xfId="0" applyNumberFormat="1" applyFont="1" applyFill="1" applyBorder="1" applyAlignment="1">
      <alignment horizontal="center" vertical="center"/>
    </xf>
    <xf numFmtId="2" fontId="10" fillId="10" borderId="19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6" fillId="13" borderId="11" xfId="0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10" borderId="18" xfId="1" applyFont="1" applyFill="1" applyBorder="1" applyAlignment="1">
      <alignment horizontal="center" vertical="center"/>
    </xf>
    <xf numFmtId="0" fontId="10" fillId="10" borderId="19" xfId="1" applyFont="1" applyFill="1" applyBorder="1" applyAlignment="1">
      <alignment horizontal="center" vertical="center"/>
    </xf>
    <xf numFmtId="168" fontId="10" fillId="0" borderId="18" xfId="1" applyNumberFormat="1" applyFont="1" applyBorder="1" applyAlignment="1">
      <alignment horizontal="center" vertical="center"/>
    </xf>
    <xf numFmtId="168" fontId="10" fillId="0" borderId="19" xfId="1" applyNumberFormat="1" applyFont="1" applyBorder="1" applyAlignment="1">
      <alignment horizontal="center" vertical="center"/>
    </xf>
    <xf numFmtId="2" fontId="10" fillId="10" borderId="18" xfId="1" applyNumberFormat="1" applyFont="1" applyFill="1" applyBorder="1" applyAlignment="1">
      <alignment horizontal="center" vertical="center"/>
    </xf>
    <xf numFmtId="2" fontId="10" fillId="10" borderId="19" xfId="1" applyNumberFormat="1" applyFont="1" applyFill="1" applyBorder="1" applyAlignment="1">
      <alignment horizontal="center" vertical="center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170" fontId="8" fillId="10" borderId="18" xfId="0" applyNumberFormat="1" applyFont="1" applyFill="1" applyBorder="1" applyAlignment="1">
      <alignment horizontal="center" vertical="center"/>
    </xf>
    <xf numFmtId="170" fontId="8" fillId="10" borderId="19" xfId="0" applyNumberFormat="1" applyFont="1" applyFill="1" applyBorder="1" applyAlignment="1">
      <alignment horizontal="center" vertical="center"/>
    </xf>
    <xf numFmtId="11" fontId="8" fillId="10" borderId="18" xfId="0" applyNumberFormat="1" applyFont="1" applyFill="1" applyBorder="1" applyAlignment="1">
      <alignment horizontal="center" vertical="center"/>
    </xf>
    <xf numFmtId="11" fontId="8" fillId="10" borderId="19" xfId="0" applyNumberFormat="1" applyFont="1" applyFill="1" applyBorder="1" applyAlignment="1">
      <alignment horizontal="center" vertical="center"/>
    </xf>
    <xf numFmtId="169" fontId="8" fillId="10" borderId="18" xfId="0" applyNumberFormat="1" applyFont="1" applyFill="1" applyBorder="1" applyAlignment="1">
      <alignment horizontal="center" vertical="center"/>
    </xf>
    <xf numFmtId="169" fontId="8" fillId="10" borderId="19" xfId="0" applyNumberFormat="1" applyFont="1" applyFill="1" applyBorder="1" applyAlignment="1">
      <alignment horizontal="center" vertical="center"/>
    </xf>
    <xf numFmtId="0" fontId="14" fillId="14" borderId="11" xfId="0" applyFont="1" applyFill="1" applyBorder="1" applyAlignment="1">
      <alignment horizontal="center" vertical="center"/>
    </xf>
    <xf numFmtId="0" fontId="14" fillId="14" borderId="12" xfId="0" applyFont="1" applyFill="1" applyBorder="1" applyAlignment="1">
      <alignment horizontal="center" vertical="center"/>
    </xf>
    <xf numFmtId="0" fontId="14" fillId="14" borderId="13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408B2B7C-5CD3-4A41-BB69-17A958DA62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/>
              <a:t>Čerpací zkouška na vrtu 4.24</a:t>
            </a:r>
          </a:p>
        </c:rich>
      </c:tx>
      <c:layout>
        <c:manualLayout>
          <c:xMode val="edge"/>
          <c:yMode val="edge"/>
          <c:x val="0.37109870314468063"/>
          <c:y val="3.0764638933407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988263846125989E-2"/>
          <c:y val="0.19886384325600703"/>
          <c:w val="0.79525337776650851"/>
          <c:h val="0.64204612251225124"/>
        </c:manualLayout>
      </c:layout>
      <c:scatterChart>
        <c:scatterStyle val="lineMarker"/>
        <c:varyColors val="0"/>
        <c:ser>
          <c:idx val="2"/>
          <c:order val="0"/>
          <c:tx>
            <c:v>snížení HPV</c:v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xVal>
            <c:numRef>
              <c:f>'4.24'!$D$7:$D$53</c:f>
              <c:numCache>
                <c:formatCode>0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22</c:v>
                </c:pt>
                <c:pt idx="12">
                  <c:v>26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60</c:v>
                </c:pt>
                <c:pt idx="19">
                  <c:v>70</c:v>
                </c:pt>
                <c:pt idx="20">
                  <c:v>80</c:v>
                </c:pt>
                <c:pt idx="21">
                  <c:v>90</c:v>
                </c:pt>
                <c:pt idx="22">
                  <c:v>100</c:v>
                </c:pt>
                <c:pt idx="23">
                  <c:v>120</c:v>
                </c:pt>
                <c:pt idx="24">
                  <c:v>140</c:v>
                </c:pt>
                <c:pt idx="25">
                  <c:v>160</c:v>
                </c:pt>
                <c:pt idx="26">
                  <c:v>180</c:v>
                </c:pt>
                <c:pt idx="27">
                  <c:v>210</c:v>
                </c:pt>
                <c:pt idx="28">
                  <c:v>240</c:v>
                </c:pt>
                <c:pt idx="29">
                  <c:v>270</c:v>
                </c:pt>
                <c:pt idx="30">
                  <c:v>300</c:v>
                </c:pt>
                <c:pt idx="31">
                  <c:v>360</c:v>
                </c:pt>
                <c:pt idx="32">
                  <c:v>420</c:v>
                </c:pt>
                <c:pt idx="33">
                  <c:v>480</c:v>
                </c:pt>
                <c:pt idx="34">
                  <c:v>540</c:v>
                </c:pt>
                <c:pt idx="35">
                  <c:v>720</c:v>
                </c:pt>
                <c:pt idx="36">
                  <c:v>780</c:v>
                </c:pt>
                <c:pt idx="37">
                  <c:v>900</c:v>
                </c:pt>
                <c:pt idx="38">
                  <c:v>1080</c:v>
                </c:pt>
                <c:pt idx="39">
                  <c:v>1260</c:v>
                </c:pt>
                <c:pt idx="40">
                  <c:v>1440</c:v>
                </c:pt>
                <c:pt idx="41">
                  <c:v>1620</c:v>
                </c:pt>
                <c:pt idx="42">
                  <c:v>1800</c:v>
                </c:pt>
                <c:pt idx="43">
                  <c:v>1980</c:v>
                </c:pt>
                <c:pt idx="44">
                  <c:v>2160</c:v>
                </c:pt>
                <c:pt idx="45">
                  <c:v>2520</c:v>
                </c:pt>
                <c:pt idx="46">
                  <c:v>2880</c:v>
                </c:pt>
              </c:numCache>
            </c:numRef>
          </c:xVal>
          <c:yVal>
            <c:numRef>
              <c:f>'4.24'!$G$7:$G$53</c:f>
              <c:numCache>
                <c:formatCode>0.00</c:formatCode>
                <c:ptCount val="47"/>
                <c:pt idx="0">
                  <c:v>0.30000000000000027</c:v>
                </c:pt>
                <c:pt idx="1">
                  <c:v>0.30000000000000027</c:v>
                </c:pt>
                <c:pt idx="2">
                  <c:v>0.30000000000000027</c:v>
                </c:pt>
                <c:pt idx="3">
                  <c:v>0.37999999999999989</c:v>
                </c:pt>
                <c:pt idx="4">
                  <c:v>0.39000000000000012</c:v>
                </c:pt>
                <c:pt idx="5">
                  <c:v>0.39000000000000012</c:v>
                </c:pt>
                <c:pt idx="6">
                  <c:v>0.39999999999999991</c:v>
                </c:pt>
                <c:pt idx="7">
                  <c:v>0.37000000000000011</c:v>
                </c:pt>
                <c:pt idx="8">
                  <c:v>0.37000000000000011</c:v>
                </c:pt>
                <c:pt idx="9">
                  <c:v>0.37999999999999989</c:v>
                </c:pt>
                <c:pt idx="10">
                  <c:v>0.37999999999999989</c:v>
                </c:pt>
                <c:pt idx="11">
                  <c:v>0.39000000000000012</c:v>
                </c:pt>
                <c:pt idx="12">
                  <c:v>0.39000000000000012</c:v>
                </c:pt>
                <c:pt idx="13">
                  <c:v>0.39999999999999991</c:v>
                </c:pt>
                <c:pt idx="14">
                  <c:v>0.39999999999999991</c:v>
                </c:pt>
                <c:pt idx="15">
                  <c:v>0.41000000000000014</c:v>
                </c:pt>
                <c:pt idx="16">
                  <c:v>0.41000000000000014</c:v>
                </c:pt>
                <c:pt idx="17">
                  <c:v>0.41000000000000014</c:v>
                </c:pt>
                <c:pt idx="18">
                  <c:v>0.41999999999999993</c:v>
                </c:pt>
                <c:pt idx="19">
                  <c:v>0.41999999999999993</c:v>
                </c:pt>
                <c:pt idx="20">
                  <c:v>0.43000000000000016</c:v>
                </c:pt>
                <c:pt idx="21">
                  <c:v>0.43000000000000016</c:v>
                </c:pt>
                <c:pt idx="22">
                  <c:v>0.43999999999999995</c:v>
                </c:pt>
                <c:pt idx="23">
                  <c:v>0.43999999999999995</c:v>
                </c:pt>
                <c:pt idx="24">
                  <c:v>0.45000000000000018</c:v>
                </c:pt>
                <c:pt idx="25">
                  <c:v>0.45000000000000018</c:v>
                </c:pt>
                <c:pt idx="26">
                  <c:v>0.45000000000000018</c:v>
                </c:pt>
                <c:pt idx="27">
                  <c:v>0.45999999999999996</c:v>
                </c:pt>
                <c:pt idx="28">
                  <c:v>0.45999999999999996</c:v>
                </c:pt>
                <c:pt idx="29">
                  <c:v>0.45999999999999996</c:v>
                </c:pt>
                <c:pt idx="30">
                  <c:v>0.4700000000000002</c:v>
                </c:pt>
                <c:pt idx="31">
                  <c:v>0.4700000000000002</c:v>
                </c:pt>
                <c:pt idx="32">
                  <c:v>0.48</c:v>
                </c:pt>
                <c:pt idx="33">
                  <c:v>0.49000000000000021</c:v>
                </c:pt>
                <c:pt idx="34">
                  <c:v>0.49000000000000021</c:v>
                </c:pt>
                <c:pt idx="35">
                  <c:v>0.52</c:v>
                </c:pt>
                <c:pt idx="36">
                  <c:v>0.68000000000000016</c:v>
                </c:pt>
                <c:pt idx="37">
                  <c:v>0.70000000000000018</c:v>
                </c:pt>
                <c:pt idx="38">
                  <c:v>0.7200000000000002</c:v>
                </c:pt>
                <c:pt idx="39">
                  <c:v>0.74000000000000021</c:v>
                </c:pt>
                <c:pt idx="40">
                  <c:v>0.76000000000000023</c:v>
                </c:pt>
                <c:pt idx="41">
                  <c:v>0.98</c:v>
                </c:pt>
                <c:pt idx="42">
                  <c:v>1</c:v>
                </c:pt>
                <c:pt idx="43">
                  <c:v>1.02</c:v>
                </c:pt>
                <c:pt idx="44">
                  <c:v>1.0300000000000002</c:v>
                </c:pt>
                <c:pt idx="45">
                  <c:v>1.27</c:v>
                </c:pt>
                <c:pt idx="46">
                  <c:v>1.3000000000000003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89-4B78-8941-07CC9E28F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986928"/>
        <c:axId val="1"/>
      </c:scatterChart>
      <c:scatterChart>
        <c:scatterStyle val="lineMarker"/>
        <c:varyColors val="0"/>
        <c:ser>
          <c:idx val="1"/>
          <c:order val="1"/>
          <c:tx>
            <c:v>vydatnost</c:v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'4.24'!$D$7:$D$53</c:f>
              <c:numCache>
                <c:formatCode>0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22</c:v>
                </c:pt>
                <c:pt idx="12">
                  <c:v>26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60</c:v>
                </c:pt>
                <c:pt idx="19">
                  <c:v>70</c:v>
                </c:pt>
                <c:pt idx="20">
                  <c:v>80</c:v>
                </c:pt>
                <c:pt idx="21">
                  <c:v>90</c:v>
                </c:pt>
                <c:pt idx="22">
                  <c:v>100</c:v>
                </c:pt>
                <c:pt idx="23">
                  <c:v>120</c:v>
                </c:pt>
                <c:pt idx="24">
                  <c:v>140</c:v>
                </c:pt>
                <c:pt idx="25">
                  <c:v>160</c:v>
                </c:pt>
                <c:pt idx="26">
                  <c:v>180</c:v>
                </c:pt>
                <c:pt idx="27">
                  <c:v>210</c:v>
                </c:pt>
                <c:pt idx="28">
                  <c:v>240</c:v>
                </c:pt>
                <c:pt idx="29">
                  <c:v>270</c:v>
                </c:pt>
                <c:pt idx="30">
                  <c:v>300</c:v>
                </c:pt>
                <c:pt idx="31">
                  <c:v>360</c:v>
                </c:pt>
                <c:pt idx="32">
                  <c:v>420</c:v>
                </c:pt>
                <c:pt idx="33">
                  <c:v>480</c:v>
                </c:pt>
                <c:pt idx="34">
                  <c:v>540</c:v>
                </c:pt>
                <c:pt idx="35">
                  <c:v>720</c:v>
                </c:pt>
                <c:pt idx="36">
                  <c:v>780</c:v>
                </c:pt>
                <c:pt idx="37">
                  <c:v>900</c:v>
                </c:pt>
                <c:pt idx="38">
                  <c:v>1080</c:v>
                </c:pt>
                <c:pt idx="39">
                  <c:v>1260</c:v>
                </c:pt>
                <c:pt idx="40">
                  <c:v>1440</c:v>
                </c:pt>
                <c:pt idx="41">
                  <c:v>1620</c:v>
                </c:pt>
                <c:pt idx="42">
                  <c:v>1800</c:v>
                </c:pt>
                <c:pt idx="43">
                  <c:v>1980</c:v>
                </c:pt>
                <c:pt idx="44">
                  <c:v>2160</c:v>
                </c:pt>
                <c:pt idx="45">
                  <c:v>2520</c:v>
                </c:pt>
                <c:pt idx="46">
                  <c:v>2880</c:v>
                </c:pt>
              </c:numCache>
            </c:numRef>
          </c:xVal>
          <c:yVal>
            <c:numRef>
              <c:f>'4.24'!$H$6:$H$53</c:f>
              <c:numCache>
                <c:formatCode>0.00</c:formatCode>
                <c:ptCount val="48"/>
                <c:pt idx="0">
                  <c:v>3.89</c:v>
                </c:pt>
                <c:pt idx="1">
                  <c:v>3.89</c:v>
                </c:pt>
                <c:pt idx="2">
                  <c:v>3.89</c:v>
                </c:pt>
                <c:pt idx="3">
                  <c:v>4.96</c:v>
                </c:pt>
                <c:pt idx="4">
                  <c:v>4.96</c:v>
                </c:pt>
                <c:pt idx="5">
                  <c:v>4.96</c:v>
                </c:pt>
                <c:pt idx="6">
                  <c:v>4.96</c:v>
                </c:pt>
                <c:pt idx="7">
                  <c:v>4.32</c:v>
                </c:pt>
                <c:pt idx="8">
                  <c:v>4.32</c:v>
                </c:pt>
                <c:pt idx="9">
                  <c:v>4.32</c:v>
                </c:pt>
                <c:pt idx="10">
                  <c:v>4.41</c:v>
                </c:pt>
                <c:pt idx="11">
                  <c:v>4.41</c:v>
                </c:pt>
                <c:pt idx="12">
                  <c:v>4.41</c:v>
                </c:pt>
                <c:pt idx="13">
                  <c:v>4.41</c:v>
                </c:pt>
                <c:pt idx="14">
                  <c:v>4.41</c:v>
                </c:pt>
                <c:pt idx="15">
                  <c:v>4.41</c:v>
                </c:pt>
                <c:pt idx="16">
                  <c:v>4.41</c:v>
                </c:pt>
                <c:pt idx="17">
                  <c:v>4.41</c:v>
                </c:pt>
                <c:pt idx="18">
                  <c:v>4.41</c:v>
                </c:pt>
                <c:pt idx="19">
                  <c:v>4.41</c:v>
                </c:pt>
                <c:pt idx="20">
                  <c:v>4.41</c:v>
                </c:pt>
                <c:pt idx="21">
                  <c:v>4.41</c:v>
                </c:pt>
                <c:pt idx="22">
                  <c:v>4.41</c:v>
                </c:pt>
                <c:pt idx="23">
                  <c:v>4.41</c:v>
                </c:pt>
                <c:pt idx="24">
                  <c:v>4.4000000000000004</c:v>
                </c:pt>
                <c:pt idx="25">
                  <c:v>4.4000000000000004</c:v>
                </c:pt>
                <c:pt idx="26">
                  <c:v>4.4000000000000004</c:v>
                </c:pt>
                <c:pt idx="27">
                  <c:v>4.4000000000000004</c:v>
                </c:pt>
                <c:pt idx="28">
                  <c:v>4.4000000000000004</c:v>
                </c:pt>
                <c:pt idx="29">
                  <c:v>4.4000000000000004</c:v>
                </c:pt>
                <c:pt idx="30">
                  <c:v>4.4000000000000004</c:v>
                </c:pt>
                <c:pt idx="31">
                  <c:v>4.3899999999999997</c:v>
                </c:pt>
                <c:pt idx="32">
                  <c:v>4.3899999999999997</c:v>
                </c:pt>
                <c:pt idx="33">
                  <c:v>4.3899999999999997</c:v>
                </c:pt>
                <c:pt idx="34">
                  <c:v>4.3899999999999997</c:v>
                </c:pt>
                <c:pt idx="35">
                  <c:v>4.3899999999999997</c:v>
                </c:pt>
                <c:pt idx="36">
                  <c:v>6.1</c:v>
                </c:pt>
                <c:pt idx="37">
                  <c:v>6.2</c:v>
                </c:pt>
                <c:pt idx="38">
                  <c:v>6.2</c:v>
                </c:pt>
                <c:pt idx="39">
                  <c:v>6.19</c:v>
                </c:pt>
                <c:pt idx="40">
                  <c:v>6.19</c:v>
                </c:pt>
                <c:pt idx="41">
                  <c:v>8.34</c:v>
                </c:pt>
                <c:pt idx="42">
                  <c:v>8.36</c:v>
                </c:pt>
                <c:pt idx="43">
                  <c:v>8.36</c:v>
                </c:pt>
                <c:pt idx="44">
                  <c:v>8.36</c:v>
                </c:pt>
                <c:pt idx="45">
                  <c:v>10.45</c:v>
                </c:pt>
                <c:pt idx="46">
                  <c:v>10.45</c:v>
                </c:pt>
                <c:pt idx="47">
                  <c:v>10.45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89-4B78-8941-07CC9E28F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418986928"/>
        <c:scaling>
          <c:logBase val="10"/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/>
                  <a:t>Čas [min]</a:t>
                </a:r>
              </a:p>
            </c:rich>
          </c:tx>
          <c:layout>
            <c:manualLayout>
              <c:xMode val="edge"/>
              <c:yMode val="edge"/>
              <c:x val="0.44523653712186784"/>
              <c:y val="8.90270132162683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"/>
        <c:crossBetween val="midCat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Snížení hladiny od OB [m]</a:t>
                </a:r>
              </a:p>
            </c:rich>
          </c:tx>
          <c:layout>
            <c:manualLayout>
              <c:xMode val="edge"/>
              <c:yMode val="edge"/>
              <c:x val="1.6862051090798639E-2"/>
              <c:y val="0.322872273709149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8986928"/>
        <c:crossesAt val="0.1"/>
        <c:crossBetween val="midCat"/>
      </c:valAx>
      <c:valAx>
        <c:axId val="3"/>
        <c:scaling>
          <c:logBase val="10"/>
          <c:orientation val="minMax"/>
          <c:max val="10000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At val="1.8"/>
        <c:crossBetween val="midCat"/>
        <c:majorUnit val="10"/>
        <c:minorUnit val="10"/>
      </c:valAx>
      <c:valAx>
        <c:axId val="4"/>
        <c:scaling>
          <c:orientation val="maxMin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/>
                  <a:t>Vydatnost </a:t>
                </a:r>
                <a:r>
                  <a:rPr lang="en-US" sz="1000"/>
                  <a:t>[</a:t>
                </a:r>
                <a:r>
                  <a:rPr lang="cs-CZ" sz="1000"/>
                  <a:t>L s</a:t>
                </a:r>
                <a:r>
                  <a:rPr lang="cs-CZ" sz="1000" baseline="30000"/>
                  <a:t>-1</a:t>
                </a:r>
                <a:r>
                  <a:rPr lang="en-US" sz="1000" baseline="0"/>
                  <a:t>]</a:t>
                </a:r>
                <a:endParaRPr lang="cs-CZ" sz="1000"/>
              </a:p>
            </c:rich>
          </c:tx>
          <c:layout>
            <c:manualLayout>
              <c:xMode val="edge"/>
              <c:yMode val="edge"/>
              <c:x val="0.95252064671540737"/>
              <c:y val="0.382485541077276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"/>
        <c:crosses val="max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428581480934187"/>
          <c:y val="0.89409983044154873"/>
          <c:w val="0.58035753238619969"/>
          <c:h val="4.1666782802592173E-2"/>
        </c:manualLayout>
      </c:layout>
      <c:overlay val="0"/>
      <c:txPr>
        <a:bodyPr/>
        <a:lstStyle/>
        <a:p>
          <a:pPr>
            <a:defRPr sz="1000"/>
          </a:pPr>
          <a:endParaRPr lang="cs-CZ"/>
        </a:p>
      </c:txPr>
    </c:legend>
    <c:plotVisOnly val="1"/>
    <c:dispBlanksAs val="span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/>
              <a:t>Stoupací zkouška na vrtu 4.24</a:t>
            </a:r>
          </a:p>
        </c:rich>
      </c:tx>
      <c:layout>
        <c:manualLayout>
          <c:xMode val="edge"/>
          <c:yMode val="edge"/>
          <c:x val="0.36835172947131611"/>
          <c:y val="2.9733407746219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8084458192724E-2"/>
          <c:y val="0.2031252113257786"/>
          <c:w val="0.79560308867641549"/>
          <c:h val="0.65909159479133761"/>
        </c:manualLayout>
      </c:layout>
      <c:scatterChart>
        <c:scatterStyle val="lineMarker"/>
        <c:varyColors val="0"/>
        <c:ser>
          <c:idx val="2"/>
          <c:order val="0"/>
          <c:tx>
            <c:v>nastoupání HPV</c:v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xVal>
            <c:numRef>
              <c:f>'4.24'!$E$54:$E$149</c:f>
              <c:numCache>
                <c:formatCode>0.000</c:formatCode>
                <c:ptCount val="96"/>
                <c:pt idx="0">
                  <c:v>3.4710170079833391E-4</c:v>
                </c:pt>
                <c:pt idx="1">
                  <c:v>6.939625260235947E-4</c:v>
                </c:pt>
                <c:pt idx="2">
                  <c:v>1.0405827263267431E-3</c:v>
                </c:pt>
                <c:pt idx="3">
                  <c:v>1.3869625520110957E-3</c:v>
                </c:pt>
                <c:pt idx="4">
                  <c:v>1.7331022530329288E-3</c:v>
                </c:pt>
                <c:pt idx="5">
                  <c:v>2.0790020790020791E-3</c:v>
                </c:pt>
                <c:pt idx="6">
                  <c:v>2.7700831024930748E-3</c:v>
                </c:pt>
                <c:pt idx="7">
                  <c:v>3.4602076124567475E-3</c:v>
                </c:pt>
                <c:pt idx="8">
                  <c:v>4.1493775933609959E-3</c:v>
                </c:pt>
                <c:pt idx="9">
                  <c:v>5.1813471502590676E-3</c:v>
                </c:pt>
                <c:pt idx="10">
                  <c:v>6.2111801242236021E-3</c:v>
                </c:pt>
                <c:pt idx="11">
                  <c:v>7.5809786354238459E-3</c:v>
                </c:pt>
                <c:pt idx="12">
                  <c:v>8.9470061940812116E-3</c:v>
                </c:pt>
                <c:pt idx="13">
                  <c:v>1.0309278350515464E-2</c:v>
                </c:pt>
                <c:pt idx="14">
                  <c:v>1.2006861063464836E-2</c:v>
                </c:pt>
                <c:pt idx="15">
                  <c:v>1.3698630136986301E-2</c:v>
                </c:pt>
                <c:pt idx="16">
                  <c:v>1.5384615384615385E-2</c:v>
                </c:pt>
                <c:pt idx="17">
                  <c:v>1.7064846416382253E-2</c:v>
                </c:pt>
                <c:pt idx="18">
                  <c:v>2.0408163265306121E-2</c:v>
                </c:pt>
                <c:pt idx="19">
                  <c:v>2.3728813559322035E-2</c:v>
                </c:pt>
                <c:pt idx="20">
                  <c:v>2.7027027027027029E-2</c:v>
                </c:pt>
                <c:pt idx="21">
                  <c:v>3.0303030303030304E-2</c:v>
                </c:pt>
                <c:pt idx="22">
                  <c:v>3.3557046979865772E-2</c:v>
                </c:pt>
                <c:pt idx="23">
                  <c:v>0.04</c:v>
                </c:pt>
                <c:pt idx="24">
                  <c:v>4.6357615894039736E-2</c:v>
                </c:pt>
                <c:pt idx="25">
                  <c:v>5.2631578947368418E-2</c:v>
                </c:pt>
                <c:pt idx="26">
                  <c:v>5.8823529411764705E-2</c:v>
                </c:pt>
                <c:pt idx="27">
                  <c:v>6.7961165048543687E-2</c:v>
                </c:pt>
                <c:pt idx="28">
                  <c:v>7.6923076923076927E-2</c:v>
                </c:pt>
                <c:pt idx="29">
                  <c:v>8.5714285714285715E-2</c:v>
                </c:pt>
                <c:pt idx="30">
                  <c:v>9.4339622641509441E-2</c:v>
                </c:pt>
                <c:pt idx="31">
                  <c:v>0.1111111111111111</c:v>
                </c:pt>
                <c:pt idx="32">
                  <c:v>0.12727272727272726</c:v>
                </c:pt>
                <c:pt idx="33">
                  <c:v>0.14285714285714285</c:v>
                </c:pt>
                <c:pt idx="34">
                  <c:v>0.15789473684210525</c:v>
                </c:pt>
                <c:pt idx="35">
                  <c:v>0.1864406779661017</c:v>
                </c:pt>
                <c:pt idx="36">
                  <c:v>0.21311475409836064</c:v>
                </c:pt>
                <c:pt idx="37">
                  <c:v>0.23809523809523808</c:v>
                </c:pt>
                <c:pt idx="38">
                  <c:v>0.27272727272727271</c:v>
                </c:pt>
                <c:pt idx="39">
                  <c:v>0.30434782608695654</c:v>
                </c:pt>
                <c:pt idx="40">
                  <c:v>0.33333333333333331</c:v>
                </c:pt>
              </c:numCache>
            </c:numRef>
          </c:xVal>
          <c:yVal>
            <c:numRef>
              <c:f>'4.24'!$G$54:$G$149</c:f>
              <c:numCache>
                <c:formatCode>0.00</c:formatCode>
                <c:ptCount val="96"/>
                <c:pt idx="0">
                  <c:v>0.66000000000000014</c:v>
                </c:pt>
                <c:pt idx="1">
                  <c:v>0.62000000000000011</c:v>
                </c:pt>
                <c:pt idx="2">
                  <c:v>0.60000000000000009</c:v>
                </c:pt>
                <c:pt idx="3">
                  <c:v>0.58000000000000007</c:v>
                </c:pt>
                <c:pt idx="4">
                  <c:v>0.56999999999999984</c:v>
                </c:pt>
                <c:pt idx="5">
                  <c:v>0.56000000000000005</c:v>
                </c:pt>
                <c:pt idx="6">
                  <c:v>0.54</c:v>
                </c:pt>
                <c:pt idx="7">
                  <c:v>0.53000000000000025</c:v>
                </c:pt>
                <c:pt idx="8">
                  <c:v>0.52</c:v>
                </c:pt>
                <c:pt idx="9">
                  <c:v>0.51000000000000023</c:v>
                </c:pt>
                <c:pt idx="10">
                  <c:v>0.5</c:v>
                </c:pt>
                <c:pt idx="11">
                  <c:v>0.49000000000000021</c:v>
                </c:pt>
                <c:pt idx="12">
                  <c:v>0.48</c:v>
                </c:pt>
                <c:pt idx="13">
                  <c:v>0.4700000000000002</c:v>
                </c:pt>
                <c:pt idx="14">
                  <c:v>0.45999999999999996</c:v>
                </c:pt>
                <c:pt idx="15">
                  <c:v>0.45000000000000018</c:v>
                </c:pt>
                <c:pt idx="16">
                  <c:v>0.4700000000000002</c:v>
                </c:pt>
                <c:pt idx="17">
                  <c:v>0.43000000000000016</c:v>
                </c:pt>
                <c:pt idx="18">
                  <c:v>0.41999999999999993</c:v>
                </c:pt>
                <c:pt idx="19">
                  <c:v>0.41000000000000014</c:v>
                </c:pt>
                <c:pt idx="20">
                  <c:v>0.39999999999999991</c:v>
                </c:pt>
                <c:pt idx="21">
                  <c:v>0.39000000000000012</c:v>
                </c:pt>
                <c:pt idx="22">
                  <c:v>0.37999999999999989</c:v>
                </c:pt>
                <c:pt idx="23">
                  <c:v>0.37000000000000011</c:v>
                </c:pt>
                <c:pt idx="24">
                  <c:v>0.35999999999999988</c:v>
                </c:pt>
                <c:pt idx="25">
                  <c:v>0.35000000000000009</c:v>
                </c:pt>
                <c:pt idx="26">
                  <c:v>0.33999999999999986</c:v>
                </c:pt>
                <c:pt idx="27">
                  <c:v>0.31999999999999984</c:v>
                </c:pt>
                <c:pt idx="28">
                  <c:v>0.31000000000000005</c:v>
                </c:pt>
                <c:pt idx="29">
                  <c:v>0.31000000000000005</c:v>
                </c:pt>
                <c:pt idx="30">
                  <c:v>0.30000000000000027</c:v>
                </c:pt>
                <c:pt idx="31">
                  <c:v>0.28000000000000025</c:v>
                </c:pt>
                <c:pt idx="32">
                  <c:v>0.27</c:v>
                </c:pt>
                <c:pt idx="33">
                  <c:v>0.26000000000000023</c:v>
                </c:pt>
                <c:pt idx="34">
                  <c:v>0.25</c:v>
                </c:pt>
                <c:pt idx="35">
                  <c:v>0.24000000000000021</c:v>
                </c:pt>
                <c:pt idx="36">
                  <c:v>0.22999999999999998</c:v>
                </c:pt>
                <c:pt idx="37">
                  <c:v>0.22999999999999998</c:v>
                </c:pt>
                <c:pt idx="38">
                  <c:v>0.2200000000000002</c:v>
                </c:pt>
                <c:pt idx="39">
                  <c:v>0.20999999999999996</c:v>
                </c:pt>
                <c:pt idx="40">
                  <c:v>0.20000000000000018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E6-48BA-92CF-10EBE587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985944"/>
        <c:axId val="1"/>
      </c:scatterChart>
      <c:valAx>
        <c:axId val="418985944"/>
        <c:scaling>
          <c:logBase val="10"/>
          <c:orientation val="minMax"/>
        </c:scaling>
        <c:delete val="0"/>
        <c:axPos val="t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t/t</a:t>
                </a: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´</a:t>
                </a: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[-]</a:t>
                </a:r>
              </a:p>
            </c:rich>
          </c:tx>
          <c:layout>
            <c:manualLayout>
              <c:xMode val="edge"/>
              <c:yMode val="edge"/>
              <c:x val="0.46589707536557928"/>
              <c:y val="8.69565129474378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-20"/>
        <c:crossBetween val="midCat"/>
      </c:valAx>
      <c:valAx>
        <c:axId val="1"/>
        <c:scaling>
          <c:orientation val="maxMin"/>
          <c:max val="1"/>
          <c:min val="0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/>
                  <a:t>Nastoupání hladiny od OB  [m]</a:t>
                </a:r>
              </a:p>
            </c:rich>
          </c:tx>
          <c:layout>
            <c:manualLayout>
              <c:xMode val="edge"/>
              <c:yMode val="edge"/>
              <c:x val="1.7106767904011999E-2"/>
              <c:y val="0.2998430858700443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8985944"/>
        <c:crossesAt val="1.0000000000000001E-5"/>
        <c:crossBetween val="midCat"/>
        <c:maj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span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/>
              <a:t>Vývoj úrovní hladin při HDZ na vrtu 4.24</a:t>
            </a:r>
          </a:p>
        </c:rich>
      </c:tx>
      <c:layout>
        <c:manualLayout>
          <c:xMode val="edge"/>
          <c:yMode val="edge"/>
          <c:x val="0.32371355924259465"/>
          <c:y val="3.14195854828491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565382452193479E-2"/>
          <c:y val="0.20538278711054342"/>
          <c:w val="0.79386916479190106"/>
          <c:h val="0.6713892628427357"/>
        </c:manualLayout>
      </c:layout>
      <c:scatterChart>
        <c:scatterStyle val="lineMarker"/>
        <c:varyColors val="0"/>
        <c:ser>
          <c:idx val="1"/>
          <c:order val="0"/>
          <c:tx>
            <c:v>HPV</c:v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xVal>
            <c:numRef>
              <c:f>'4.24'!$D$7:$D$120</c:f>
              <c:numCache>
                <c:formatCode>0</c:formatCode>
                <c:ptCount val="1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22</c:v>
                </c:pt>
                <c:pt idx="12">
                  <c:v>26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60</c:v>
                </c:pt>
                <c:pt idx="19">
                  <c:v>70</c:v>
                </c:pt>
                <c:pt idx="20">
                  <c:v>80</c:v>
                </c:pt>
                <c:pt idx="21">
                  <c:v>90</c:v>
                </c:pt>
                <c:pt idx="22">
                  <c:v>100</c:v>
                </c:pt>
                <c:pt idx="23">
                  <c:v>120</c:v>
                </c:pt>
                <c:pt idx="24">
                  <c:v>140</c:v>
                </c:pt>
                <c:pt idx="25">
                  <c:v>160</c:v>
                </c:pt>
                <c:pt idx="26">
                  <c:v>180</c:v>
                </c:pt>
                <c:pt idx="27">
                  <c:v>210</c:v>
                </c:pt>
                <c:pt idx="28">
                  <c:v>240</c:v>
                </c:pt>
                <c:pt idx="29">
                  <c:v>270</c:v>
                </c:pt>
                <c:pt idx="30">
                  <c:v>300</c:v>
                </c:pt>
                <c:pt idx="31">
                  <c:v>360</c:v>
                </c:pt>
                <c:pt idx="32">
                  <c:v>420</c:v>
                </c:pt>
                <c:pt idx="33">
                  <c:v>480</c:v>
                </c:pt>
                <c:pt idx="34">
                  <c:v>540</c:v>
                </c:pt>
                <c:pt idx="35">
                  <c:v>720</c:v>
                </c:pt>
                <c:pt idx="36">
                  <c:v>780</c:v>
                </c:pt>
                <c:pt idx="37">
                  <c:v>900</c:v>
                </c:pt>
                <c:pt idx="38">
                  <c:v>1080</c:v>
                </c:pt>
                <c:pt idx="39">
                  <c:v>1260</c:v>
                </c:pt>
                <c:pt idx="40">
                  <c:v>1440</c:v>
                </c:pt>
                <c:pt idx="41">
                  <c:v>1620</c:v>
                </c:pt>
                <c:pt idx="42">
                  <c:v>1800</c:v>
                </c:pt>
                <c:pt idx="43">
                  <c:v>1980</c:v>
                </c:pt>
                <c:pt idx="44">
                  <c:v>2160</c:v>
                </c:pt>
                <c:pt idx="45">
                  <c:v>2520</c:v>
                </c:pt>
                <c:pt idx="46">
                  <c:v>2880</c:v>
                </c:pt>
                <c:pt idx="47">
                  <c:v>2881</c:v>
                </c:pt>
                <c:pt idx="48">
                  <c:v>2882</c:v>
                </c:pt>
                <c:pt idx="49">
                  <c:v>2883</c:v>
                </c:pt>
                <c:pt idx="50">
                  <c:v>2884</c:v>
                </c:pt>
                <c:pt idx="51">
                  <c:v>2885</c:v>
                </c:pt>
                <c:pt idx="52">
                  <c:v>2886</c:v>
                </c:pt>
                <c:pt idx="53">
                  <c:v>2888</c:v>
                </c:pt>
                <c:pt idx="54">
                  <c:v>2890</c:v>
                </c:pt>
                <c:pt idx="55">
                  <c:v>2892</c:v>
                </c:pt>
                <c:pt idx="56">
                  <c:v>2895</c:v>
                </c:pt>
                <c:pt idx="57">
                  <c:v>2898</c:v>
                </c:pt>
                <c:pt idx="58">
                  <c:v>2902</c:v>
                </c:pt>
                <c:pt idx="59">
                  <c:v>2906</c:v>
                </c:pt>
                <c:pt idx="60">
                  <c:v>2910</c:v>
                </c:pt>
                <c:pt idx="61">
                  <c:v>2915</c:v>
                </c:pt>
                <c:pt idx="62">
                  <c:v>2920</c:v>
                </c:pt>
                <c:pt idx="63">
                  <c:v>2925</c:v>
                </c:pt>
                <c:pt idx="64">
                  <c:v>2930</c:v>
                </c:pt>
                <c:pt idx="65">
                  <c:v>2940</c:v>
                </c:pt>
                <c:pt idx="66">
                  <c:v>2950</c:v>
                </c:pt>
                <c:pt idx="67">
                  <c:v>2960</c:v>
                </c:pt>
                <c:pt idx="68">
                  <c:v>2970</c:v>
                </c:pt>
                <c:pt idx="69">
                  <c:v>2980</c:v>
                </c:pt>
                <c:pt idx="70">
                  <c:v>3000</c:v>
                </c:pt>
                <c:pt idx="71">
                  <c:v>3020</c:v>
                </c:pt>
                <c:pt idx="72">
                  <c:v>3040</c:v>
                </c:pt>
                <c:pt idx="73">
                  <c:v>3060</c:v>
                </c:pt>
                <c:pt idx="74">
                  <c:v>3090</c:v>
                </c:pt>
                <c:pt idx="75">
                  <c:v>3120</c:v>
                </c:pt>
                <c:pt idx="76">
                  <c:v>3150</c:v>
                </c:pt>
                <c:pt idx="77">
                  <c:v>3180</c:v>
                </c:pt>
                <c:pt idx="78">
                  <c:v>3240</c:v>
                </c:pt>
                <c:pt idx="79">
                  <c:v>3300</c:v>
                </c:pt>
                <c:pt idx="80">
                  <c:v>3360</c:v>
                </c:pt>
                <c:pt idx="81">
                  <c:v>3420</c:v>
                </c:pt>
                <c:pt idx="82">
                  <c:v>3540</c:v>
                </c:pt>
                <c:pt idx="83">
                  <c:v>3660</c:v>
                </c:pt>
                <c:pt idx="84">
                  <c:v>3780</c:v>
                </c:pt>
                <c:pt idx="85">
                  <c:v>3960</c:v>
                </c:pt>
                <c:pt idx="86">
                  <c:v>4140</c:v>
                </c:pt>
                <c:pt idx="87">
                  <c:v>4320</c:v>
                </c:pt>
              </c:numCache>
            </c:numRef>
          </c:xVal>
          <c:yVal>
            <c:numRef>
              <c:f>'4.24'!$G$7:$G$99</c:f>
              <c:numCache>
                <c:formatCode>0.00</c:formatCode>
                <c:ptCount val="93"/>
                <c:pt idx="0">
                  <c:v>0.30000000000000027</c:v>
                </c:pt>
                <c:pt idx="1">
                  <c:v>0.30000000000000027</c:v>
                </c:pt>
                <c:pt idx="2">
                  <c:v>0.30000000000000027</c:v>
                </c:pt>
                <c:pt idx="3">
                  <c:v>0.37999999999999989</c:v>
                </c:pt>
                <c:pt idx="4">
                  <c:v>0.39000000000000012</c:v>
                </c:pt>
                <c:pt idx="5">
                  <c:v>0.39000000000000012</c:v>
                </c:pt>
                <c:pt idx="6">
                  <c:v>0.39999999999999991</c:v>
                </c:pt>
                <c:pt idx="7">
                  <c:v>0.37000000000000011</c:v>
                </c:pt>
                <c:pt idx="8">
                  <c:v>0.37000000000000011</c:v>
                </c:pt>
                <c:pt idx="9">
                  <c:v>0.37999999999999989</c:v>
                </c:pt>
                <c:pt idx="10">
                  <c:v>0.37999999999999989</c:v>
                </c:pt>
                <c:pt idx="11">
                  <c:v>0.39000000000000012</c:v>
                </c:pt>
                <c:pt idx="12">
                  <c:v>0.39000000000000012</c:v>
                </c:pt>
                <c:pt idx="13">
                  <c:v>0.39999999999999991</c:v>
                </c:pt>
                <c:pt idx="14">
                  <c:v>0.39999999999999991</c:v>
                </c:pt>
                <c:pt idx="15">
                  <c:v>0.41000000000000014</c:v>
                </c:pt>
                <c:pt idx="16">
                  <c:v>0.41000000000000014</c:v>
                </c:pt>
                <c:pt idx="17">
                  <c:v>0.41000000000000014</c:v>
                </c:pt>
                <c:pt idx="18">
                  <c:v>0.41999999999999993</c:v>
                </c:pt>
                <c:pt idx="19">
                  <c:v>0.41999999999999993</c:v>
                </c:pt>
                <c:pt idx="20">
                  <c:v>0.43000000000000016</c:v>
                </c:pt>
                <c:pt idx="21">
                  <c:v>0.43000000000000016</c:v>
                </c:pt>
                <c:pt idx="22">
                  <c:v>0.43999999999999995</c:v>
                </c:pt>
                <c:pt idx="23">
                  <c:v>0.43999999999999995</c:v>
                </c:pt>
                <c:pt idx="24">
                  <c:v>0.45000000000000018</c:v>
                </c:pt>
                <c:pt idx="25">
                  <c:v>0.45000000000000018</c:v>
                </c:pt>
                <c:pt idx="26">
                  <c:v>0.45000000000000018</c:v>
                </c:pt>
                <c:pt idx="27">
                  <c:v>0.45999999999999996</c:v>
                </c:pt>
                <c:pt idx="28">
                  <c:v>0.45999999999999996</c:v>
                </c:pt>
                <c:pt idx="29">
                  <c:v>0.45999999999999996</c:v>
                </c:pt>
                <c:pt idx="30">
                  <c:v>0.4700000000000002</c:v>
                </c:pt>
                <c:pt idx="31">
                  <c:v>0.4700000000000002</c:v>
                </c:pt>
                <c:pt idx="32">
                  <c:v>0.48</c:v>
                </c:pt>
                <c:pt idx="33">
                  <c:v>0.49000000000000021</c:v>
                </c:pt>
                <c:pt idx="34">
                  <c:v>0.49000000000000021</c:v>
                </c:pt>
                <c:pt idx="35">
                  <c:v>0.52</c:v>
                </c:pt>
                <c:pt idx="36">
                  <c:v>0.68000000000000016</c:v>
                </c:pt>
                <c:pt idx="37">
                  <c:v>0.70000000000000018</c:v>
                </c:pt>
                <c:pt idx="38">
                  <c:v>0.7200000000000002</c:v>
                </c:pt>
                <c:pt idx="39">
                  <c:v>0.74000000000000021</c:v>
                </c:pt>
                <c:pt idx="40">
                  <c:v>0.76000000000000023</c:v>
                </c:pt>
                <c:pt idx="41">
                  <c:v>0.98</c:v>
                </c:pt>
                <c:pt idx="42">
                  <c:v>1</c:v>
                </c:pt>
                <c:pt idx="43">
                  <c:v>1.02</c:v>
                </c:pt>
                <c:pt idx="44">
                  <c:v>1.0300000000000002</c:v>
                </c:pt>
                <c:pt idx="45">
                  <c:v>1.27</c:v>
                </c:pt>
                <c:pt idx="46">
                  <c:v>1.3000000000000003</c:v>
                </c:pt>
                <c:pt idx="47">
                  <c:v>0.66000000000000014</c:v>
                </c:pt>
                <c:pt idx="48">
                  <c:v>0.62000000000000011</c:v>
                </c:pt>
                <c:pt idx="49">
                  <c:v>0.60000000000000009</c:v>
                </c:pt>
                <c:pt idx="50">
                  <c:v>0.58000000000000007</c:v>
                </c:pt>
                <c:pt idx="51">
                  <c:v>0.56999999999999984</c:v>
                </c:pt>
                <c:pt idx="52">
                  <c:v>0.56000000000000005</c:v>
                </c:pt>
                <c:pt idx="53">
                  <c:v>0.54</c:v>
                </c:pt>
                <c:pt idx="54">
                  <c:v>0.53000000000000025</c:v>
                </c:pt>
                <c:pt idx="55">
                  <c:v>0.52</c:v>
                </c:pt>
                <c:pt idx="56">
                  <c:v>0.51000000000000023</c:v>
                </c:pt>
                <c:pt idx="57">
                  <c:v>0.5</c:v>
                </c:pt>
                <c:pt idx="58">
                  <c:v>0.49000000000000021</c:v>
                </c:pt>
                <c:pt idx="59">
                  <c:v>0.48</c:v>
                </c:pt>
                <c:pt idx="60">
                  <c:v>0.4700000000000002</c:v>
                </c:pt>
                <c:pt idx="61">
                  <c:v>0.45999999999999996</c:v>
                </c:pt>
                <c:pt idx="62">
                  <c:v>0.45000000000000018</c:v>
                </c:pt>
                <c:pt idx="63">
                  <c:v>0.4700000000000002</c:v>
                </c:pt>
                <c:pt idx="64">
                  <c:v>0.43000000000000016</c:v>
                </c:pt>
                <c:pt idx="65">
                  <c:v>0.41999999999999993</c:v>
                </c:pt>
                <c:pt idx="66">
                  <c:v>0.41000000000000014</c:v>
                </c:pt>
                <c:pt idx="67">
                  <c:v>0.39999999999999991</c:v>
                </c:pt>
                <c:pt idx="68">
                  <c:v>0.39000000000000012</c:v>
                </c:pt>
                <c:pt idx="69">
                  <c:v>0.37999999999999989</c:v>
                </c:pt>
                <c:pt idx="70">
                  <c:v>0.37000000000000011</c:v>
                </c:pt>
                <c:pt idx="71">
                  <c:v>0.35999999999999988</c:v>
                </c:pt>
                <c:pt idx="72">
                  <c:v>0.35000000000000009</c:v>
                </c:pt>
                <c:pt idx="73">
                  <c:v>0.33999999999999986</c:v>
                </c:pt>
                <c:pt idx="74">
                  <c:v>0.31999999999999984</c:v>
                </c:pt>
                <c:pt idx="75">
                  <c:v>0.31000000000000005</c:v>
                </c:pt>
                <c:pt idx="76">
                  <c:v>0.31000000000000005</c:v>
                </c:pt>
                <c:pt idx="77">
                  <c:v>0.30000000000000027</c:v>
                </c:pt>
                <c:pt idx="78">
                  <c:v>0.28000000000000025</c:v>
                </c:pt>
                <c:pt idx="79">
                  <c:v>0.27</c:v>
                </c:pt>
                <c:pt idx="80">
                  <c:v>0.26000000000000023</c:v>
                </c:pt>
                <c:pt idx="81">
                  <c:v>0.25</c:v>
                </c:pt>
                <c:pt idx="82">
                  <c:v>0.24000000000000021</c:v>
                </c:pt>
                <c:pt idx="83">
                  <c:v>0.22999999999999998</c:v>
                </c:pt>
                <c:pt idx="84">
                  <c:v>0.22999999999999998</c:v>
                </c:pt>
                <c:pt idx="85">
                  <c:v>0.2200000000000002</c:v>
                </c:pt>
                <c:pt idx="86">
                  <c:v>0.20999999999999996</c:v>
                </c:pt>
                <c:pt idx="87">
                  <c:v>0.20000000000000018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8-4A21-835A-A26CAAF45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989552"/>
        <c:axId val="1"/>
      </c:scatterChart>
      <c:valAx>
        <c:axId val="418989552"/>
        <c:scaling>
          <c:orientation val="minMax"/>
        </c:scaling>
        <c:delete val="0"/>
        <c:axPos val="t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/>
                  <a:t>Čas [min]</a:t>
                </a:r>
              </a:p>
            </c:rich>
          </c:tx>
          <c:layout>
            <c:manualLayout>
              <c:xMode val="edge"/>
              <c:yMode val="edge"/>
              <c:x val="0.45152805118110234"/>
              <c:y val="9.2974929857905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-15"/>
        <c:crossBetween val="midCat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min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Úroveň hladin od OB [m]</a:t>
                </a:r>
              </a:p>
            </c:rich>
          </c:tx>
          <c:layout>
            <c:manualLayout>
              <c:xMode val="edge"/>
              <c:yMode val="edge"/>
              <c:x val="2.026246719160105E-2"/>
              <c:y val="0.3610000905059281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89895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75003515185602"/>
          <c:y val="0.91568354602226443"/>
          <c:w val="7.857154574428199E-2"/>
          <c:h val="4.384491809213508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289560</xdr:colOff>
      <xdr:row>0</xdr:row>
      <xdr:rowOff>106680</xdr:rowOff>
    </xdr:from>
    <xdr:to>
      <xdr:col>22</xdr:col>
      <xdr:colOff>475224</xdr:colOff>
      <xdr:row>38</xdr:row>
      <xdr:rowOff>39063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9516385-A6CF-4D23-9BC6-B4EB563A4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4760" y="106680"/>
          <a:ext cx="6281664" cy="7209483"/>
        </a:xfrm>
        <a:prstGeom prst="rect">
          <a:avLst/>
        </a:prstGeom>
      </xdr:spPr>
    </xdr:pic>
    <xdr:clientData/>
  </xdr:twoCellAnchor>
  <xdr:twoCellAnchor editAs="oneCell">
    <xdr:from>
      <xdr:col>8</xdr:col>
      <xdr:colOff>63914</xdr:colOff>
      <xdr:row>0</xdr:row>
      <xdr:rowOff>106680</xdr:rowOff>
    </xdr:from>
    <xdr:to>
      <xdr:col>13</xdr:col>
      <xdr:colOff>321540</xdr:colOff>
      <xdr:row>5</xdr:row>
      <xdr:rowOff>11880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2485A1D-37C5-418D-A843-4DA20D51D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0714" y="106680"/>
          <a:ext cx="3305626" cy="876750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</xdr:colOff>
      <xdr:row>6</xdr:row>
      <xdr:rowOff>53609</xdr:rowOff>
    </xdr:from>
    <xdr:to>
      <xdr:col>12</xdr:col>
      <xdr:colOff>244329</xdr:colOff>
      <xdr:row>10</xdr:row>
      <xdr:rowOff>146420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F64C42E-74B0-4048-85D4-F36EFFC0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07280" y="1215659"/>
          <a:ext cx="2652249" cy="873861"/>
        </a:xfrm>
        <a:prstGeom prst="rect">
          <a:avLst/>
        </a:prstGeom>
      </xdr:spPr>
    </xdr:pic>
    <xdr:clientData/>
  </xdr:twoCellAnchor>
  <xdr:twoCellAnchor editAs="oneCell">
    <xdr:from>
      <xdr:col>5</xdr:col>
      <xdr:colOff>327660</xdr:colOff>
      <xdr:row>11</xdr:row>
      <xdr:rowOff>84412</xdr:rowOff>
    </xdr:from>
    <xdr:to>
      <xdr:col>12</xdr:col>
      <xdr:colOff>285436</xdr:colOff>
      <xdr:row>21</xdr:row>
      <xdr:rowOff>134051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5F00AD5-F6A3-4AC0-9BDF-8A0D20330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75660" y="2218012"/>
          <a:ext cx="4224976" cy="19546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48841</xdr:colOff>
      <xdr:row>5</xdr:row>
      <xdr:rowOff>23136</xdr:rowOff>
    </xdr:from>
    <xdr:to>
      <xdr:col>25</xdr:col>
      <xdr:colOff>56446</xdr:colOff>
      <xdr:row>31</xdr:row>
      <xdr:rowOff>66652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E6651D3F-2225-4338-A84A-7DB21E1DA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46950</xdr:colOff>
      <xdr:row>31</xdr:row>
      <xdr:rowOff>85687</xdr:rowOff>
    </xdr:from>
    <xdr:to>
      <xdr:col>25</xdr:col>
      <xdr:colOff>54555</xdr:colOff>
      <xdr:row>58</xdr:row>
      <xdr:rowOff>136263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97CA35C0-A854-47C5-819A-B3FD8AE5F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47173</xdr:colOff>
      <xdr:row>58</xdr:row>
      <xdr:rowOff>162560</xdr:rowOff>
    </xdr:from>
    <xdr:to>
      <xdr:col>25</xdr:col>
      <xdr:colOff>54778</xdr:colOff>
      <xdr:row>85</xdr:row>
      <xdr:rowOff>154940</xdr:rowOff>
    </xdr:to>
    <xdr:graphicFrame macro="">
      <xdr:nvGraphicFramePr>
        <xdr:cNvPr id="4" name="Chart 15">
          <a:extLst>
            <a:ext uri="{FF2B5EF4-FFF2-40B4-BE49-F238E27FC236}">
              <a16:creationId xmlns:a16="http://schemas.microsoft.com/office/drawing/2014/main" id="{90B6F0D5-92DC-44EF-894C-A3AF1413D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0.70272</cdr:x>
      <cdr:y>0.57292</cdr:y>
    </cdr:from>
    <cdr:to>
      <cdr:x>0.7576</cdr:x>
      <cdr:y>0.57292</cdr:y>
    </cdr:to>
    <cdr:sp macro="" textlink="">
      <cdr:nvSpPr>
        <cdr:cNvPr id="67481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45540" y="3013456"/>
          <a:ext cx="47213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>
              <a:lumMod val="75000"/>
            </a:schemeClr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0.45386</cdr:x>
      <cdr:y>0.5721</cdr:y>
    </cdr:from>
    <cdr:to>
      <cdr:x>0.49739</cdr:x>
      <cdr:y>0.57445</cdr:y>
    </cdr:to>
    <cdr:sp macro="" textlink="">
      <cdr:nvSpPr>
        <cdr:cNvPr id="67481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73441" y="2506398"/>
          <a:ext cx="371503" cy="92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>
              <a:lumMod val="75000"/>
            </a:schemeClr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0.70711</cdr:x>
      <cdr:y>0.50254</cdr:y>
    </cdr:from>
    <cdr:to>
      <cdr:x>0.75264</cdr:x>
      <cdr:y>0.55369</cdr:y>
    </cdr:to>
    <cdr:sp macro="" textlink="">
      <cdr:nvSpPr>
        <cdr:cNvPr id="52070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4778" y="2205083"/>
          <a:ext cx="388571" cy="2220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SZ</a:t>
          </a:r>
        </a:p>
      </cdr:txBody>
    </cdr:sp>
  </cdr:relSizeAnchor>
  <cdr:relSizeAnchor xmlns:cdr="http://schemas.openxmlformats.org/drawingml/2006/chartDrawing">
    <cdr:from>
      <cdr:x>0.55018</cdr:x>
      <cdr:y>0.21263</cdr:y>
    </cdr:from>
    <cdr:to>
      <cdr:x>0.5505</cdr:x>
      <cdr:y>0.88349</cdr:y>
    </cdr:to>
    <cdr:sp macro="" textlink="">
      <cdr:nvSpPr>
        <cdr:cNvPr id="67482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33197" y="1118414"/>
          <a:ext cx="2753" cy="35286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0.45319</cdr:x>
      <cdr:y>0.50359</cdr:y>
    </cdr:from>
    <cdr:to>
      <cdr:x>0.49665</cdr:x>
      <cdr:y>0.56111</cdr:y>
    </cdr:to>
    <cdr:sp macro="" textlink="">
      <cdr:nvSpPr>
        <cdr:cNvPr id="52070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7723" y="2208617"/>
          <a:ext cx="370905" cy="24983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</a:t>
          </a:r>
          <a:r>
            <a:rPr lang="cs-CZ" sz="14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ČZ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18481-37D2-4DE9-8FB0-22A9116EFC48}">
  <dimension ref="C2:G10"/>
  <sheetViews>
    <sheetView workbookViewId="0">
      <selection activeCell="B36" sqref="B36"/>
    </sheetView>
  </sheetViews>
  <sheetFormatPr defaultRowHeight="14.25"/>
  <sheetData>
    <row r="2" spans="3:7" ht="15.75">
      <c r="C2" t="s">
        <v>0</v>
      </c>
      <c r="D2" s="1">
        <v>0.01</v>
      </c>
      <c r="E2" t="s">
        <v>1</v>
      </c>
      <c r="F2" t="s">
        <v>2</v>
      </c>
      <c r="G2" s="100"/>
    </row>
    <row r="3" spans="3:7">
      <c r="C3" t="s">
        <v>3</v>
      </c>
      <c r="D3" s="1">
        <v>9.7899999999999991</v>
      </c>
      <c r="E3" t="s">
        <v>4</v>
      </c>
    </row>
    <row r="4" spans="3:7">
      <c r="C4" t="s">
        <v>5</v>
      </c>
      <c r="D4" s="98"/>
      <c r="E4" t="s">
        <v>4</v>
      </c>
    </row>
    <row r="5" spans="3:7">
      <c r="C5" t="s">
        <v>6</v>
      </c>
      <c r="D5" s="99"/>
      <c r="E5" t="s">
        <v>7</v>
      </c>
    </row>
    <row r="6" spans="3:7">
      <c r="C6" t="s">
        <v>8</v>
      </c>
      <c r="D6" s="1">
        <v>0.18</v>
      </c>
      <c r="E6" t="s">
        <v>4</v>
      </c>
    </row>
    <row r="7" spans="3:7">
      <c r="C7" t="s">
        <v>9</v>
      </c>
      <c r="D7" s="98"/>
      <c r="E7" t="s">
        <v>4</v>
      </c>
    </row>
    <row r="8" spans="3:7">
      <c r="C8" t="s">
        <v>10</v>
      </c>
      <c r="D8" s="98"/>
      <c r="E8" t="s">
        <v>4</v>
      </c>
    </row>
    <row r="9" spans="3:7" ht="15.75">
      <c r="C9" s="101" t="s">
        <v>11</v>
      </c>
      <c r="D9" s="102" t="e">
        <f>(0.366*D2*(LOG10(D7)-LOG10(D6)))/D4*(D3/G2)</f>
        <v>#NUM!</v>
      </c>
      <c r="E9" s="101" t="s">
        <v>12</v>
      </c>
    </row>
    <row r="10" spans="3:7">
      <c r="C10" s="2" t="s">
        <v>13</v>
      </c>
      <c r="D10" s="3" t="e">
        <f>D9/D3</f>
        <v>#NUM!</v>
      </c>
      <c r="E10" s="2" t="s">
        <v>7</v>
      </c>
      <c r="G10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1631-09BC-41CB-BA05-EEA49B1B8E2E}">
  <dimension ref="A1:AM115"/>
  <sheetViews>
    <sheetView showGridLines="0" tabSelected="1" zoomScale="83" zoomScaleNormal="83" workbookViewId="0">
      <selection activeCell="C26" sqref="C26"/>
    </sheetView>
  </sheetViews>
  <sheetFormatPr defaultColWidth="9.1328125" defaultRowHeight="14.25"/>
  <cols>
    <col min="1" max="1" width="9.265625" style="9" customWidth="1"/>
    <col min="2" max="10" width="9.1328125" style="9"/>
    <col min="11" max="11" width="1.265625" style="9" customWidth="1"/>
    <col min="12" max="25" width="9.1328125" style="9"/>
    <col min="26" max="26" width="1.265625" style="9" customWidth="1"/>
    <col min="27" max="27" width="9.1328125" style="9"/>
    <col min="28" max="28" width="19.1328125" style="9" customWidth="1"/>
    <col min="29" max="29" width="19.265625" style="9" customWidth="1"/>
    <col min="30" max="32" width="9.1328125" style="9"/>
    <col min="33" max="33" width="27.73046875" style="9" bestFit="1" customWidth="1"/>
    <col min="34" max="37" width="9.1328125" style="9"/>
    <col min="38" max="39" width="10" style="9" bestFit="1" customWidth="1"/>
    <col min="40" max="16384" width="9.1328125" style="9"/>
  </cols>
  <sheetData>
    <row r="1" spans="1:35">
      <c r="A1" s="4"/>
      <c r="B1" s="5"/>
      <c r="C1" s="6"/>
      <c r="D1" s="6"/>
      <c r="E1" s="6"/>
      <c r="F1" s="7"/>
      <c r="G1" s="7"/>
      <c r="H1" s="7"/>
      <c r="I1" s="8"/>
      <c r="J1" s="4"/>
      <c r="K1" s="4"/>
    </row>
    <row r="2" spans="1:35" ht="15">
      <c r="A2" s="10" t="s">
        <v>14</v>
      </c>
      <c r="B2" s="11"/>
      <c r="C2" s="12"/>
      <c r="D2" s="12"/>
      <c r="E2" s="12"/>
      <c r="F2" s="13"/>
      <c r="G2" s="13"/>
      <c r="H2" s="13"/>
      <c r="I2" s="7"/>
      <c r="J2" s="14"/>
      <c r="K2" s="7"/>
      <c r="L2" s="15"/>
    </row>
    <row r="3" spans="1:35" ht="14.65" thickBot="1">
      <c r="A3" s="104" t="s">
        <v>14</v>
      </c>
      <c r="B3" s="104"/>
      <c r="C3" s="104"/>
      <c r="D3" s="104"/>
      <c r="E3" s="104"/>
      <c r="F3" s="104"/>
      <c r="G3" s="104"/>
      <c r="H3" s="104"/>
      <c r="I3" s="8"/>
      <c r="J3" s="4"/>
      <c r="K3" s="4"/>
      <c r="AB3" s="9" t="s">
        <v>15</v>
      </c>
    </row>
    <row r="4" spans="1:35">
      <c r="A4" s="105" t="s">
        <v>16</v>
      </c>
      <c r="B4" s="105"/>
      <c r="C4" s="105"/>
      <c r="D4" s="105"/>
      <c r="E4" s="105"/>
      <c r="F4" s="105"/>
      <c r="G4" s="105"/>
      <c r="H4" s="105"/>
      <c r="I4" s="15"/>
      <c r="J4" s="4"/>
      <c r="K4" s="4"/>
      <c r="AB4" s="17" t="s">
        <v>16</v>
      </c>
      <c r="AC4" s="18"/>
      <c r="AD4" s="18"/>
      <c r="AE4" s="18"/>
      <c r="AF4" s="18"/>
      <c r="AG4" s="18"/>
      <c r="AH4" s="18"/>
      <c r="AI4" s="19"/>
    </row>
    <row r="5" spans="1:35" ht="14.65" thickBot="1">
      <c r="A5" s="20" t="s">
        <v>17</v>
      </c>
      <c r="B5" s="21" t="s">
        <v>18</v>
      </c>
      <c r="C5" s="106" t="s">
        <v>19</v>
      </c>
      <c r="D5" s="106"/>
      <c r="E5" s="20" t="s">
        <v>20</v>
      </c>
      <c r="F5" s="22" t="s">
        <v>21</v>
      </c>
      <c r="G5" s="22" t="s">
        <v>22</v>
      </c>
      <c r="H5" s="22" t="s">
        <v>23</v>
      </c>
      <c r="I5" s="15">
        <f>AVERAGE(H20:H41)</f>
        <v>4.4022727272727273</v>
      </c>
      <c r="J5" s="4"/>
      <c r="K5" s="4"/>
      <c r="AB5" s="23" t="s">
        <v>17</v>
      </c>
      <c r="AC5" s="24" t="s">
        <v>18</v>
      </c>
      <c r="AD5" s="25" t="s">
        <v>19</v>
      </c>
      <c r="AE5" s="26"/>
      <c r="AF5" s="27" t="s">
        <v>20</v>
      </c>
      <c r="AG5" s="28" t="s">
        <v>21</v>
      </c>
      <c r="AH5" s="28" t="s">
        <v>22</v>
      </c>
      <c r="AI5" s="29" t="s">
        <v>23</v>
      </c>
    </row>
    <row r="6" spans="1:35">
      <c r="A6" s="30">
        <v>44292</v>
      </c>
      <c r="B6" s="31"/>
      <c r="C6" s="32"/>
      <c r="D6" s="32">
        <v>0</v>
      </c>
      <c r="E6" s="32"/>
      <c r="F6" s="33">
        <v>2.19</v>
      </c>
      <c r="G6" s="34"/>
      <c r="H6" s="34">
        <v>3.89</v>
      </c>
      <c r="I6" s="15"/>
      <c r="J6" s="4"/>
      <c r="K6" s="4"/>
      <c r="AB6" s="35"/>
      <c r="AC6" s="36"/>
      <c r="AD6" s="37"/>
      <c r="AE6" s="37">
        <v>0</v>
      </c>
      <c r="AF6" s="37"/>
      <c r="AG6" s="38">
        <v>2.71</v>
      </c>
      <c r="AH6" s="39"/>
      <c r="AI6" s="39">
        <v>5.55</v>
      </c>
    </row>
    <row r="7" spans="1:35">
      <c r="A7" s="40"/>
      <c r="B7" s="31"/>
      <c r="C7" s="32"/>
      <c r="D7" s="32">
        <v>1</v>
      </c>
      <c r="E7" s="32"/>
      <c r="F7" s="33">
        <v>2.4900000000000002</v>
      </c>
      <c r="G7" s="34">
        <f>F7-$F$6</f>
        <v>0.30000000000000027</v>
      </c>
      <c r="H7" s="34">
        <v>3.89</v>
      </c>
      <c r="I7" s="15"/>
      <c r="J7" s="4"/>
      <c r="K7" s="4"/>
      <c r="AB7" s="41"/>
      <c r="AC7" s="42"/>
      <c r="AD7" s="43"/>
      <c r="AE7" s="43">
        <v>1</v>
      </c>
      <c r="AF7" s="43"/>
      <c r="AG7" s="44">
        <v>2.78</v>
      </c>
      <c r="AH7" s="45">
        <f>AG7-$AG$6</f>
        <v>6.999999999999984E-2</v>
      </c>
      <c r="AI7" s="39">
        <v>5.55</v>
      </c>
    </row>
    <row r="8" spans="1:35">
      <c r="A8" s="40"/>
      <c r="B8" s="31"/>
      <c r="C8" s="32" t="s">
        <v>24</v>
      </c>
      <c r="D8" s="32">
        <v>2</v>
      </c>
      <c r="E8" s="32"/>
      <c r="F8" s="33">
        <v>2.4900000000000002</v>
      </c>
      <c r="G8" s="34">
        <f t="shared" ref="G8:G71" si="0">F8-$F$6</f>
        <v>0.30000000000000027</v>
      </c>
      <c r="H8" s="34">
        <v>3.89</v>
      </c>
      <c r="I8" s="8"/>
      <c r="J8" s="7"/>
      <c r="K8" s="7"/>
      <c r="AB8" s="41"/>
      <c r="AC8" s="42"/>
      <c r="AD8" s="43" t="s">
        <v>24</v>
      </c>
      <c r="AE8" s="43">
        <v>2</v>
      </c>
      <c r="AF8" s="43"/>
      <c r="AG8" s="44">
        <v>2.78</v>
      </c>
      <c r="AH8" s="45">
        <f t="shared" ref="AH8:AH26" si="1">AG8-$AG$6</f>
        <v>6.999999999999984E-2</v>
      </c>
      <c r="AI8" s="39">
        <v>5.55</v>
      </c>
    </row>
    <row r="9" spans="1:35">
      <c r="A9" s="40"/>
      <c r="B9" s="31"/>
      <c r="C9" s="32"/>
      <c r="D9" s="32">
        <v>3</v>
      </c>
      <c r="E9" s="32"/>
      <c r="F9" s="33">
        <v>2.4900000000000002</v>
      </c>
      <c r="G9" s="34">
        <f t="shared" si="0"/>
        <v>0.30000000000000027</v>
      </c>
      <c r="H9" s="34">
        <v>4.96</v>
      </c>
      <c r="I9" s="15"/>
      <c r="J9" s="4"/>
      <c r="K9" s="4"/>
      <c r="AB9" s="41"/>
      <c r="AC9" s="42"/>
      <c r="AD9" s="43"/>
      <c r="AE9" s="43">
        <v>3</v>
      </c>
      <c r="AF9" s="43"/>
      <c r="AG9" s="44">
        <v>2.79</v>
      </c>
      <c r="AH9" s="45">
        <f t="shared" si="1"/>
        <v>8.0000000000000071E-2</v>
      </c>
      <c r="AI9" s="39">
        <v>5.55</v>
      </c>
    </row>
    <row r="10" spans="1:35">
      <c r="A10" s="40"/>
      <c r="B10" s="31"/>
      <c r="C10" s="32"/>
      <c r="D10" s="32">
        <v>4</v>
      </c>
      <c r="E10" s="32"/>
      <c r="F10" s="33">
        <v>2.57</v>
      </c>
      <c r="G10" s="34">
        <f t="shared" si="0"/>
        <v>0.37999999999999989</v>
      </c>
      <c r="H10" s="34">
        <v>4.96</v>
      </c>
      <c r="I10" s="15"/>
      <c r="J10" s="4"/>
      <c r="K10" s="4"/>
      <c r="AB10" s="41"/>
      <c r="AC10" s="42"/>
      <c r="AD10" s="43"/>
      <c r="AE10" s="43">
        <v>4</v>
      </c>
      <c r="AF10" s="43"/>
      <c r="AG10" s="44">
        <v>2.79</v>
      </c>
      <c r="AH10" s="45">
        <f t="shared" si="1"/>
        <v>8.0000000000000071E-2</v>
      </c>
      <c r="AI10" s="39">
        <v>5.55</v>
      </c>
    </row>
    <row r="11" spans="1:35">
      <c r="A11" s="40"/>
      <c r="B11" s="31"/>
      <c r="C11" s="32"/>
      <c r="D11" s="32">
        <v>5</v>
      </c>
      <c r="E11" s="32"/>
      <c r="F11" s="33">
        <v>2.58</v>
      </c>
      <c r="G11" s="34">
        <f t="shared" si="0"/>
        <v>0.39000000000000012</v>
      </c>
      <c r="H11" s="34">
        <v>4.96</v>
      </c>
      <c r="I11" s="46"/>
      <c r="J11" s="4"/>
      <c r="K11" s="4"/>
      <c r="AB11" s="41"/>
      <c r="AC11" s="42"/>
      <c r="AD11" s="43"/>
      <c r="AE11" s="43">
        <v>5</v>
      </c>
      <c r="AF11" s="43"/>
      <c r="AG11" s="44">
        <v>2.79</v>
      </c>
      <c r="AH11" s="45">
        <f t="shared" si="1"/>
        <v>8.0000000000000071E-2</v>
      </c>
      <c r="AI11" s="39">
        <v>5.94</v>
      </c>
    </row>
    <row r="12" spans="1:35">
      <c r="A12" s="40"/>
      <c r="B12" s="31"/>
      <c r="C12" s="32"/>
      <c r="D12" s="32">
        <v>6</v>
      </c>
      <c r="E12" s="32"/>
      <c r="F12" s="33">
        <v>2.58</v>
      </c>
      <c r="G12" s="34">
        <f t="shared" si="0"/>
        <v>0.39000000000000012</v>
      </c>
      <c r="H12" s="34">
        <v>4.96</v>
      </c>
      <c r="I12" s="47"/>
      <c r="J12" s="4"/>
      <c r="K12" s="4"/>
      <c r="AB12" s="41"/>
      <c r="AC12" s="42"/>
      <c r="AD12" s="43"/>
      <c r="AE12" s="43">
        <v>6</v>
      </c>
      <c r="AF12" s="43"/>
      <c r="AG12" s="44">
        <v>2.82</v>
      </c>
      <c r="AH12" s="45">
        <f t="shared" si="1"/>
        <v>0.10999999999999988</v>
      </c>
      <c r="AI12" s="39">
        <v>5.94</v>
      </c>
    </row>
    <row r="13" spans="1:35">
      <c r="A13" s="40"/>
      <c r="B13" s="31"/>
      <c r="C13" s="32"/>
      <c r="D13" s="32">
        <v>8</v>
      </c>
      <c r="E13" s="32"/>
      <c r="F13" s="33">
        <v>2.59</v>
      </c>
      <c r="G13" s="34">
        <f t="shared" si="0"/>
        <v>0.39999999999999991</v>
      </c>
      <c r="H13" s="34">
        <v>4.32</v>
      </c>
      <c r="I13" s="48"/>
      <c r="J13" s="4"/>
      <c r="K13" s="4"/>
      <c r="AB13" s="41"/>
      <c r="AC13" s="42"/>
      <c r="AD13" s="43"/>
      <c r="AE13" s="43">
        <v>8</v>
      </c>
      <c r="AF13" s="43"/>
      <c r="AG13" s="44">
        <v>2.82</v>
      </c>
      <c r="AH13" s="45">
        <f t="shared" si="1"/>
        <v>0.10999999999999988</v>
      </c>
      <c r="AI13" s="39">
        <v>5.63</v>
      </c>
    </row>
    <row r="14" spans="1:35">
      <c r="A14" s="40"/>
      <c r="B14" s="31"/>
      <c r="C14" s="32"/>
      <c r="D14" s="32">
        <v>10</v>
      </c>
      <c r="E14" s="32"/>
      <c r="F14" s="33">
        <v>2.56</v>
      </c>
      <c r="G14" s="34">
        <f t="shared" si="0"/>
        <v>0.37000000000000011</v>
      </c>
      <c r="H14" s="34">
        <v>4.32</v>
      </c>
      <c r="I14" s="8"/>
      <c r="J14" s="4"/>
      <c r="K14" s="4"/>
      <c r="AB14" s="41"/>
      <c r="AC14" s="42"/>
      <c r="AD14" s="43"/>
      <c r="AE14" s="43">
        <v>10</v>
      </c>
      <c r="AF14" s="43"/>
      <c r="AG14" s="44">
        <v>2.8</v>
      </c>
      <c r="AH14" s="45">
        <f t="shared" si="1"/>
        <v>8.9999999999999858E-2</v>
      </c>
      <c r="AI14" s="39">
        <v>5.92</v>
      </c>
    </row>
    <row r="15" spans="1:35">
      <c r="A15" s="40"/>
      <c r="B15" s="31"/>
      <c r="C15" s="32"/>
      <c r="D15" s="32">
        <v>12</v>
      </c>
      <c r="E15" s="32"/>
      <c r="F15" s="33">
        <v>2.56</v>
      </c>
      <c r="G15" s="34">
        <f t="shared" si="0"/>
        <v>0.37000000000000011</v>
      </c>
      <c r="H15" s="34">
        <v>4.32</v>
      </c>
      <c r="I15" s="103" t="s">
        <v>25</v>
      </c>
      <c r="J15" s="103"/>
      <c r="K15" s="4"/>
      <c r="AB15" s="41"/>
      <c r="AC15" s="42"/>
      <c r="AD15" s="43"/>
      <c r="AE15" s="43">
        <v>12</v>
      </c>
      <c r="AF15" s="43"/>
      <c r="AG15" s="44">
        <v>2.84</v>
      </c>
      <c r="AH15" s="45">
        <f t="shared" si="1"/>
        <v>0.12999999999999989</v>
      </c>
      <c r="AI15" s="39">
        <v>5.92</v>
      </c>
    </row>
    <row r="16" spans="1:35">
      <c r="A16" s="49"/>
      <c r="B16" s="50"/>
      <c r="C16" s="51"/>
      <c r="D16" s="51">
        <v>15</v>
      </c>
      <c r="E16" s="51"/>
      <c r="F16" s="33">
        <v>2.57</v>
      </c>
      <c r="G16" s="34">
        <f t="shared" si="0"/>
        <v>0.37999999999999989</v>
      </c>
      <c r="H16" s="34">
        <v>4.41</v>
      </c>
      <c r="I16" s="6" t="s">
        <v>26</v>
      </c>
      <c r="J16" s="7">
        <v>0.1</v>
      </c>
      <c r="K16" s="7"/>
      <c r="AB16" s="44"/>
      <c r="AC16" s="52"/>
      <c r="AD16" s="53"/>
      <c r="AE16" s="53">
        <v>15</v>
      </c>
      <c r="AF16" s="53"/>
      <c r="AG16" s="44">
        <v>2.84</v>
      </c>
      <c r="AH16" s="45">
        <f t="shared" si="1"/>
        <v>0.12999999999999989</v>
      </c>
      <c r="AI16" s="39">
        <v>6.19</v>
      </c>
    </row>
    <row r="17" spans="1:35">
      <c r="A17" s="49"/>
      <c r="B17" s="50"/>
      <c r="C17" s="51"/>
      <c r="D17" s="51">
        <v>18</v>
      </c>
      <c r="E17" s="51"/>
      <c r="F17" s="33">
        <v>2.57</v>
      </c>
      <c r="G17" s="34">
        <f t="shared" si="0"/>
        <v>0.37999999999999989</v>
      </c>
      <c r="H17" s="34">
        <v>4.41</v>
      </c>
      <c r="I17" s="6" t="s">
        <v>27</v>
      </c>
      <c r="J17" s="7">
        <f>F53-F6</f>
        <v>1.3000000000000003</v>
      </c>
      <c r="K17" s="7"/>
      <c r="AB17" s="44"/>
      <c r="AC17" s="52"/>
      <c r="AD17" s="53"/>
      <c r="AE17" s="53">
        <v>18</v>
      </c>
      <c r="AF17" s="53"/>
      <c r="AG17" s="44">
        <v>2.85</v>
      </c>
      <c r="AH17" s="45">
        <f t="shared" si="1"/>
        <v>0.14000000000000012</v>
      </c>
      <c r="AI17" s="39">
        <v>6.19</v>
      </c>
    </row>
    <row r="18" spans="1:35">
      <c r="A18" s="49"/>
      <c r="B18" s="50"/>
      <c r="C18" s="51"/>
      <c r="D18" s="51">
        <v>22</v>
      </c>
      <c r="E18" s="51"/>
      <c r="F18" s="33">
        <v>2.58</v>
      </c>
      <c r="G18" s="34">
        <f t="shared" si="0"/>
        <v>0.39000000000000012</v>
      </c>
      <c r="H18" s="34">
        <v>4.41</v>
      </c>
      <c r="I18" s="6"/>
      <c r="J18" s="7"/>
      <c r="K18" s="7"/>
      <c r="AB18" s="44"/>
      <c r="AC18" s="52"/>
      <c r="AD18" s="53"/>
      <c r="AE18" s="53">
        <v>22</v>
      </c>
      <c r="AF18" s="53"/>
      <c r="AG18" s="44">
        <v>2.85</v>
      </c>
      <c r="AH18" s="45">
        <f t="shared" si="1"/>
        <v>0.14000000000000012</v>
      </c>
      <c r="AI18" s="39">
        <v>6.19</v>
      </c>
    </row>
    <row r="19" spans="1:35">
      <c r="A19" s="49"/>
      <c r="B19" s="50"/>
      <c r="C19" s="51"/>
      <c r="D19" s="51">
        <v>26</v>
      </c>
      <c r="E19" s="51"/>
      <c r="F19" s="33">
        <v>2.58</v>
      </c>
      <c r="G19" s="34">
        <f t="shared" si="0"/>
        <v>0.39000000000000012</v>
      </c>
      <c r="H19" s="34">
        <v>4.41</v>
      </c>
      <c r="I19" s="6"/>
      <c r="J19" s="7"/>
      <c r="K19" s="48"/>
      <c r="AB19" s="44"/>
      <c r="AC19" s="52"/>
      <c r="AD19" s="53"/>
      <c r="AE19" s="53">
        <v>26</v>
      </c>
      <c r="AF19" s="53"/>
      <c r="AG19" s="44">
        <v>2.85</v>
      </c>
      <c r="AH19" s="45">
        <f t="shared" si="1"/>
        <v>0.14000000000000012</v>
      </c>
      <c r="AI19" s="39">
        <v>6.19</v>
      </c>
    </row>
    <row r="20" spans="1:35">
      <c r="A20" s="49"/>
      <c r="B20" s="50"/>
      <c r="C20" s="51"/>
      <c r="D20" s="51">
        <v>30</v>
      </c>
      <c r="E20" s="51"/>
      <c r="F20" s="33">
        <v>2.59</v>
      </c>
      <c r="G20" s="34">
        <f t="shared" si="0"/>
        <v>0.39999999999999991</v>
      </c>
      <c r="H20" s="34">
        <v>4.41</v>
      </c>
      <c r="I20" s="8"/>
      <c r="J20" s="4"/>
      <c r="K20" s="4"/>
      <c r="AB20" s="44"/>
      <c r="AC20" s="52"/>
      <c r="AD20" s="53"/>
      <c r="AE20" s="53">
        <v>30</v>
      </c>
      <c r="AF20" s="53"/>
      <c r="AG20" s="44">
        <v>2.86</v>
      </c>
      <c r="AH20" s="45">
        <f t="shared" si="1"/>
        <v>0.14999999999999991</v>
      </c>
      <c r="AI20" s="39">
        <v>6.2</v>
      </c>
    </row>
    <row r="21" spans="1:35">
      <c r="A21" s="49"/>
      <c r="B21" s="50"/>
      <c r="C21" s="51"/>
      <c r="D21" s="51">
        <v>35</v>
      </c>
      <c r="E21" s="51"/>
      <c r="F21" s="33">
        <v>2.59</v>
      </c>
      <c r="G21" s="34">
        <f t="shared" si="0"/>
        <v>0.39999999999999991</v>
      </c>
      <c r="H21" s="34">
        <v>4.41</v>
      </c>
      <c r="I21" s="15"/>
      <c r="J21" s="4"/>
      <c r="K21" s="4"/>
      <c r="AB21" s="44"/>
      <c r="AC21" s="52"/>
      <c r="AD21" s="53"/>
      <c r="AE21" s="53">
        <v>35</v>
      </c>
      <c r="AF21" s="53"/>
      <c r="AG21" s="44">
        <v>2.86</v>
      </c>
      <c r="AH21" s="45">
        <f t="shared" si="1"/>
        <v>0.14999999999999991</v>
      </c>
      <c r="AI21" s="39">
        <v>6.2</v>
      </c>
    </row>
    <row r="22" spans="1:35">
      <c r="A22" s="49"/>
      <c r="B22" s="50"/>
      <c r="C22" s="51"/>
      <c r="D22" s="51">
        <v>40</v>
      </c>
      <c r="E22" s="51"/>
      <c r="F22" s="33">
        <v>2.6</v>
      </c>
      <c r="G22" s="34">
        <f t="shared" si="0"/>
        <v>0.41000000000000014</v>
      </c>
      <c r="H22" s="34">
        <v>4.41</v>
      </c>
      <c r="I22" s="8"/>
      <c r="J22" s="4"/>
      <c r="K22" s="4"/>
      <c r="AB22" s="44"/>
      <c r="AC22" s="52"/>
      <c r="AD22" s="53"/>
      <c r="AE22" s="53">
        <v>40</v>
      </c>
      <c r="AF22" s="53"/>
      <c r="AG22" s="44">
        <v>2.86</v>
      </c>
      <c r="AH22" s="45">
        <f t="shared" si="1"/>
        <v>0.14999999999999991</v>
      </c>
      <c r="AI22" s="39">
        <v>6.2</v>
      </c>
    </row>
    <row r="23" spans="1:35">
      <c r="A23" s="49"/>
      <c r="B23" s="50"/>
      <c r="C23" s="51"/>
      <c r="D23" s="51">
        <v>45</v>
      </c>
      <c r="E23" s="51"/>
      <c r="F23" s="33">
        <v>2.6</v>
      </c>
      <c r="G23" s="34">
        <f t="shared" si="0"/>
        <v>0.41000000000000014</v>
      </c>
      <c r="H23" s="34">
        <v>4.41</v>
      </c>
      <c r="I23" s="8"/>
      <c r="J23" s="47"/>
      <c r="K23" s="47"/>
      <c r="AB23" s="44"/>
      <c r="AC23" s="52"/>
      <c r="AD23" s="53"/>
      <c r="AE23" s="53">
        <v>45</v>
      </c>
      <c r="AF23" s="53"/>
      <c r="AG23" s="44">
        <v>2.86</v>
      </c>
      <c r="AH23" s="45">
        <f t="shared" si="1"/>
        <v>0.14999999999999991</v>
      </c>
      <c r="AI23" s="39">
        <v>6.2</v>
      </c>
    </row>
    <row r="24" spans="1:35">
      <c r="A24" s="49"/>
      <c r="B24" s="50"/>
      <c r="C24" s="51"/>
      <c r="D24" s="51">
        <v>50</v>
      </c>
      <c r="E24" s="51"/>
      <c r="F24" s="33">
        <v>2.6</v>
      </c>
      <c r="G24" s="34">
        <f t="shared" si="0"/>
        <v>0.41000000000000014</v>
      </c>
      <c r="H24" s="34">
        <v>4.41</v>
      </c>
      <c r="I24" s="8"/>
      <c r="J24" s="4"/>
      <c r="K24" s="4"/>
      <c r="AB24" s="44"/>
      <c r="AC24" s="52"/>
      <c r="AD24" s="53"/>
      <c r="AE24" s="53">
        <v>50</v>
      </c>
      <c r="AF24" s="53"/>
      <c r="AG24" s="44">
        <v>2.87</v>
      </c>
      <c r="AH24" s="45">
        <f t="shared" si="1"/>
        <v>0.16000000000000014</v>
      </c>
      <c r="AI24" s="39">
        <v>6.2</v>
      </c>
    </row>
    <row r="25" spans="1:35">
      <c r="A25" s="49"/>
      <c r="B25" s="50"/>
      <c r="C25" s="51"/>
      <c r="D25" s="51">
        <v>60</v>
      </c>
      <c r="E25" s="51"/>
      <c r="F25" s="33">
        <v>2.61</v>
      </c>
      <c r="G25" s="34">
        <f t="shared" si="0"/>
        <v>0.41999999999999993</v>
      </c>
      <c r="H25" s="34">
        <v>4.41</v>
      </c>
      <c r="J25" s="4"/>
      <c r="K25" s="4"/>
      <c r="AB25" s="44"/>
      <c r="AC25" s="52"/>
      <c r="AD25" s="53"/>
      <c r="AE25" s="53">
        <v>60</v>
      </c>
      <c r="AF25" s="53"/>
      <c r="AG25" s="44">
        <v>2.87</v>
      </c>
      <c r="AH25" s="45">
        <f t="shared" si="1"/>
        <v>0.16000000000000014</v>
      </c>
      <c r="AI25" s="39">
        <v>6.2</v>
      </c>
    </row>
    <row r="26" spans="1:35">
      <c r="A26" s="49"/>
      <c r="B26" s="50"/>
      <c r="C26" s="51"/>
      <c r="D26" s="51">
        <v>70</v>
      </c>
      <c r="E26" s="51"/>
      <c r="F26" s="33">
        <v>2.61</v>
      </c>
      <c r="G26" s="34">
        <f t="shared" si="0"/>
        <v>0.41999999999999993</v>
      </c>
      <c r="H26" s="34">
        <v>4.41</v>
      </c>
      <c r="I26" s="8"/>
      <c r="J26" s="54"/>
      <c r="K26" s="54"/>
      <c r="AB26" s="55"/>
      <c r="AC26" s="55"/>
      <c r="AD26" s="55"/>
      <c r="AE26" s="53">
        <v>70</v>
      </c>
      <c r="AF26" s="55"/>
      <c r="AG26" s="44">
        <v>2.88</v>
      </c>
      <c r="AH26" s="45">
        <f t="shared" si="1"/>
        <v>0.16999999999999993</v>
      </c>
      <c r="AI26" s="39">
        <v>6.2</v>
      </c>
    </row>
    <row r="27" spans="1:35" ht="14.65" thickBot="1">
      <c r="A27" s="49"/>
      <c r="B27" s="50"/>
      <c r="C27" s="51"/>
      <c r="D27" s="51">
        <v>80</v>
      </c>
      <c r="E27" s="51"/>
      <c r="F27" s="33">
        <v>2.62</v>
      </c>
      <c r="G27" s="34">
        <f t="shared" si="0"/>
        <v>0.43000000000000016</v>
      </c>
      <c r="H27" s="34">
        <v>4.41</v>
      </c>
      <c r="I27" s="8"/>
      <c r="J27" s="4"/>
      <c r="K27" s="4"/>
      <c r="AB27" s="9" t="s">
        <v>28</v>
      </c>
    </row>
    <row r="28" spans="1:35">
      <c r="A28" s="49"/>
      <c r="B28" s="50"/>
      <c r="C28" s="51"/>
      <c r="D28" s="51">
        <v>90</v>
      </c>
      <c r="E28" s="51"/>
      <c r="F28" s="33">
        <v>2.62</v>
      </c>
      <c r="G28" s="34">
        <f t="shared" si="0"/>
        <v>0.43000000000000016</v>
      </c>
      <c r="H28" s="34">
        <v>4.41</v>
      </c>
      <c r="I28" s="47"/>
      <c r="J28" s="4"/>
      <c r="K28" s="4"/>
      <c r="AB28" s="17" t="s">
        <v>16</v>
      </c>
      <c r="AC28" s="18"/>
      <c r="AD28" s="18"/>
      <c r="AE28" s="18"/>
      <c r="AF28" s="18"/>
      <c r="AG28" s="18"/>
      <c r="AH28" s="18"/>
      <c r="AI28" s="19"/>
    </row>
    <row r="29" spans="1:35" ht="14.65" thickBot="1">
      <c r="A29" s="49"/>
      <c r="B29" s="50"/>
      <c r="C29" s="51"/>
      <c r="D29" s="51">
        <v>100</v>
      </c>
      <c r="E29" s="51"/>
      <c r="F29" s="33">
        <v>2.63</v>
      </c>
      <c r="G29" s="34">
        <f t="shared" si="0"/>
        <v>0.43999999999999995</v>
      </c>
      <c r="H29" s="34">
        <v>4.41</v>
      </c>
      <c r="I29" s="47"/>
      <c r="J29" s="4"/>
      <c r="K29" s="4"/>
      <c r="AB29" s="23" t="s">
        <v>17</v>
      </c>
      <c r="AC29" s="24" t="s">
        <v>18</v>
      </c>
      <c r="AD29" s="25" t="s">
        <v>19</v>
      </c>
      <c r="AE29" s="26"/>
      <c r="AF29" s="27" t="s">
        <v>20</v>
      </c>
      <c r="AG29" s="28" t="s">
        <v>21</v>
      </c>
      <c r="AH29" s="28" t="s">
        <v>22</v>
      </c>
      <c r="AI29" s="29" t="s">
        <v>23</v>
      </c>
    </row>
    <row r="30" spans="1:35">
      <c r="A30" s="49"/>
      <c r="B30" s="50"/>
      <c r="C30" s="51"/>
      <c r="D30" s="51">
        <v>120</v>
      </c>
      <c r="E30" s="51"/>
      <c r="F30" s="33">
        <v>2.63</v>
      </c>
      <c r="G30" s="34">
        <f t="shared" si="0"/>
        <v>0.43999999999999995</v>
      </c>
      <c r="H30" s="34">
        <v>4.4000000000000004</v>
      </c>
      <c r="I30" s="8"/>
      <c r="J30" s="4"/>
      <c r="K30" s="4"/>
      <c r="AB30" s="35"/>
      <c r="AC30" s="36"/>
      <c r="AD30" s="37"/>
      <c r="AE30" s="37">
        <v>0</v>
      </c>
      <c r="AF30" s="37"/>
      <c r="AG30" s="38">
        <v>2.95</v>
      </c>
      <c r="AH30" s="39"/>
      <c r="AI30" s="39">
        <v>8.35</v>
      </c>
    </row>
    <row r="31" spans="1:35">
      <c r="A31" s="49"/>
      <c r="B31" s="50"/>
      <c r="C31" s="51"/>
      <c r="D31" s="51">
        <v>140</v>
      </c>
      <c r="E31" s="51"/>
      <c r="F31" s="33">
        <v>2.64</v>
      </c>
      <c r="G31" s="34">
        <f t="shared" si="0"/>
        <v>0.45000000000000018</v>
      </c>
      <c r="H31" s="34">
        <v>4.4000000000000004</v>
      </c>
      <c r="I31" s="15"/>
      <c r="J31" s="4"/>
      <c r="K31" s="4"/>
      <c r="AB31" s="41"/>
      <c r="AC31" s="42"/>
      <c r="AD31" s="43"/>
      <c r="AE31" s="43">
        <v>1</v>
      </c>
      <c r="AF31" s="43"/>
      <c r="AG31" s="44">
        <v>3.1</v>
      </c>
      <c r="AH31" s="45">
        <f>AG31-$AG$30</f>
        <v>0.14999999999999991</v>
      </c>
      <c r="AI31" s="39">
        <v>8.35</v>
      </c>
    </row>
    <row r="32" spans="1:35">
      <c r="A32" s="49"/>
      <c r="B32" s="50"/>
      <c r="C32" s="51"/>
      <c r="D32" s="51">
        <v>160</v>
      </c>
      <c r="E32" s="51"/>
      <c r="F32" s="33">
        <v>2.64</v>
      </c>
      <c r="G32" s="34">
        <f t="shared" si="0"/>
        <v>0.45000000000000018</v>
      </c>
      <c r="H32" s="34">
        <v>4.4000000000000004</v>
      </c>
      <c r="I32" s="47"/>
      <c r="J32" s="7"/>
      <c r="K32" s="7"/>
      <c r="AB32" s="41"/>
      <c r="AC32" s="42"/>
      <c r="AD32" s="43" t="s">
        <v>24</v>
      </c>
      <c r="AE32" s="43">
        <v>2</v>
      </c>
      <c r="AF32" s="43"/>
      <c r="AG32" s="44">
        <v>3.1</v>
      </c>
      <c r="AH32" s="45">
        <f t="shared" ref="AH32:AH49" si="2">AG32-$AG$30</f>
        <v>0.14999999999999991</v>
      </c>
      <c r="AI32" s="39">
        <v>8.35</v>
      </c>
    </row>
    <row r="33" spans="1:35">
      <c r="A33" s="49"/>
      <c r="B33" s="50"/>
      <c r="C33" s="51"/>
      <c r="D33" s="51">
        <v>180</v>
      </c>
      <c r="E33" s="51"/>
      <c r="F33" s="33">
        <v>2.64</v>
      </c>
      <c r="G33" s="34">
        <f t="shared" si="0"/>
        <v>0.45000000000000018</v>
      </c>
      <c r="H33" s="34">
        <v>4.4000000000000004</v>
      </c>
      <c r="I33" s="15"/>
      <c r="J33" s="7"/>
      <c r="K33" s="7"/>
      <c r="AB33" s="41"/>
      <c r="AC33" s="42"/>
      <c r="AD33" s="43"/>
      <c r="AE33" s="43">
        <v>3</v>
      </c>
      <c r="AF33" s="43"/>
      <c r="AG33" s="44">
        <v>3.1</v>
      </c>
      <c r="AH33" s="45">
        <f t="shared" si="2"/>
        <v>0.14999999999999991</v>
      </c>
      <c r="AI33" s="39">
        <v>8.35</v>
      </c>
    </row>
    <row r="34" spans="1:35">
      <c r="A34" s="49"/>
      <c r="B34" s="50"/>
      <c r="C34" s="51"/>
      <c r="D34" s="51">
        <v>210</v>
      </c>
      <c r="E34" s="51"/>
      <c r="F34" s="33">
        <v>2.65</v>
      </c>
      <c r="G34" s="34">
        <f t="shared" si="0"/>
        <v>0.45999999999999996</v>
      </c>
      <c r="H34" s="34">
        <v>4.4000000000000004</v>
      </c>
      <c r="I34" s="103"/>
      <c r="J34" s="103"/>
      <c r="K34" s="4"/>
      <c r="AB34" s="41"/>
      <c r="AC34" s="42"/>
      <c r="AD34" s="43"/>
      <c r="AE34" s="43">
        <v>4</v>
      </c>
      <c r="AF34" s="43"/>
      <c r="AG34" s="44">
        <v>3.1</v>
      </c>
      <c r="AH34" s="45">
        <f t="shared" si="2"/>
        <v>0.14999999999999991</v>
      </c>
      <c r="AI34" s="39">
        <v>8.35</v>
      </c>
    </row>
    <row r="35" spans="1:35">
      <c r="A35" s="49"/>
      <c r="B35" s="50"/>
      <c r="C35" s="51"/>
      <c r="D35" s="51">
        <v>240</v>
      </c>
      <c r="E35" s="51"/>
      <c r="F35" s="33">
        <v>2.65</v>
      </c>
      <c r="G35" s="34">
        <f t="shared" si="0"/>
        <v>0.45999999999999996</v>
      </c>
      <c r="H35" s="34">
        <v>4.4000000000000004</v>
      </c>
      <c r="I35" s="6"/>
      <c r="J35" s="7"/>
      <c r="K35" s="7"/>
      <c r="AB35" s="41"/>
      <c r="AC35" s="42"/>
      <c r="AD35" s="43"/>
      <c r="AE35" s="43">
        <v>5</v>
      </c>
      <c r="AF35" s="43"/>
      <c r="AG35" s="44">
        <v>3.1</v>
      </c>
      <c r="AH35" s="45">
        <f t="shared" si="2"/>
        <v>0.14999999999999991</v>
      </c>
      <c r="AI35" s="39">
        <v>8.33</v>
      </c>
    </row>
    <row r="36" spans="1:35">
      <c r="A36" s="49"/>
      <c r="B36" s="50"/>
      <c r="C36" s="51"/>
      <c r="D36" s="51">
        <v>270</v>
      </c>
      <c r="E36" s="51"/>
      <c r="F36" s="33">
        <v>2.65</v>
      </c>
      <c r="G36" s="34">
        <f t="shared" si="0"/>
        <v>0.45999999999999996</v>
      </c>
      <c r="H36" s="34">
        <v>4.4000000000000004</v>
      </c>
      <c r="I36" s="6"/>
      <c r="J36" s="7"/>
      <c r="K36" s="7"/>
      <c r="AB36" s="41"/>
      <c r="AC36" s="42"/>
      <c r="AD36" s="43"/>
      <c r="AE36" s="43">
        <v>6</v>
      </c>
      <c r="AF36" s="43"/>
      <c r="AG36" s="44">
        <v>3.1</v>
      </c>
      <c r="AH36" s="45">
        <f t="shared" si="2"/>
        <v>0.14999999999999991</v>
      </c>
      <c r="AI36" s="39">
        <v>8.33</v>
      </c>
    </row>
    <row r="37" spans="1:35">
      <c r="A37" s="49"/>
      <c r="B37" s="50"/>
      <c r="C37" s="51"/>
      <c r="D37" s="51">
        <v>300</v>
      </c>
      <c r="E37" s="51"/>
      <c r="F37" s="33">
        <v>2.66</v>
      </c>
      <c r="G37" s="34">
        <f t="shared" si="0"/>
        <v>0.4700000000000002</v>
      </c>
      <c r="H37" s="34">
        <v>4.3899999999999997</v>
      </c>
      <c r="I37" s="8"/>
      <c r="J37" s="4"/>
      <c r="K37" s="4"/>
      <c r="AB37" s="41"/>
      <c r="AC37" s="42"/>
      <c r="AD37" s="43"/>
      <c r="AE37" s="43">
        <v>8</v>
      </c>
      <c r="AF37" s="43"/>
      <c r="AG37" s="44">
        <v>3.11</v>
      </c>
      <c r="AH37" s="45">
        <f t="shared" si="2"/>
        <v>0.1599999999999997</v>
      </c>
      <c r="AI37" s="39">
        <v>8.33</v>
      </c>
    </row>
    <row r="38" spans="1:35">
      <c r="A38" s="49"/>
      <c r="B38" s="50"/>
      <c r="C38" s="51"/>
      <c r="D38" s="51">
        <v>360</v>
      </c>
      <c r="E38" s="51"/>
      <c r="F38" s="33">
        <v>2.66</v>
      </c>
      <c r="G38" s="34">
        <f t="shared" si="0"/>
        <v>0.4700000000000002</v>
      </c>
      <c r="H38" s="34">
        <v>4.3899999999999997</v>
      </c>
      <c r="I38" s="8"/>
      <c r="J38" s="4"/>
      <c r="K38" s="4"/>
      <c r="AB38" s="41"/>
      <c r="AC38" s="42"/>
      <c r="AD38" s="43"/>
      <c r="AE38" s="43">
        <v>10</v>
      </c>
      <c r="AF38" s="43"/>
      <c r="AG38" s="44">
        <v>3.11</v>
      </c>
      <c r="AH38" s="45">
        <f t="shared" si="2"/>
        <v>0.1599999999999997</v>
      </c>
      <c r="AI38" s="39">
        <v>8.33</v>
      </c>
    </row>
    <row r="39" spans="1:35">
      <c r="A39" s="49"/>
      <c r="B39" s="50"/>
      <c r="C39" s="51"/>
      <c r="D39" s="51">
        <v>420</v>
      </c>
      <c r="E39" s="51"/>
      <c r="F39" s="33">
        <v>2.67</v>
      </c>
      <c r="G39" s="34">
        <f t="shared" si="0"/>
        <v>0.48</v>
      </c>
      <c r="H39" s="34">
        <v>4.3899999999999997</v>
      </c>
      <c r="I39" s="8"/>
      <c r="J39" s="4"/>
      <c r="K39" s="4"/>
      <c r="AB39" s="41"/>
      <c r="AC39" s="42"/>
      <c r="AD39" s="43"/>
      <c r="AE39" s="43">
        <v>12</v>
      </c>
      <c r="AF39" s="43"/>
      <c r="AG39" s="44">
        <v>3.11</v>
      </c>
      <c r="AH39" s="45">
        <f t="shared" si="2"/>
        <v>0.1599999999999997</v>
      </c>
      <c r="AI39" s="39">
        <v>8.33</v>
      </c>
    </row>
    <row r="40" spans="1:35">
      <c r="A40" s="49"/>
      <c r="B40" s="50"/>
      <c r="C40" s="51"/>
      <c r="D40" s="51">
        <v>480</v>
      </c>
      <c r="E40" s="51"/>
      <c r="F40" s="33">
        <v>2.68</v>
      </c>
      <c r="G40" s="34">
        <f t="shared" si="0"/>
        <v>0.49000000000000021</v>
      </c>
      <c r="H40" s="34">
        <v>4.3899999999999997</v>
      </c>
      <c r="I40" s="8"/>
      <c r="J40" s="4"/>
      <c r="K40" s="4"/>
      <c r="AB40" s="44"/>
      <c r="AC40" s="52"/>
      <c r="AD40" s="53"/>
      <c r="AE40" s="53">
        <v>15</v>
      </c>
      <c r="AF40" s="53"/>
      <c r="AG40" s="44">
        <v>3.12</v>
      </c>
      <c r="AH40" s="45">
        <f t="shared" si="2"/>
        <v>0.16999999999999993</v>
      </c>
      <c r="AI40" s="39">
        <v>8.33</v>
      </c>
    </row>
    <row r="41" spans="1:35">
      <c r="A41" s="49"/>
      <c r="B41" s="50"/>
      <c r="C41" s="51"/>
      <c r="D41" s="51">
        <v>540</v>
      </c>
      <c r="E41" s="51"/>
      <c r="F41" s="33">
        <v>2.68</v>
      </c>
      <c r="G41" s="34">
        <f t="shared" si="0"/>
        <v>0.49000000000000021</v>
      </c>
      <c r="H41" s="34">
        <v>4.3899999999999997</v>
      </c>
      <c r="I41" s="103" t="s">
        <v>29</v>
      </c>
      <c r="J41" s="103"/>
      <c r="K41" s="4"/>
      <c r="AB41" s="44"/>
      <c r="AC41" s="52"/>
      <c r="AD41" s="53"/>
      <c r="AE41" s="53">
        <v>18</v>
      </c>
      <c r="AF41" s="53"/>
      <c r="AG41" s="44">
        <v>3.12</v>
      </c>
      <c r="AH41" s="45">
        <f t="shared" si="2"/>
        <v>0.16999999999999993</v>
      </c>
      <c r="AI41" s="39">
        <v>8.33</v>
      </c>
    </row>
    <row r="42" spans="1:35">
      <c r="A42" s="49"/>
      <c r="B42" s="50"/>
      <c r="C42" s="51"/>
      <c r="D42" s="51">
        <v>720</v>
      </c>
      <c r="E42" s="51"/>
      <c r="F42" s="33">
        <v>2.71</v>
      </c>
      <c r="G42" s="34">
        <f>F42-$F$6</f>
        <v>0.52</v>
      </c>
      <c r="H42" s="34">
        <v>6.1</v>
      </c>
      <c r="I42" s="6" t="s">
        <v>26</v>
      </c>
      <c r="J42" s="7">
        <v>0.18</v>
      </c>
      <c r="K42" s="4"/>
      <c r="AB42" s="44"/>
      <c r="AC42" s="52"/>
      <c r="AD42" s="53"/>
      <c r="AE42" s="53">
        <v>22</v>
      </c>
      <c r="AF42" s="53"/>
      <c r="AG42" s="44">
        <v>3.12</v>
      </c>
      <c r="AH42" s="45">
        <f t="shared" si="2"/>
        <v>0.16999999999999993</v>
      </c>
      <c r="AI42" s="39">
        <v>8.33</v>
      </c>
    </row>
    <row r="43" spans="1:35">
      <c r="A43" s="49"/>
      <c r="B43" s="50"/>
      <c r="C43" s="51"/>
      <c r="D43" s="51">
        <v>780</v>
      </c>
      <c r="E43" s="51"/>
      <c r="F43" s="33">
        <v>2.87</v>
      </c>
      <c r="G43" s="34">
        <f t="shared" si="0"/>
        <v>0.68000000000000016</v>
      </c>
      <c r="H43" s="34">
        <v>6.2</v>
      </c>
      <c r="I43" s="6" t="s">
        <v>27</v>
      </c>
      <c r="J43" s="7">
        <f>F53-F94</f>
        <v>1.1000000000000001</v>
      </c>
      <c r="K43" s="7"/>
      <c r="AB43" s="44"/>
      <c r="AC43" s="52"/>
      <c r="AD43" s="53"/>
      <c r="AE43" s="53">
        <v>26</v>
      </c>
      <c r="AF43" s="53"/>
      <c r="AG43" s="44">
        <v>3.12</v>
      </c>
      <c r="AH43" s="45">
        <f t="shared" si="2"/>
        <v>0.16999999999999993</v>
      </c>
      <c r="AI43" s="39">
        <v>8.33</v>
      </c>
    </row>
    <row r="44" spans="1:35">
      <c r="A44" s="56"/>
      <c r="B44" s="50"/>
      <c r="C44" s="51"/>
      <c r="D44" s="51">
        <v>900</v>
      </c>
      <c r="E44" s="51"/>
      <c r="F44" s="33">
        <v>2.89</v>
      </c>
      <c r="G44" s="34">
        <f t="shared" si="0"/>
        <v>0.70000000000000018</v>
      </c>
      <c r="H44" s="34">
        <v>6.2</v>
      </c>
      <c r="I44" s="8"/>
      <c r="J44" s="4"/>
      <c r="K44" s="4"/>
      <c r="AB44" s="44"/>
      <c r="AC44" s="52"/>
      <c r="AD44" s="53"/>
      <c r="AE44" s="53">
        <v>30</v>
      </c>
      <c r="AF44" s="53"/>
      <c r="AG44" s="44">
        <v>3.13</v>
      </c>
      <c r="AH44" s="45">
        <f t="shared" si="2"/>
        <v>0.17999999999999972</v>
      </c>
      <c r="AI44" s="39">
        <v>8.33</v>
      </c>
    </row>
    <row r="45" spans="1:35">
      <c r="A45" s="49"/>
      <c r="B45" s="50"/>
      <c r="C45" s="51"/>
      <c r="D45" s="51">
        <v>1080</v>
      </c>
      <c r="E45" s="51"/>
      <c r="F45" s="33">
        <v>2.91</v>
      </c>
      <c r="G45" s="34">
        <f t="shared" si="0"/>
        <v>0.7200000000000002</v>
      </c>
      <c r="H45" s="34">
        <v>6.19</v>
      </c>
      <c r="I45" s="8"/>
      <c r="J45" s="4"/>
      <c r="K45" s="4"/>
      <c r="AB45" s="44"/>
      <c r="AC45" s="52"/>
      <c r="AD45" s="53"/>
      <c r="AE45" s="53">
        <v>35</v>
      </c>
      <c r="AF45" s="53"/>
      <c r="AG45" s="44">
        <v>3.13</v>
      </c>
      <c r="AH45" s="45">
        <f t="shared" si="2"/>
        <v>0.17999999999999972</v>
      </c>
      <c r="AI45" s="39">
        <v>8.33</v>
      </c>
    </row>
    <row r="46" spans="1:35">
      <c r="A46" s="49"/>
      <c r="B46" s="50"/>
      <c r="C46" s="51"/>
      <c r="D46" s="51">
        <v>1260</v>
      </c>
      <c r="E46" s="51"/>
      <c r="F46" s="33">
        <v>2.93</v>
      </c>
      <c r="G46" s="34">
        <f t="shared" si="0"/>
        <v>0.74000000000000021</v>
      </c>
      <c r="H46" s="34">
        <v>6.19</v>
      </c>
      <c r="I46" s="8"/>
      <c r="J46" s="4"/>
      <c r="K46" s="4"/>
      <c r="AB46" s="44"/>
      <c r="AC46" s="52"/>
      <c r="AD46" s="53"/>
      <c r="AE46" s="53">
        <v>40</v>
      </c>
      <c r="AF46" s="53"/>
      <c r="AG46" s="44">
        <v>3.13</v>
      </c>
      <c r="AH46" s="45">
        <f t="shared" si="2"/>
        <v>0.17999999999999972</v>
      </c>
      <c r="AI46" s="39">
        <v>8.33</v>
      </c>
    </row>
    <row r="47" spans="1:35">
      <c r="A47" s="49"/>
      <c r="B47" s="50"/>
      <c r="C47" s="51"/>
      <c r="D47" s="51">
        <v>1440</v>
      </c>
      <c r="E47" s="51"/>
      <c r="F47" s="33">
        <v>2.95</v>
      </c>
      <c r="G47" s="34">
        <f t="shared" si="0"/>
        <v>0.76000000000000023</v>
      </c>
      <c r="H47" s="34">
        <v>8.34</v>
      </c>
      <c r="I47" s="8"/>
      <c r="J47" s="4"/>
      <c r="K47" s="4"/>
      <c r="AB47" s="44"/>
      <c r="AC47" s="52"/>
      <c r="AD47" s="53"/>
      <c r="AE47" s="53">
        <v>45</v>
      </c>
      <c r="AF47" s="53"/>
      <c r="AG47" s="44">
        <v>3.13</v>
      </c>
      <c r="AH47" s="45">
        <f t="shared" si="2"/>
        <v>0.17999999999999972</v>
      </c>
      <c r="AI47" s="39">
        <v>8.33</v>
      </c>
    </row>
    <row r="48" spans="1:35">
      <c r="A48" s="49"/>
      <c r="B48" s="50"/>
      <c r="C48" s="51"/>
      <c r="D48" s="51">
        <v>1620</v>
      </c>
      <c r="E48" s="51"/>
      <c r="F48" s="57">
        <v>3.17</v>
      </c>
      <c r="G48" s="34">
        <f t="shared" si="0"/>
        <v>0.98</v>
      </c>
      <c r="H48" s="34">
        <v>8.36</v>
      </c>
      <c r="I48" s="8"/>
      <c r="J48" s="4"/>
      <c r="K48" s="4"/>
      <c r="AB48" s="44"/>
      <c r="AC48" s="52"/>
      <c r="AD48" s="53"/>
      <c r="AE48" s="53">
        <v>50</v>
      </c>
      <c r="AF48" s="53"/>
      <c r="AG48" s="44">
        <v>3.14</v>
      </c>
      <c r="AH48" s="45">
        <f t="shared" si="2"/>
        <v>0.18999999999999995</v>
      </c>
      <c r="AI48" s="39">
        <v>8.33</v>
      </c>
    </row>
    <row r="49" spans="1:35">
      <c r="A49" s="49"/>
      <c r="B49" s="50"/>
      <c r="C49" s="51"/>
      <c r="D49" s="51">
        <v>1800</v>
      </c>
      <c r="E49" s="51"/>
      <c r="F49" s="57">
        <v>3.19</v>
      </c>
      <c r="G49" s="34">
        <f t="shared" si="0"/>
        <v>1</v>
      </c>
      <c r="H49" s="34">
        <v>8.36</v>
      </c>
      <c r="I49" s="8"/>
      <c r="J49" s="4"/>
      <c r="K49" s="4"/>
      <c r="AB49" s="44"/>
      <c r="AC49" s="52"/>
      <c r="AD49" s="53"/>
      <c r="AE49" s="53">
        <v>60</v>
      </c>
      <c r="AF49" s="53"/>
      <c r="AG49" s="44">
        <v>3.14</v>
      </c>
      <c r="AH49" s="45">
        <f t="shared" si="2"/>
        <v>0.18999999999999995</v>
      </c>
      <c r="AI49" s="39">
        <v>8.33</v>
      </c>
    </row>
    <row r="50" spans="1:35">
      <c r="A50" s="49"/>
      <c r="B50" s="50"/>
      <c r="C50" s="51"/>
      <c r="D50" s="51">
        <v>1980</v>
      </c>
      <c r="E50" s="51"/>
      <c r="F50" s="57">
        <v>3.21</v>
      </c>
      <c r="G50" s="34">
        <f t="shared" si="0"/>
        <v>1.02</v>
      </c>
      <c r="H50" s="34">
        <v>8.36</v>
      </c>
      <c r="I50" s="8"/>
      <c r="J50" s="4"/>
      <c r="K50" s="4"/>
    </row>
    <row r="51" spans="1:35">
      <c r="A51" s="49"/>
      <c r="B51" s="50"/>
      <c r="C51" s="51"/>
      <c r="D51" s="51">
        <v>2160</v>
      </c>
      <c r="E51" s="51"/>
      <c r="F51" s="57">
        <v>3.22</v>
      </c>
      <c r="G51" s="34">
        <f t="shared" si="0"/>
        <v>1.0300000000000002</v>
      </c>
      <c r="H51" s="34">
        <v>10.45</v>
      </c>
      <c r="I51" s="8"/>
      <c r="J51" s="4"/>
      <c r="K51" s="4"/>
    </row>
    <row r="52" spans="1:35" ht="14.65" thickBot="1">
      <c r="A52" s="56"/>
      <c r="B52" s="50"/>
      <c r="C52" s="51"/>
      <c r="D52" s="51">
        <v>2520</v>
      </c>
      <c r="E52" s="51"/>
      <c r="F52" s="57">
        <v>3.46</v>
      </c>
      <c r="G52" s="34">
        <f t="shared" si="0"/>
        <v>1.27</v>
      </c>
      <c r="H52" s="34">
        <v>10.45</v>
      </c>
      <c r="I52" s="8"/>
      <c r="J52" s="4"/>
      <c r="K52" s="4"/>
      <c r="AB52" s="9" t="s">
        <v>30</v>
      </c>
    </row>
    <row r="53" spans="1:35">
      <c r="A53" s="16" t="s">
        <v>31</v>
      </c>
      <c r="B53" s="58"/>
      <c r="C53" s="59"/>
      <c r="D53" s="59">
        <v>2880</v>
      </c>
      <c r="E53" s="59"/>
      <c r="F53" s="60">
        <v>3.49</v>
      </c>
      <c r="G53" s="61">
        <f t="shared" si="0"/>
        <v>1.3000000000000003</v>
      </c>
      <c r="H53" s="62">
        <v>10.45</v>
      </c>
      <c r="I53" s="8"/>
      <c r="J53" s="4"/>
      <c r="K53" s="4"/>
      <c r="AB53" s="17" t="s">
        <v>16</v>
      </c>
      <c r="AC53" s="18"/>
      <c r="AD53" s="18"/>
      <c r="AE53" s="18"/>
      <c r="AF53" s="18"/>
      <c r="AG53" s="18"/>
      <c r="AH53" s="18"/>
      <c r="AI53" s="19"/>
    </row>
    <row r="54" spans="1:35" ht="14.65" thickBot="1">
      <c r="A54" s="49"/>
      <c r="B54" s="31"/>
      <c r="C54" s="51">
        <v>1</v>
      </c>
      <c r="D54" s="51">
        <f>$D$53+C54</f>
        <v>2881</v>
      </c>
      <c r="E54" s="63">
        <f>C54/D54</f>
        <v>3.4710170079833391E-4</v>
      </c>
      <c r="F54" s="57">
        <v>2.85</v>
      </c>
      <c r="G54" s="57">
        <f>F54-$F$6</f>
        <v>0.66000000000000014</v>
      </c>
      <c r="H54" s="57"/>
      <c r="I54" s="8"/>
      <c r="J54" s="4"/>
      <c r="K54" s="4"/>
      <c r="AB54" s="23" t="s">
        <v>17</v>
      </c>
      <c r="AC54" s="24" t="s">
        <v>18</v>
      </c>
      <c r="AD54" s="25" t="s">
        <v>19</v>
      </c>
      <c r="AE54" s="26"/>
      <c r="AF54" s="27" t="s">
        <v>20</v>
      </c>
      <c r="AG54" s="28" t="s">
        <v>21</v>
      </c>
      <c r="AH54" s="28" t="s">
        <v>22</v>
      </c>
      <c r="AI54" s="29" t="s">
        <v>23</v>
      </c>
    </row>
    <row r="55" spans="1:35">
      <c r="A55" s="49"/>
      <c r="B55" s="31"/>
      <c r="C55" s="51">
        <v>2</v>
      </c>
      <c r="D55" s="51">
        <f t="shared" ref="D55:D91" si="3">$D$53+C55</f>
        <v>2882</v>
      </c>
      <c r="E55" s="63">
        <f t="shared" ref="E55:E90" si="4">C55/D55</f>
        <v>6.939625260235947E-4</v>
      </c>
      <c r="F55" s="57">
        <v>2.81</v>
      </c>
      <c r="G55" s="57">
        <f t="shared" si="0"/>
        <v>0.62000000000000011</v>
      </c>
      <c r="H55" s="57"/>
      <c r="I55" s="8"/>
      <c r="J55" s="4"/>
      <c r="K55" s="4"/>
      <c r="AB55" s="35"/>
      <c r="AC55" s="36"/>
      <c r="AD55" s="37"/>
      <c r="AE55" s="37">
        <v>0</v>
      </c>
      <c r="AF55" s="37"/>
      <c r="AG55" s="38">
        <v>3.22</v>
      </c>
      <c r="AH55" s="39"/>
      <c r="AI55" s="39">
        <v>10.48</v>
      </c>
    </row>
    <row r="56" spans="1:35">
      <c r="A56" s="56"/>
      <c r="B56" s="31"/>
      <c r="C56" s="51">
        <v>3</v>
      </c>
      <c r="D56" s="51">
        <f t="shared" si="3"/>
        <v>2883</v>
      </c>
      <c r="E56" s="63">
        <f t="shared" si="4"/>
        <v>1.0405827263267431E-3</v>
      </c>
      <c r="F56" s="57">
        <v>2.79</v>
      </c>
      <c r="G56" s="57">
        <f t="shared" si="0"/>
        <v>0.60000000000000009</v>
      </c>
      <c r="H56" s="57"/>
      <c r="I56" s="8"/>
      <c r="J56" s="4"/>
      <c r="K56" s="4"/>
      <c r="AB56" s="41"/>
      <c r="AC56" s="42"/>
      <c r="AD56" s="43"/>
      <c r="AE56" s="43">
        <v>1</v>
      </c>
      <c r="AF56" s="43"/>
      <c r="AG56" s="44">
        <v>3.36</v>
      </c>
      <c r="AH56" s="45">
        <f>AG56-$AG$55</f>
        <v>0.13999999999999968</v>
      </c>
      <c r="AI56" s="39">
        <v>10.48</v>
      </c>
    </row>
    <row r="57" spans="1:35">
      <c r="A57" s="49"/>
      <c r="B57" s="31"/>
      <c r="C57" s="51">
        <v>4</v>
      </c>
      <c r="D57" s="51">
        <f t="shared" si="3"/>
        <v>2884</v>
      </c>
      <c r="E57" s="63">
        <f t="shared" si="4"/>
        <v>1.3869625520110957E-3</v>
      </c>
      <c r="F57" s="57">
        <v>2.77</v>
      </c>
      <c r="G57" s="57">
        <f t="shared" si="0"/>
        <v>0.58000000000000007</v>
      </c>
      <c r="H57" s="57"/>
      <c r="I57" s="8"/>
      <c r="J57" s="4"/>
      <c r="K57" s="4"/>
      <c r="AB57" s="41"/>
      <c r="AC57" s="42"/>
      <c r="AD57" s="43" t="s">
        <v>24</v>
      </c>
      <c r="AE57" s="43">
        <v>2</v>
      </c>
      <c r="AF57" s="43"/>
      <c r="AG57" s="44">
        <v>3.36</v>
      </c>
      <c r="AH57" s="45">
        <f t="shared" ref="AH57:AH74" si="5">AG57-$AG$55</f>
        <v>0.13999999999999968</v>
      </c>
      <c r="AI57" s="39">
        <v>10.48</v>
      </c>
    </row>
    <row r="58" spans="1:35">
      <c r="A58" s="49"/>
      <c r="B58" s="31"/>
      <c r="C58" s="51">
        <v>5</v>
      </c>
      <c r="D58" s="51">
        <f t="shared" si="3"/>
        <v>2885</v>
      </c>
      <c r="E58" s="63">
        <f t="shared" si="4"/>
        <v>1.7331022530329288E-3</v>
      </c>
      <c r="F58" s="57">
        <v>2.76</v>
      </c>
      <c r="G58" s="57">
        <f t="shared" si="0"/>
        <v>0.56999999999999984</v>
      </c>
      <c r="H58" s="57"/>
      <c r="I58" s="8"/>
      <c r="J58" s="4"/>
      <c r="K58" s="4"/>
      <c r="AB58" s="41"/>
      <c r="AC58" s="42"/>
      <c r="AD58" s="43"/>
      <c r="AE58" s="43">
        <v>3</v>
      </c>
      <c r="AF58" s="43"/>
      <c r="AG58" s="44">
        <v>3.36</v>
      </c>
      <c r="AH58" s="45">
        <f t="shared" si="5"/>
        <v>0.13999999999999968</v>
      </c>
      <c r="AI58" s="39">
        <v>10.48</v>
      </c>
    </row>
    <row r="59" spans="1:35">
      <c r="A59" s="49"/>
      <c r="B59" s="31"/>
      <c r="C59" s="51">
        <v>6</v>
      </c>
      <c r="D59" s="51">
        <f t="shared" si="3"/>
        <v>2886</v>
      </c>
      <c r="E59" s="63">
        <f t="shared" si="4"/>
        <v>2.0790020790020791E-3</v>
      </c>
      <c r="F59" s="57">
        <v>2.75</v>
      </c>
      <c r="G59" s="57">
        <f t="shared" si="0"/>
        <v>0.56000000000000005</v>
      </c>
      <c r="H59" s="57"/>
      <c r="I59" s="8"/>
      <c r="J59" s="4"/>
      <c r="K59" s="4"/>
      <c r="AB59" s="41"/>
      <c r="AC59" s="42"/>
      <c r="AD59" s="43"/>
      <c r="AE59" s="43">
        <v>4</v>
      </c>
      <c r="AF59" s="43"/>
      <c r="AG59" s="44">
        <v>3.37</v>
      </c>
      <c r="AH59" s="45">
        <f t="shared" si="5"/>
        <v>0.14999999999999991</v>
      </c>
      <c r="AI59" s="39">
        <v>10.48</v>
      </c>
    </row>
    <row r="60" spans="1:35">
      <c r="A60" s="49"/>
      <c r="B60" s="31"/>
      <c r="C60" s="51">
        <v>8</v>
      </c>
      <c r="D60" s="51">
        <f t="shared" si="3"/>
        <v>2888</v>
      </c>
      <c r="E60" s="63">
        <f t="shared" si="4"/>
        <v>2.7700831024930748E-3</v>
      </c>
      <c r="F60" s="57">
        <v>2.73</v>
      </c>
      <c r="G60" s="57">
        <f t="shared" si="0"/>
        <v>0.54</v>
      </c>
      <c r="H60" s="57"/>
      <c r="I60" s="8"/>
      <c r="J60" s="4"/>
      <c r="K60" s="4"/>
      <c r="AB60" s="41"/>
      <c r="AC60" s="42"/>
      <c r="AD60" s="43"/>
      <c r="AE60" s="43">
        <v>5</v>
      </c>
      <c r="AF60" s="43"/>
      <c r="AG60" s="44">
        <v>3.37</v>
      </c>
      <c r="AH60" s="45">
        <f t="shared" si="5"/>
        <v>0.14999999999999991</v>
      </c>
      <c r="AI60" s="39">
        <v>10.47</v>
      </c>
    </row>
    <row r="61" spans="1:35">
      <c r="A61" s="49"/>
      <c r="B61" s="31"/>
      <c r="C61" s="51">
        <v>10</v>
      </c>
      <c r="D61" s="51">
        <f t="shared" si="3"/>
        <v>2890</v>
      </c>
      <c r="E61" s="63">
        <f t="shared" si="4"/>
        <v>3.4602076124567475E-3</v>
      </c>
      <c r="F61" s="57">
        <v>2.72</v>
      </c>
      <c r="G61" s="57">
        <f t="shared" si="0"/>
        <v>0.53000000000000025</v>
      </c>
      <c r="H61" s="57"/>
      <c r="I61" s="8"/>
      <c r="J61" s="4"/>
      <c r="K61" s="4"/>
      <c r="AB61" s="41"/>
      <c r="AC61" s="42"/>
      <c r="AD61" s="43"/>
      <c r="AE61" s="43">
        <v>6</v>
      </c>
      <c r="AF61" s="43"/>
      <c r="AG61" s="44">
        <v>3.37</v>
      </c>
      <c r="AH61" s="45">
        <f t="shared" si="5"/>
        <v>0.14999999999999991</v>
      </c>
      <c r="AI61" s="39">
        <v>10.47</v>
      </c>
    </row>
    <row r="62" spans="1:35">
      <c r="A62" s="49"/>
      <c r="B62" s="31"/>
      <c r="C62" s="51">
        <v>12</v>
      </c>
      <c r="D62" s="51">
        <f t="shared" si="3"/>
        <v>2892</v>
      </c>
      <c r="E62" s="63">
        <f t="shared" si="4"/>
        <v>4.1493775933609959E-3</v>
      </c>
      <c r="F62" s="57">
        <v>2.71</v>
      </c>
      <c r="G62" s="57">
        <f t="shared" si="0"/>
        <v>0.52</v>
      </c>
      <c r="H62" s="57"/>
      <c r="I62" s="8"/>
      <c r="J62" s="4"/>
      <c r="K62" s="4"/>
      <c r="AB62" s="41"/>
      <c r="AC62" s="42"/>
      <c r="AD62" s="43"/>
      <c r="AE62" s="43">
        <v>8</v>
      </c>
      <c r="AF62" s="43"/>
      <c r="AG62" s="44">
        <v>3.37</v>
      </c>
      <c r="AH62" s="45">
        <f t="shared" si="5"/>
        <v>0.14999999999999991</v>
      </c>
      <c r="AI62" s="39">
        <v>10.47</v>
      </c>
    </row>
    <row r="63" spans="1:35">
      <c r="A63" s="49"/>
      <c r="B63" s="50"/>
      <c r="C63" s="51">
        <v>15</v>
      </c>
      <c r="D63" s="51">
        <f t="shared" si="3"/>
        <v>2895</v>
      </c>
      <c r="E63" s="63">
        <f t="shared" si="4"/>
        <v>5.1813471502590676E-3</v>
      </c>
      <c r="F63" s="57">
        <v>2.7</v>
      </c>
      <c r="G63" s="57">
        <f t="shared" si="0"/>
        <v>0.51000000000000023</v>
      </c>
      <c r="H63" s="57"/>
      <c r="I63" s="8"/>
      <c r="J63" s="4"/>
      <c r="K63" s="4"/>
      <c r="AB63" s="41"/>
      <c r="AC63" s="42"/>
      <c r="AD63" s="43"/>
      <c r="AE63" s="43">
        <v>10</v>
      </c>
      <c r="AF63" s="43"/>
      <c r="AG63" s="44">
        <v>3.38</v>
      </c>
      <c r="AH63" s="45">
        <f t="shared" si="5"/>
        <v>0.1599999999999997</v>
      </c>
      <c r="AI63" s="39">
        <v>10.47</v>
      </c>
    </row>
    <row r="64" spans="1:35">
      <c r="A64" s="49"/>
      <c r="B64" s="50"/>
      <c r="C64" s="51">
        <v>18</v>
      </c>
      <c r="D64" s="51">
        <f t="shared" si="3"/>
        <v>2898</v>
      </c>
      <c r="E64" s="63">
        <f t="shared" si="4"/>
        <v>6.2111801242236021E-3</v>
      </c>
      <c r="F64" s="57">
        <v>2.69</v>
      </c>
      <c r="G64" s="57">
        <f t="shared" si="0"/>
        <v>0.5</v>
      </c>
      <c r="H64" s="57"/>
      <c r="I64" s="8"/>
      <c r="J64" s="4"/>
      <c r="K64" s="4"/>
      <c r="AB64" s="41"/>
      <c r="AC64" s="42"/>
      <c r="AD64" s="43"/>
      <c r="AE64" s="43">
        <v>12</v>
      </c>
      <c r="AF64" s="43"/>
      <c r="AG64" s="44">
        <v>3.38</v>
      </c>
      <c r="AH64" s="45">
        <f t="shared" si="5"/>
        <v>0.1599999999999997</v>
      </c>
      <c r="AI64" s="39">
        <v>10.47</v>
      </c>
    </row>
    <row r="65" spans="1:39">
      <c r="A65" s="49"/>
      <c r="B65" s="50"/>
      <c r="C65" s="51">
        <v>22</v>
      </c>
      <c r="D65" s="51">
        <f t="shared" si="3"/>
        <v>2902</v>
      </c>
      <c r="E65" s="63">
        <f t="shared" si="4"/>
        <v>7.5809786354238459E-3</v>
      </c>
      <c r="F65" s="57">
        <v>2.68</v>
      </c>
      <c r="G65" s="57">
        <f t="shared" si="0"/>
        <v>0.49000000000000021</v>
      </c>
      <c r="H65" s="57"/>
      <c r="I65" s="8"/>
      <c r="J65" s="4"/>
      <c r="K65" s="4"/>
      <c r="AB65" s="44"/>
      <c r="AC65" s="52"/>
      <c r="AD65" s="53"/>
      <c r="AE65" s="53">
        <v>15</v>
      </c>
      <c r="AF65" s="53"/>
      <c r="AG65" s="44">
        <v>3.38</v>
      </c>
      <c r="AH65" s="45">
        <f t="shared" si="5"/>
        <v>0.1599999999999997</v>
      </c>
      <c r="AI65" s="39">
        <v>10.47</v>
      </c>
    </row>
    <row r="66" spans="1:39">
      <c r="A66" s="49"/>
      <c r="B66" s="50"/>
      <c r="C66" s="51">
        <v>26</v>
      </c>
      <c r="D66" s="51">
        <f t="shared" si="3"/>
        <v>2906</v>
      </c>
      <c r="E66" s="63">
        <f t="shared" si="4"/>
        <v>8.9470061940812116E-3</v>
      </c>
      <c r="F66" s="57">
        <v>2.67</v>
      </c>
      <c r="G66" s="57">
        <f t="shared" si="0"/>
        <v>0.48</v>
      </c>
      <c r="H66" s="57"/>
      <c r="I66" s="8"/>
      <c r="J66" s="4"/>
      <c r="K66" s="4"/>
      <c r="AB66" s="44"/>
      <c r="AC66" s="52"/>
      <c r="AD66" s="53"/>
      <c r="AE66" s="53">
        <v>18</v>
      </c>
      <c r="AF66" s="53"/>
      <c r="AG66" s="44">
        <v>3.38</v>
      </c>
      <c r="AH66" s="45">
        <f t="shared" si="5"/>
        <v>0.1599999999999997</v>
      </c>
      <c r="AI66" s="39">
        <v>10.47</v>
      </c>
    </row>
    <row r="67" spans="1:39">
      <c r="A67" s="49"/>
      <c r="B67" s="50"/>
      <c r="C67" s="51">
        <v>30</v>
      </c>
      <c r="D67" s="51">
        <f t="shared" si="3"/>
        <v>2910</v>
      </c>
      <c r="E67" s="63">
        <f t="shared" si="4"/>
        <v>1.0309278350515464E-2</v>
      </c>
      <c r="F67" s="57">
        <v>2.66</v>
      </c>
      <c r="G67" s="57">
        <f t="shared" si="0"/>
        <v>0.4700000000000002</v>
      </c>
      <c r="H67" s="57"/>
      <c r="I67" s="8"/>
      <c r="J67" s="4"/>
      <c r="K67" s="4"/>
      <c r="AB67" s="44"/>
      <c r="AC67" s="52"/>
      <c r="AD67" s="53"/>
      <c r="AE67" s="53">
        <v>22</v>
      </c>
      <c r="AF67" s="53"/>
      <c r="AG67" s="44">
        <v>3.39</v>
      </c>
      <c r="AH67" s="45">
        <f t="shared" si="5"/>
        <v>0.16999999999999993</v>
      </c>
      <c r="AI67" s="39">
        <v>10.47</v>
      </c>
    </row>
    <row r="68" spans="1:39">
      <c r="A68" s="49"/>
      <c r="B68" s="50"/>
      <c r="C68" s="51">
        <v>35</v>
      </c>
      <c r="D68" s="51">
        <f t="shared" si="3"/>
        <v>2915</v>
      </c>
      <c r="E68" s="63">
        <f t="shared" si="4"/>
        <v>1.2006861063464836E-2</v>
      </c>
      <c r="F68" s="57">
        <v>2.65</v>
      </c>
      <c r="G68" s="57">
        <f t="shared" si="0"/>
        <v>0.45999999999999996</v>
      </c>
      <c r="H68" s="57"/>
      <c r="I68" s="8"/>
      <c r="J68" s="4"/>
      <c r="K68" s="4"/>
      <c r="AB68" s="44"/>
      <c r="AC68" s="52"/>
      <c r="AD68" s="53"/>
      <c r="AE68" s="53">
        <v>26</v>
      </c>
      <c r="AF68" s="53"/>
      <c r="AG68" s="44">
        <v>3.39</v>
      </c>
      <c r="AH68" s="45">
        <f t="shared" si="5"/>
        <v>0.16999999999999993</v>
      </c>
      <c r="AI68" s="39">
        <v>10.47</v>
      </c>
    </row>
    <row r="69" spans="1:39">
      <c r="A69" s="49"/>
      <c r="B69" s="50"/>
      <c r="C69" s="51">
        <v>40</v>
      </c>
      <c r="D69" s="51">
        <f t="shared" si="3"/>
        <v>2920</v>
      </c>
      <c r="E69" s="63">
        <f t="shared" si="4"/>
        <v>1.3698630136986301E-2</v>
      </c>
      <c r="F69" s="57">
        <v>2.64</v>
      </c>
      <c r="G69" s="57">
        <f t="shared" si="0"/>
        <v>0.45000000000000018</v>
      </c>
      <c r="H69" s="57"/>
      <c r="I69" s="8"/>
      <c r="J69" s="4"/>
      <c r="K69" s="4"/>
      <c r="AB69" s="44"/>
      <c r="AC69" s="52"/>
      <c r="AD69" s="53"/>
      <c r="AE69" s="53">
        <v>30</v>
      </c>
      <c r="AF69" s="53"/>
      <c r="AG69" s="44">
        <v>3.39</v>
      </c>
      <c r="AH69" s="45">
        <f t="shared" si="5"/>
        <v>0.16999999999999993</v>
      </c>
      <c r="AI69" s="39">
        <v>10.47</v>
      </c>
    </row>
    <row r="70" spans="1:39">
      <c r="A70" s="49"/>
      <c r="B70" s="50"/>
      <c r="C70" s="51">
        <v>45</v>
      </c>
      <c r="D70" s="51">
        <f t="shared" si="3"/>
        <v>2925</v>
      </c>
      <c r="E70" s="63">
        <f t="shared" si="4"/>
        <v>1.5384615384615385E-2</v>
      </c>
      <c r="F70" s="57">
        <v>2.66</v>
      </c>
      <c r="G70" s="57">
        <f t="shared" si="0"/>
        <v>0.4700000000000002</v>
      </c>
      <c r="H70" s="57"/>
      <c r="I70" s="8"/>
      <c r="J70" s="4"/>
      <c r="K70" s="4"/>
      <c r="AB70" s="44"/>
      <c r="AC70" s="52"/>
      <c r="AD70" s="53"/>
      <c r="AE70" s="53">
        <v>35</v>
      </c>
      <c r="AF70" s="53"/>
      <c r="AG70" s="44">
        <v>3.39</v>
      </c>
      <c r="AH70" s="45">
        <f t="shared" si="5"/>
        <v>0.16999999999999993</v>
      </c>
      <c r="AI70" s="39">
        <v>10.47</v>
      </c>
    </row>
    <row r="71" spans="1:39">
      <c r="A71" s="49"/>
      <c r="B71" s="50"/>
      <c r="C71" s="51">
        <v>50</v>
      </c>
      <c r="D71" s="51">
        <f t="shared" si="3"/>
        <v>2930</v>
      </c>
      <c r="E71" s="63">
        <f t="shared" si="4"/>
        <v>1.7064846416382253E-2</v>
      </c>
      <c r="F71" s="57">
        <v>2.62</v>
      </c>
      <c r="G71" s="57">
        <f t="shared" si="0"/>
        <v>0.43000000000000016</v>
      </c>
      <c r="H71" s="57"/>
      <c r="I71" s="8"/>
      <c r="J71" s="4"/>
      <c r="K71" s="4"/>
      <c r="AB71" s="44"/>
      <c r="AC71" s="52"/>
      <c r="AD71" s="53"/>
      <c r="AE71" s="53">
        <v>40</v>
      </c>
      <c r="AF71" s="53"/>
      <c r="AG71" s="44">
        <v>3.4</v>
      </c>
      <c r="AH71" s="45">
        <f t="shared" si="5"/>
        <v>0.17999999999999972</v>
      </c>
      <c r="AI71" s="39">
        <v>10.47</v>
      </c>
    </row>
    <row r="72" spans="1:39">
      <c r="A72" s="49"/>
      <c r="B72" s="50"/>
      <c r="C72" s="51">
        <v>60</v>
      </c>
      <c r="D72" s="51">
        <f t="shared" si="3"/>
        <v>2940</v>
      </c>
      <c r="E72" s="63">
        <f t="shared" si="4"/>
        <v>2.0408163265306121E-2</v>
      </c>
      <c r="F72" s="57">
        <v>2.61</v>
      </c>
      <c r="G72" s="57">
        <f t="shared" ref="G72:G91" si="6">F72-$F$6</f>
        <v>0.41999999999999993</v>
      </c>
      <c r="H72" s="57"/>
      <c r="I72" s="8"/>
      <c r="J72" s="4"/>
      <c r="K72" s="4"/>
      <c r="AB72" s="44"/>
      <c r="AC72" s="52"/>
      <c r="AD72" s="53"/>
      <c r="AE72" s="53">
        <v>45</v>
      </c>
      <c r="AF72" s="53"/>
      <c r="AG72" s="44">
        <v>3.4</v>
      </c>
      <c r="AH72" s="45">
        <f t="shared" si="5"/>
        <v>0.17999999999999972</v>
      </c>
      <c r="AI72" s="39">
        <v>10.47</v>
      </c>
    </row>
    <row r="73" spans="1:39">
      <c r="A73" s="49"/>
      <c r="B73" s="50"/>
      <c r="C73" s="51">
        <v>70</v>
      </c>
      <c r="D73" s="51">
        <f t="shared" si="3"/>
        <v>2950</v>
      </c>
      <c r="E73" s="63">
        <f t="shared" si="4"/>
        <v>2.3728813559322035E-2</v>
      </c>
      <c r="F73" s="57">
        <v>2.6</v>
      </c>
      <c r="G73" s="57">
        <f t="shared" si="6"/>
        <v>0.41000000000000014</v>
      </c>
      <c r="H73" s="57"/>
      <c r="I73" s="8"/>
      <c r="J73" s="4"/>
      <c r="K73" s="4"/>
      <c r="AB73" s="44"/>
      <c r="AC73" s="52"/>
      <c r="AD73" s="53"/>
      <c r="AE73" s="53">
        <v>50</v>
      </c>
      <c r="AF73" s="53"/>
      <c r="AG73" s="44">
        <v>3.4</v>
      </c>
      <c r="AH73" s="45">
        <f t="shared" si="5"/>
        <v>0.17999999999999972</v>
      </c>
      <c r="AI73" s="39">
        <v>10.47</v>
      </c>
    </row>
    <row r="74" spans="1:39">
      <c r="A74" s="49"/>
      <c r="B74" s="50"/>
      <c r="C74" s="51">
        <v>80</v>
      </c>
      <c r="D74" s="51">
        <f t="shared" si="3"/>
        <v>2960</v>
      </c>
      <c r="E74" s="63">
        <f t="shared" si="4"/>
        <v>2.7027027027027029E-2</v>
      </c>
      <c r="F74" s="57">
        <v>2.59</v>
      </c>
      <c r="G74" s="57">
        <f t="shared" si="6"/>
        <v>0.39999999999999991</v>
      </c>
      <c r="H74" s="57"/>
      <c r="I74" s="8"/>
      <c r="J74" s="4"/>
      <c r="K74" s="4"/>
      <c r="AB74" s="44"/>
      <c r="AC74" s="52"/>
      <c r="AD74" s="53"/>
      <c r="AE74" s="53">
        <v>60</v>
      </c>
      <c r="AF74" s="53"/>
      <c r="AG74" s="44">
        <v>3.4</v>
      </c>
      <c r="AH74" s="45">
        <f t="shared" si="5"/>
        <v>0.17999999999999972</v>
      </c>
      <c r="AI74" s="39">
        <v>10.47</v>
      </c>
    </row>
    <row r="75" spans="1:39">
      <c r="A75" s="49"/>
      <c r="B75" s="50"/>
      <c r="C75" s="51">
        <v>90</v>
      </c>
      <c r="D75" s="51">
        <f t="shared" si="3"/>
        <v>2970</v>
      </c>
      <c r="E75" s="63">
        <f t="shared" si="4"/>
        <v>3.0303030303030304E-2</v>
      </c>
      <c r="F75" s="57">
        <v>2.58</v>
      </c>
      <c r="G75" s="57">
        <f t="shared" si="6"/>
        <v>0.39000000000000012</v>
      </c>
      <c r="H75" s="57"/>
      <c r="I75" s="8"/>
      <c r="J75" s="4"/>
      <c r="K75" s="4"/>
    </row>
    <row r="76" spans="1:39" ht="14.65" thickBot="1">
      <c r="A76" s="49"/>
      <c r="B76" s="50"/>
      <c r="C76" s="51">
        <v>100</v>
      </c>
      <c r="D76" s="51">
        <f t="shared" si="3"/>
        <v>2980</v>
      </c>
      <c r="E76" s="63">
        <f t="shared" si="4"/>
        <v>3.3557046979865772E-2</v>
      </c>
      <c r="F76" s="57">
        <v>2.57</v>
      </c>
      <c r="G76" s="57">
        <f t="shared" si="6"/>
        <v>0.37999999999999989</v>
      </c>
      <c r="H76" s="57"/>
      <c r="I76" s="8"/>
      <c r="J76" s="4"/>
      <c r="K76" s="4"/>
    </row>
    <row r="77" spans="1:39" ht="14.65" thickBot="1">
      <c r="A77" s="49"/>
      <c r="B77" s="50"/>
      <c r="C77" s="51">
        <v>120</v>
      </c>
      <c r="D77" s="51">
        <f t="shared" si="3"/>
        <v>3000</v>
      </c>
      <c r="E77" s="63">
        <f t="shared" si="4"/>
        <v>0.04</v>
      </c>
      <c r="F77" s="57">
        <v>2.56</v>
      </c>
      <c r="G77" s="57">
        <f t="shared" si="6"/>
        <v>0.37000000000000011</v>
      </c>
      <c r="H77" s="57"/>
      <c r="I77" s="8"/>
      <c r="J77" s="4"/>
      <c r="K77" s="4"/>
      <c r="AD77" s="107"/>
      <c r="AE77" s="107"/>
      <c r="AG77" s="108"/>
      <c r="AH77" s="109"/>
      <c r="AI77" s="109"/>
      <c r="AJ77" s="110"/>
      <c r="AL77" s="107"/>
      <c r="AM77" s="107"/>
    </row>
    <row r="78" spans="1:39" ht="14.65" thickBot="1">
      <c r="A78" s="49"/>
      <c r="B78" s="50"/>
      <c r="C78" s="51">
        <v>140</v>
      </c>
      <c r="D78" s="51">
        <f t="shared" si="3"/>
        <v>3020</v>
      </c>
      <c r="E78" s="63">
        <f t="shared" si="4"/>
        <v>4.6357615894039736E-2</v>
      </c>
      <c r="F78" s="57">
        <v>2.5499999999999998</v>
      </c>
      <c r="G78" s="57">
        <f t="shared" si="6"/>
        <v>0.35999999999999988</v>
      </c>
      <c r="H78" s="57"/>
      <c r="I78" s="8"/>
      <c r="J78" s="4"/>
      <c r="K78" s="4"/>
      <c r="AB78" s="111"/>
      <c r="AC78" s="111"/>
      <c r="AD78" s="112"/>
      <c r="AE78" s="113"/>
      <c r="AG78" s="65"/>
      <c r="AH78" s="66"/>
      <c r="AI78" s="114"/>
      <c r="AJ78" s="115"/>
      <c r="AL78" s="112"/>
      <c r="AM78" s="113"/>
    </row>
    <row r="79" spans="1:39" ht="14.65" thickBot="1">
      <c r="A79" s="49"/>
      <c r="B79" s="50"/>
      <c r="C79" s="51">
        <v>160</v>
      </c>
      <c r="D79" s="51">
        <f t="shared" si="3"/>
        <v>3040</v>
      </c>
      <c r="E79" s="63">
        <f t="shared" si="4"/>
        <v>5.2631578947368418E-2</v>
      </c>
      <c r="F79" s="57">
        <v>2.54</v>
      </c>
      <c r="G79" s="57">
        <f t="shared" si="6"/>
        <v>0.35000000000000009</v>
      </c>
      <c r="H79" s="57"/>
      <c r="I79" s="8"/>
      <c r="J79" s="4"/>
      <c r="K79" s="4"/>
      <c r="AB79" s="116"/>
      <c r="AC79" s="117"/>
      <c r="AD79" s="118"/>
      <c r="AE79" s="119"/>
      <c r="AG79" s="65"/>
      <c r="AH79" s="66"/>
      <c r="AI79" s="114"/>
      <c r="AJ79" s="115"/>
      <c r="AL79" s="118"/>
      <c r="AM79" s="119"/>
    </row>
    <row r="80" spans="1:39" ht="14.65" thickBot="1">
      <c r="A80" s="49"/>
      <c r="B80" s="50"/>
      <c r="C80" s="51">
        <v>180</v>
      </c>
      <c r="D80" s="51">
        <f t="shared" si="3"/>
        <v>3060</v>
      </c>
      <c r="E80" s="63">
        <f t="shared" si="4"/>
        <v>5.8823529411764705E-2</v>
      </c>
      <c r="F80" s="57">
        <v>2.5299999999999998</v>
      </c>
      <c r="G80" s="57">
        <f t="shared" si="6"/>
        <v>0.33999999999999986</v>
      </c>
      <c r="H80" s="57"/>
      <c r="I80" s="8"/>
      <c r="J80" s="4"/>
      <c r="K80" s="4"/>
      <c r="AB80" s="120"/>
      <c r="AC80" s="120"/>
      <c r="AD80" s="121"/>
      <c r="AE80" s="122"/>
      <c r="AG80" s="65"/>
      <c r="AH80" s="66"/>
      <c r="AI80" s="114"/>
      <c r="AJ80" s="115"/>
      <c r="AL80" s="121"/>
      <c r="AM80" s="122"/>
    </row>
    <row r="81" spans="1:39" ht="15" customHeight="1" thickBot="1">
      <c r="A81" s="49"/>
      <c r="B81" s="50"/>
      <c r="C81" s="51">
        <v>210</v>
      </c>
      <c r="D81" s="51">
        <f t="shared" si="3"/>
        <v>3090</v>
      </c>
      <c r="E81" s="63">
        <f t="shared" si="4"/>
        <v>6.7961165048543687E-2</v>
      </c>
      <c r="F81" s="57">
        <v>2.5099999999999998</v>
      </c>
      <c r="G81" s="57">
        <f t="shared" si="6"/>
        <v>0.31999999999999984</v>
      </c>
      <c r="H81" s="57"/>
      <c r="I81" s="8"/>
      <c r="J81" s="4"/>
      <c r="K81" s="4"/>
      <c r="AB81" s="123"/>
      <c r="AC81" s="124"/>
      <c r="AD81" s="125"/>
      <c r="AE81" s="126"/>
      <c r="AG81" s="68"/>
      <c r="AH81" s="66"/>
      <c r="AI81" s="114"/>
      <c r="AJ81" s="115"/>
      <c r="AL81" s="125"/>
      <c r="AM81" s="126"/>
    </row>
    <row r="82" spans="1:39" ht="15" customHeight="1" thickBot="1">
      <c r="A82" s="49"/>
      <c r="B82" s="50"/>
      <c r="C82" s="51">
        <v>240</v>
      </c>
      <c r="D82" s="51">
        <f t="shared" si="3"/>
        <v>3120</v>
      </c>
      <c r="E82" s="63">
        <f t="shared" si="4"/>
        <v>7.6923076923076927E-2</v>
      </c>
      <c r="F82" s="57">
        <v>2.5</v>
      </c>
      <c r="G82" s="57">
        <f t="shared" si="6"/>
        <v>0.31000000000000005</v>
      </c>
      <c r="H82" s="57"/>
      <c r="I82" s="8"/>
      <c r="J82" s="4"/>
      <c r="K82" s="4"/>
      <c r="AB82" s="123"/>
      <c r="AC82" s="124"/>
      <c r="AD82" s="125"/>
      <c r="AE82" s="126"/>
      <c r="AG82" s="68"/>
      <c r="AH82" s="66"/>
      <c r="AI82" s="114"/>
      <c r="AJ82" s="115"/>
      <c r="AL82" s="125"/>
      <c r="AM82" s="126"/>
    </row>
    <row r="83" spans="1:39" ht="15" customHeight="1" thickBot="1">
      <c r="A83" s="49"/>
      <c r="B83" s="50"/>
      <c r="C83" s="51">
        <v>270</v>
      </c>
      <c r="D83" s="51">
        <f t="shared" si="3"/>
        <v>3150</v>
      </c>
      <c r="E83" s="63">
        <f t="shared" si="4"/>
        <v>8.5714285714285715E-2</v>
      </c>
      <c r="F83" s="57">
        <v>2.5</v>
      </c>
      <c r="G83" s="57">
        <f t="shared" si="6"/>
        <v>0.31000000000000005</v>
      </c>
      <c r="H83" s="57"/>
      <c r="I83" s="8"/>
      <c r="J83" s="4"/>
      <c r="K83" s="4"/>
      <c r="AB83" s="127"/>
      <c r="AC83" s="128"/>
      <c r="AD83" s="125"/>
      <c r="AE83" s="126"/>
      <c r="AG83" s="68"/>
      <c r="AH83" s="66"/>
      <c r="AI83" s="114"/>
      <c r="AJ83" s="115"/>
      <c r="AL83" s="125"/>
      <c r="AM83" s="126"/>
    </row>
    <row r="84" spans="1:39" ht="15" customHeight="1" thickBot="1">
      <c r="A84" s="49"/>
      <c r="B84" s="50"/>
      <c r="C84" s="51">
        <v>300</v>
      </c>
      <c r="D84" s="51">
        <f t="shared" si="3"/>
        <v>3180</v>
      </c>
      <c r="E84" s="63">
        <f t="shared" si="4"/>
        <v>9.4339622641509441E-2</v>
      </c>
      <c r="F84" s="57">
        <v>2.4900000000000002</v>
      </c>
      <c r="G84" s="57">
        <f t="shared" si="6"/>
        <v>0.30000000000000027</v>
      </c>
      <c r="H84" s="57"/>
      <c r="I84" s="8"/>
      <c r="J84" s="4"/>
      <c r="K84" s="4"/>
      <c r="AB84" s="127"/>
      <c r="AC84" s="128"/>
      <c r="AD84" s="125"/>
      <c r="AE84" s="126"/>
      <c r="AG84" s="68"/>
      <c r="AH84" s="66"/>
      <c r="AI84" s="114"/>
      <c r="AJ84" s="115"/>
      <c r="AL84" s="125"/>
      <c r="AM84" s="126"/>
    </row>
    <row r="85" spans="1:39" ht="14.65" thickBot="1">
      <c r="A85" s="49"/>
      <c r="B85" s="50"/>
      <c r="C85" s="51">
        <v>360</v>
      </c>
      <c r="D85" s="51">
        <f t="shared" si="3"/>
        <v>3240</v>
      </c>
      <c r="E85" s="63">
        <f t="shared" si="4"/>
        <v>0.1111111111111111</v>
      </c>
      <c r="F85" s="57">
        <v>2.4700000000000002</v>
      </c>
      <c r="G85" s="57">
        <f t="shared" si="6"/>
        <v>0.28000000000000025</v>
      </c>
      <c r="H85" s="57"/>
      <c r="I85" s="8"/>
      <c r="J85" s="4"/>
      <c r="K85" s="4"/>
      <c r="AG85" s="129"/>
      <c r="AH85" s="130"/>
      <c r="AI85" s="69"/>
      <c r="AJ85" s="70"/>
    </row>
    <row r="86" spans="1:39" ht="14.65" thickBot="1">
      <c r="A86" s="49"/>
      <c r="B86" s="50"/>
      <c r="C86" s="51">
        <v>420</v>
      </c>
      <c r="D86" s="51">
        <f t="shared" si="3"/>
        <v>3300</v>
      </c>
      <c r="E86" s="63">
        <f>C86/D86</f>
        <v>0.12727272727272726</v>
      </c>
      <c r="F86" s="57">
        <v>2.46</v>
      </c>
      <c r="G86" s="57">
        <f t="shared" si="6"/>
        <v>0.27</v>
      </c>
      <c r="H86" s="57"/>
      <c r="I86" s="8"/>
      <c r="J86" s="4"/>
      <c r="K86" s="4"/>
      <c r="AG86" s="71"/>
      <c r="AH86" s="72"/>
      <c r="AI86" s="73"/>
      <c r="AJ86" s="73"/>
    </row>
    <row r="87" spans="1:39" ht="14.65" thickBot="1">
      <c r="A87" s="49"/>
      <c r="B87" s="50"/>
      <c r="C87" s="51">
        <v>480</v>
      </c>
      <c r="D87" s="51">
        <f t="shared" si="3"/>
        <v>3360</v>
      </c>
      <c r="E87" s="63">
        <f t="shared" si="4"/>
        <v>0.14285714285714285</v>
      </c>
      <c r="F87" s="57">
        <v>2.4500000000000002</v>
      </c>
      <c r="G87" s="57">
        <f t="shared" si="6"/>
        <v>0.26000000000000023</v>
      </c>
      <c r="H87" s="57"/>
      <c r="I87" s="8"/>
      <c r="J87" s="4"/>
      <c r="K87" s="4"/>
      <c r="AG87" s="71"/>
      <c r="AH87" s="72"/>
      <c r="AI87" s="73"/>
      <c r="AJ87" s="73"/>
      <c r="AL87" s="86"/>
      <c r="AM87" s="87"/>
    </row>
    <row r="88" spans="1:39" ht="14.65" thickBot="1">
      <c r="A88" s="49"/>
      <c r="B88" s="50"/>
      <c r="C88" s="51">
        <v>540</v>
      </c>
      <c r="D88" s="51">
        <f t="shared" si="3"/>
        <v>3420</v>
      </c>
      <c r="E88" s="63">
        <f t="shared" si="4"/>
        <v>0.15789473684210525</v>
      </c>
      <c r="F88" s="57">
        <v>2.44</v>
      </c>
      <c r="G88" s="57">
        <f t="shared" si="6"/>
        <v>0.25</v>
      </c>
      <c r="H88" s="57"/>
      <c r="I88" s="8"/>
      <c r="J88" s="4"/>
      <c r="K88" s="4"/>
      <c r="AG88" s="131"/>
      <c r="AH88" s="72"/>
      <c r="AI88" s="74"/>
      <c r="AJ88" s="74"/>
      <c r="AK88" s="96"/>
      <c r="AL88" s="88"/>
      <c r="AM88" s="88"/>
    </row>
    <row r="89" spans="1:39" ht="14.65" thickBot="1">
      <c r="A89" s="49"/>
      <c r="B89" s="50"/>
      <c r="C89" s="75">
        <v>660</v>
      </c>
      <c r="D89" s="51">
        <f t="shared" si="3"/>
        <v>3540</v>
      </c>
      <c r="E89" s="63">
        <f t="shared" si="4"/>
        <v>0.1864406779661017</v>
      </c>
      <c r="F89" s="57">
        <v>2.4300000000000002</v>
      </c>
      <c r="G89" s="57">
        <f t="shared" si="6"/>
        <v>0.24000000000000021</v>
      </c>
      <c r="H89" s="57"/>
      <c r="I89" s="8"/>
      <c r="J89" s="4"/>
      <c r="K89" s="4"/>
      <c r="L89" s="133"/>
      <c r="M89" s="134"/>
      <c r="N89" s="135"/>
      <c r="O89" s="136"/>
      <c r="P89" s="137"/>
      <c r="AG89" s="132"/>
      <c r="AH89" s="72"/>
      <c r="AI89" s="73"/>
      <c r="AJ89" s="73"/>
      <c r="AK89" s="67"/>
      <c r="AL89" s="88"/>
      <c r="AM89" s="88"/>
    </row>
    <row r="90" spans="1:39" ht="14.65" thickBot="1">
      <c r="A90" s="49"/>
      <c r="B90" s="50"/>
      <c r="C90" s="51">
        <v>780</v>
      </c>
      <c r="D90" s="51">
        <f t="shared" si="3"/>
        <v>3660</v>
      </c>
      <c r="E90" s="63">
        <f t="shared" si="4"/>
        <v>0.21311475409836064</v>
      </c>
      <c r="F90" s="57">
        <v>2.42</v>
      </c>
      <c r="G90" s="57">
        <f t="shared" si="6"/>
        <v>0.22999999999999998</v>
      </c>
      <c r="H90" s="57"/>
      <c r="I90" s="8"/>
      <c r="J90" s="4"/>
      <c r="K90" s="4"/>
      <c r="L90" s="138"/>
      <c r="M90" s="139"/>
      <c r="N90" s="76"/>
      <c r="O90" s="140"/>
      <c r="P90" s="141"/>
      <c r="AG90" s="71"/>
      <c r="AH90" s="72"/>
      <c r="AI90" s="73"/>
      <c r="AJ90" s="73"/>
      <c r="AK90" s="67"/>
      <c r="AL90" s="88"/>
      <c r="AM90" s="88"/>
    </row>
    <row r="91" spans="1:39" ht="14.65" thickBot="1">
      <c r="A91" s="49"/>
      <c r="B91" s="50"/>
      <c r="C91" s="51">
        <v>900</v>
      </c>
      <c r="D91" s="51">
        <f t="shared" si="3"/>
        <v>3780</v>
      </c>
      <c r="E91" s="63">
        <f>C91/D91</f>
        <v>0.23809523809523808</v>
      </c>
      <c r="F91" s="57">
        <v>2.42</v>
      </c>
      <c r="G91" s="57">
        <f t="shared" si="6"/>
        <v>0.22999999999999998</v>
      </c>
      <c r="H91" s="57"/>
      <c r="I91" s="8"/>
      <c r="J91" s="4"/>
      <c r="K91" s="4"/>
      <c r="L91" s="133"/>
      <c r="M91" s="135"/>
      <c r="N91" s="41"/>
      <c r="O91" s="136"/>
      <c r="P91" s="137"/>
      <c r="AG91" s="71"/>
      <c r="AH91" s="72"/>
      <c r="AI91" s="73"/>
      <c r="AJ91" s="73"/>
      <c r="AK91" s="67"/>
      <c r="AL91" s="88"/>
      <c r="AM91" s="88"/>
    </row>
    <row r="92" spans="1:39" ht="15" customHeight="1" thickBot="1">
      <c r="A92" s="49"/>
      <c r="B92" s="50"/>
      <c r="C92" s="51">
        <v>1080</v>
      </c>
      <c r="D92" s="51">
        <f>$D$53+C92</f>
        <v>3960</v>
      </c>
      <c r="E92" s="63">
        <f>C92/D92</f>
        <v>0.27272727272727271</v>
      </c>
      <c r="F92" s="57">
        <v>2.41</v>
      </c>
      <c r="G92" s="57">
        <f>F92-$F$6</f>
        <v>0.2200000000000002</v>
      </c>
      <c r="H92" s="57"/>
      <c r="I92" s="8"/>
      <c r="J92" s="4"/>
      <c r="K92" s="4"/>
      <c r="L92" s="133"/>
      <c r="M92" s="135"/>
      <c r="N92" s="41"/>
      <c r="O92" s="136"/>
      <c r="P92" s="137"/>
      <c r="AG92" s="71"/>
      <c r="AH92" s="72"/>
      <c r="AI92" s="73"/>
      <c r="AJ92" s="73"/>
      <c r="AK92" s="67"/>
      <c r="AL92" s="88"/>
      <c r="AM92" s="88"/>
    </row>
    <row r="93" spans="1:39" ht="14.45" customHeight="1" thickBot="1">
      <c r="A93" s="49"/>
      <c r="B93" s="51"/>
      <c r="C93" s="51">
        <v>1260</v>
      </c>
      <c r="D93" s="51">
        <f>$D$53+C93</f>
        <v>4140</v>
      </c>
      <c r="E93" s="63">
        <f>C93/D93</f>
        <v>0.30434782608695654</v>
      </c>
      <c r="F93" s="57">
        <v>2.4</v>
      </c>
      <c r="G93" s="57">
        <f>F93-$F$6</f>
        <v>0.20999999999999996</v>
      </c>
      <c r="H93" s="77"/>
      <c r="I93" s="8"/>
      <c r="J93" s="4"/>
      <c r="K93" s="4"/>
      <c r="L93" s="142"/>
      <c r="M93" s="143"/>
      <c r="N93" s="41"/>
      <c r="O93" s="140"/>
      <c r="P93" s="141"/>
      <c r="AG93" s="71"/>
      <c r="AH93" s="72"/>
      <c r="AI93" s="73"/>
      <c r="AJ93" s="73"/>
      <c r="AK93" s="67"/>
      <c r="AL93" s="88"/>
      <c r="AM93" s="88"/>
    </row>
    <row r="94" spans="1:39" ht="14.45" customHeight="1" thickBot="1">
      <c r="A94" s="44"/>
      <c r="B94" s="53"/>
      <c r="C94" s="51">
        <v>1440</v>
      </c>
      <c r="D94" s="51">
        <f>$D$53+C94</f>
        <v>4320</v>
      </c>
      <c r="E94" s="63">
        <f>C94/D94</f>
        <v>0.33333333333333331</v>
      </c>
      <c r="F94" s="57">
        <v>2.39</v>
      </c>
      <c r="G94" s="57">
        <f>F94-$F$6</f>
        <v>0.20000000000000018</v>
      </c>
      <c r="H94" s="78"/>
      <c r="I94" s="4"/>
      <c r="L94" s="142"/>
      <c r="M94" s="143"/>
      <c r="N94" s="41"/>
      <c r="O94" s="140"/>
      <c r="P94" s="141"/>
      <c r="AG94" s="71"/>
      <c r="AH94" s="72"/>
      <c r="AI94" s="79"/>
      <c r="AJ94" s="72"/>
      <c r="AK94" s="67"/>
      <c r="AL94" s="89"/>
      <c r="AM94" s="89"/>
    </row>
    <row r="95" spans="1:39" ht="14.45" customHeight="1">
      <c r="A95" s="4"/>
      <c r="B95" s="6"/>
      <c r="C95" s="6"/>
      <c r="D95" s="6"/>
      <c r="E95" s="6"/>
      <c r="F95" s="7"/>
      <c r="G95" s="7"/>
      <c r="H95" s="8"/>
      <c r="I95" s="4"/>
      <c r="L95" s="144"/>
      <c r="M95" s="145"/>
      <c r="N95" s="41"/>
      <c r="O95" s="140"/>
      <c r="P95" s="141"/>
      <c r="AK95" s="88"/>
      <c r="AL95" s="88"/>
      <c r="AM95" s="88"/>
    </row>
    <row r="96" spans="1:39" ht="14.45" customHeight="1">
      <c r="A96" s="4"/>
      <c r="B96" s="5"/>
      <c r="H96" s="7"/>
      <c r="I96" s="4"/>
      <c r="L96" s="144"/>
      <c r="M96" s="145"/>
      <c r="N96" s="41"/>
      <c r="O96" s="140"/>
      <c r="P96" s="141"/>
      <c r="AK96" s="88"/>
      <c r="AL96" s="88"/>
      <c r="AM96" s="88"/>
    </row>
    <row r="97" spans="11:39">
      <c r="K97" s="4"/>
      <c r="AK97" s="67"/>
      <c r="AL97" s="90"/>
      <c r="AM97" s="90"/>
    </row>
    <row r="98" spans="11:39">
      <c r="AK98" s="64"/>
      <c r="AL98" s="91"/>
      <c r="AM98" s="91"/>
    </row>
    <row r="99" spans="11:39">
      <c r="AK99" s="97"/>
      <c r="AL99" s="92"/>
      <c r="AM99" s="92"/>
    </row>
    <row r="100" spans="11:39">
      <c r="AK100" s="67"/>
      <c r="AL100" s="90"/>
      <c r="AM100" s="90"/>
    </row>
    <row r="101" spans="11:39">
      <c r="AK101" s="67"/>
      <c r="AL101" s="91"/>
      <c r="AM101" s="91"/>
    </row>
    <row r="102" spans="11:39">
      <c r="AK102" s="67"/>
      <c r="AL102" s="88"/>
      <c r="AM102" s="88"/>
    </row>
    <row r="103" spans="11:39">
      <c r="AK103" s="67"/>
      <c r="AL103" s="88"/>
      <c r="AM103" s="88"/>
    </row>
    <row r="104" spans="11:39">
      <c r="AB104" s="80"/>
      <c r="AC104"/>
      <c r="AD104"/>
      <c r="AE104"/>
      <c r="AK104" s="67"/>
      <c r="AL104" s="93"/>
      <c r="AM104" s="93"/>
    </row>
    <row r="105" spans="11:39">
      <c r="AB105" s="80"/>
      <c r="AC105"/>
      <c r="AD105"/>
      <c r="AE105"/>
      <c r="AL105"/>
      <c r="AM105"/>
    </row>
    <row r="106" spans="11:39" ht="14.65" thickBot="1">
      <c r="AB106" s="81"/>
      <c r="AC106"/>
      <c r="AD106"/>
      <c r="AE106"/>
      <c r="AL106" s="150"/>
      <c r="AM106" s="151"/>
    </row>
    <row r="107" spans="11:39" ht="14.65" thickBot="1">
      <c r="AB107" s="152"/>
      <c r="AC107" s="153"/>
      <c r="AD107" s="153"/>
      <c r="AE107" s="154"/>
      <c r="AL107" s="150"/>
      <c r="AM107" s="151"/>
    </row>
    <row r="108" spans="11:39" ht="14.65" thickBot="1">
      <c r="AB108" s="82"/>
      <c r="AC108" s="83"/>
      <c r="AD108" s="83"/>
      <c r="AE108" s="83"/>
      <c r="AL108" s="150"/>
      <c r="AM108" s="151"/>
    </row>
    <row r="109" spans="11:39" ht="14.65" thickBot="1">
      <c r="AB109" s="84"/>
      <c r="AC109" s="85"/>
      <c r="AD109" s="85"/>
      <c r="AE109" s="85"/>
      <c r="AL109" s="150"/>
      <c r="AM109" s="151"/>
    </row>
    <row r="110" spans="11:39" ht="14.65" thickBot="1">
      <c r="AB110" s="84"/>
      <c r="AC110" s="85"/>
      <c r="AD110" s="85"/>
      <c r="AE110" s="85"/>
      <c r="AL110" s="150"/>
      <c r="AM110" s="151"/>
    </row>
    <row r="111" spans="11:39" ht="14.65" thickBot="1">
      <c r="AB111" s="84"/>
      <c r="AC111" s="85"/>
      <c r="AD111" s="85"/>
      <c r="AE111" s="85"/>
      <c r="AL111" s="146"/>
      <c r="AM111" s="147"/>
    </row>
    <row r="112" spans="11:39" ht="14.65" thickBot="1">
      <c r="AB112" s="84"/>
      <c r="AC112" s="72"/>
      <c r="AD112" s="72"/>
      <c r="AE112" s="72"/>
      <c r="AL112" s="148"/>
      <c r="AM112" s="149"/>
    </row>
    <row r="113" spans="28:39" ht="14.65" thickBot="1">
      <c r="AB113" s="84"/>
      <c r="AC113" s="72"/>
      <c r="AD113" s="72"/>
      <c r="AE113" s="72"/>
      <c r="AL113" s="94"/>
      <c r="AM113" s="95"/>
    </row>
    <row r="114" spans="28:39" ht="14.65" thickBot="1">
      <c r="AB114" s="84"/>
      <c r="AC114" s="85"/>
      <c r="AD114" s="85"/>
      <c r="AE114" s="85"/>
    </row>
    <row r="115" spans="28:39" ht="14.65" thickBot="1">
      <c r="AB115" s="84"/>
      <c r="AC115" s="72"/>
      <c r="AD115" s="72"/>
      <c r="AE115" s="72"/>
    </row>
  </sheetData>
  <mergeCells count="63">
    <mergeCell ref="AL111:AM111"/>
    <mergeCell ref="AL112:AM112"/>
    <mergeCell ref="AL106:AM106"/>
    <mergeCell ref="AB107:AE107"/>
    <mergeCell ref="AL107:AM107"/>
    <mergeCell ref="AL108:AM108"/>
    <mergeCell ref="AL109:AM109"/>
    <mergeCell ref="AL110:AM110"/>
    <mergeCell ref="L94:M94"/>
    <mergeCell ref="O94:P94"/>
    <mergeCell ref="L95:M95"/>
    <mergeCell ref="O95:P95"/>
    <mergeCell ref="L96:M96"/>
    <mergeCell ref="O96:P96"/>
    <mergeCell ref="L91:M91"/>
    <mergeCell ref="O91:P91"/>
    <mergeCell ref="L92:M92"/>
    <mergeCell ref="O92:P92"/>
    <mergeCell ref="L93:M93"/>
    <mergeCell ref="O93:P93"/>
    <mergeCell ref="AG85:AH85"/>
    <mergeCell ref="AG88:AG89"/>
    <mergeCell ref="L89:N89"/>
    <mergeCell ref="O89:P89"/>
    <mergeCell ref="L90:M90"/>
    <mergeCell ref="O90:P90"/>
    <mergeCell ref="AB83:AC83"/>
    <mergeCell ref="AD83:AE83"/>
    <mergeCell ref="AI83:AJ83"/>
    <mergeCell ref="AL83:AM83"/>
    <mergeCell ref="AB84:AC84"/>
    <mergeCell ref="AD84:AE84"/>
    <mergeCell ref="AI84:AJ84"/>
    <mergeCell ref="AL84:AM84"/>
    <mergeCell ref="AB81:AC81"/>
    <mergeCell ref="AD81:AE81"/>
    <mergeCell ref="AI81:AJ81"/>
    <mergeCell ref="AL81:AM81"/>
    <mergeCell ref="AB82:AC82"/>
    <mergeCell ref="AD82:AE82"/>
    <mergeCell ref="AI82:AJ82"/>
    <mergeCell ref="AL82:AM82"/>
    <mergeCell ref="AB79:AC79"/>
    <mergeCell ref="AD79:AE79"/>
    <mergeCell ref="AI79:AJ79"/>
    <mergeCell ref="AL79:AM79"/>
    <mergeCell ref="AB80:AC80"/>
    <mergeCell ref="AD80:AE80"/>
    <mergeCell ref="AI80:AJ80"/>
    <mergeCell ref="AL80:AM80"/>
    <mergeCell ref="AD77:AE77"/>
    <mergeCell ref="AG77:AJ77"/>
    <mergeCell ref="AL77:AM77"/>
    <mergeCell ref="AB78:AC78"/>
    <mergeCell ref="AD78:AE78"/>
    <mergeCell ref="AI78:AJ78"/>
    <mergeCell ref="AL78:AM78"/>
    <mergeCell ref="I41:J41"/>
    <mergeCell ref="A3:H3"/>
    <mergeCell ref="A4:H4"/>
    <mergeCell ref="C5:D5"/>
    <mergeCell ref="I15:J15"/>
    <mergeCell ref="I34:J3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5M</vt:lpstr>
      <vt:lpstr>4.24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Vaníček</dc:creator>
  <cp:lastModifiedBy>Adam Říčka</cp:lastModifiedBy>
  <dcterms:created xsi:type="dcterms:W3CDTF">2024-11-12T15:48:30Z</dcterms:created>
  <dcterms:modified xsi:type="dcterms:W3CDTF">2024-11-13T08:01:18Z</dcterms:modified>
</cp:coreProperties>
</file>